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 ปีงบประมาณ 2564\เดือนพฤษภาคม2564\"/>
    </mc:Choice>
  </mc:AlternateContent>
  <bookViews>
    <workbookView xWindow="4332" yWindow="252" windowWidth="11028" windowHeight="5316" tabRatio="877" firstSheet="1" activeTab="13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'!$A$4:$WVM$1070</definedName>
    <definedName name="_xlnm._FilterDatabase" localSheetId="12" hidden="1">นคร!$A$2:$A$177</definedName>
    <definedName name="_xlnm._FilterDatabase" localSheetId="13" hidden="1">นครพนม!$A$1:$AQ$154</definedName>
    <definedName name="_xlnm._FilterDatabase" localSheetId="1" hidden="1">บึงกาฬ!$A$1:$AQ$71</definedName>
    <definedName name="_xlnm._FilterDatabase" localSheetId="7" hidden="1">'เลย '!$A$1:$AL$130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อุดรธานี!$A$1:$AS$222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22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E22" i="32"/>
  <c r="AM13" i="34"/>
  <c r="AM14" i="34"/>
  <c r="AM15" i="34"/>
  <c r="AM16" i="34"/>
  <c r="AM17" i="34"/>
  <c r="AM18" i="34"/>
  <c r="AM19" i="34"/>
  <c r="AM20" i="34"/>
  <c r="AM21" i="34"/>
  <c r="AM22" i="34"/>
  <c r="AM23" i="34"/>
  <c r="AM24" i="34"/>
  <c r="AM25" i="34"/>
  <c r="AM26" i="34"/>
  <c r="AM27" i="34"/>
  <c r="AM28" i="34"/>
  <c r="AM29" i="34"/>
  <c r="AM30" i="34"/>
  <c r="AM31" i="34"/>
  <c r="AM32" i="34"/>
  <c r="AM33" i="34"/>
  <c r="AM34" i="34"/>
  <c r="AM35" i="34"/>
  <c r="AM36" i="34"/>
  <c r="AM37" i="34"/>
  <c r="AM38" i="34"/>
  <c r="AM39" i="34"/>
  <c r="AM40" i="34"/>
  <c r="AM41" i="34"/>
  <c r="AM42" i="34"/>
  <c r="AM43" i="34"/>
  <c r="AM44" i="34"/>
  <c r="AM45" i="34"/>
  <c r="AM46" i="34"/>
  <c r="AM47" i="34"/>
  <c r="AM48" i="34"/>
  <c r="AM49" i="34"/>
  <c r="AM50" i="34"/>
  <c r="AM51" i="34"/>
  <c r="AM52" i="34"/>
  <c r="AM53" i="34"/>
  <c r="AM54" i="34"/>
  <c r="AM55" i="34"/>
  <c r="AM56" i="34"/>
  <c r="AM57" i="34"/>
  <c r="AM58" i="34"/>
  <c r="AM59" i="34"/>
  <c r="AM60" i="34"/>
  <c r="AM61" i="34"/>
  <c r="AM62" i="34"/>
  <c r="AM63" i="34"/>
  <c r="AM64" i="34"/>
  <c r="AM65" i="34"/>
  <c r="AM66" i="34"/>
  <c r="AM67" i="34"/>
  <c r="AM68" i="34"/>
  <c r="AM69" i="34"/>
  <c r="AM70" i="34"/>
  <c r="AM71" i="34"/>
  <c r="AM72" i="34"/>
  <c r="AM73" i="34"/>
  <c r="AM74" i="34"/>
  <c r="AM75" i="34"/>
  <c r="AM76" i="34"/>
  <c r="AM77" i="34"/>
  <c r="AM78" i="34"/>
  <c r="AM79" i="34"/>
  <c r="AM80" i="34"/>
  <c r="AM81" i="34"/>
  <c r="AM82" i="34"/>
  <c r="AM83" i="34"/>
  <c r="AM84" i="34"/>
  <c r="AM85" i="34"/>
  <c r="AM86" i="34"/>
  <c r="AM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10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71" i="19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71" i="19"/>
  <c r="AP1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71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L4" i="19"/>
  <c r="AM4" i="19"/>
  <c r="AL5" i="19"/>
  <c r="AM5" i="19"/>
  <c r="AL6" i="19"/>
  <c r="AM6" i="19"/>
  <c r="AL7" i="19"/>
  <c r="AM7" i="19"/>
  <c r="AL8" i="19"/>
  <c r="AM8" i="19"/>
  <c r="AL9" i="19"/>
  <c r="AM9" i="19"/>
  <c r="AM3" i="19" l="1"/>
  <c r="AL3" i="19"/>
  <c r="A2" i="61"/>
  <c r="A3" i="11"/>
  <c r="AF5" i="32" l="1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I4" i="32"/>
  <c r="AH4" i="32"/>
  <c r="AF4" i="32"/>
  <c r="AE4" i="32"/>
  <c r="AM4" i="34"/>
  <c r="AL4" i="34"/>
  <c r="AJ4" i="34"/>
  <c r="AI4" i="34"/>
  <c r="AQ5" i="16"/>
  <c r="AQ6" i="16"/>
  <c r="AQ7" i="16"/>
  <c r="AQ8" i="16"/>
  <c r="AQ9" i="16"/>
  <c r="AP5" i="16"/>
  <c r="AP6" i="16"/>
  <c r="AP7" i="16"/>
  <c r="AP8" i="16"/>
  <c r="AP9" i="16"/>
  <c r="AN5" i="16"/>
  <c r="AN6" i="16"/>
  <c r="AN7" i="16"/>
  <c r="AN8" i="16"/>
  <c r="AN9" i="16"/>
  <c r="AM5" i="16"/>
  <c r="AM6" i="16"/>
  <c r="AM7" i="16"/>
  <c r="AM8" i="16"/>
  <c r="AM9" i="16"/>
  <c r="AQ4" i="16"/>
  <c r="AP4" i="16"/>
  <c r="AN4" i="16"/>
  <c r="AM4" i="16"/>
  <c r="AP5" i="19"/>
  <c r="AP6" i="19"/>
  <c r="AP7" i="19"/>
  <c r="AP8" i="19"/>
  <c r="AP9" i="19"/>
  <c r="AO5" i="19"/>
  <c r="AO6" i="19"/>
  <c r="AO7" i="19"/>
  <c r="AO8" i="19"/>
  <c r="AO9" i="19"/>
  <c r="AP4" i="19"/>
  <c r="AO4" i="19"/>
  <c r="AM5" i="34" l="1"/>
  <c r="AM6" i="34"/>
  <c r="AM7" i="34"/>
  <c r="AM8" i="34"/>
  <c r="AM9" i="34"/>
  <c r="AM10" i="34"/>
  <c r="AM11" i="34"/>
  <c r="AL5" i="34"/>
  <c r="AL6" i="34"/>
  <c r="AL7" i="34"/>
  <c r="AL8" i="34"/>
  <c r="AL9" i="34"/>
  <c r="AL10" i="34"/>
  <c r="AL11" i="34"/>
  <c r="AJ5" i="34"/>
  <c r="AJ6" i="34"/>
  <c r="AJ7" i="34"/>
  <c r="AJ8" i="34"/>
  <c r="AJ9" i="34"/>
  <c r="AJ10" i="34"/>
  <c r="AJ11" i="34"/>
  <c r="AG4" i="32" l="1"/>
  <c r="AO5" i="16"/>
  <c r="AI5" i="34"/>
  <c r="AI6" i="34"/>
  <c r="AI7" i="34"/>
  <c r="AI8" i="34"/>
  <c r="AI9" i="34"/>
  <c r="AI10" i="34"/>
  <c r="AI11" i="34"/>
  <c r="AN4" i="19" l="1"/>
  <c r="H24" i="11" l="1"/>
  <c r="J698" i="61"/>
  <c r="J124" i="61"/>
  <c r="J110" i="61" l="1"/>
  <c r="J699" i="61"/>
  <c r="J23" i="61"/>
  <c r="J428" i="61" l="1"/>
  <c r="H47" i="61" l="1"/>
  <c r="AN85" i="34" l="1"/>
  <c r="AN86" i="34"/>
  <c r="P20" i="61" l="1"/>
  <c r="J16" i="61"/>
  <c r="M16" i="61"/>
  <c r="L16" i="61"/>
  <c r="AN5" i="19"/>
  <c r="AN6" i="19"/>
  <c r="AN7" i="19"/>
  <c r="AN9" i="19"/>
  <c r="AN8" i="19" l="1"/>
  <c r="K16" i="61"/>
  <c r="AQ4" i="19"/>
  <c r="AG6" i="32"/>
  <c r="AG7" i="32"/>
  <c r="AG10" i="32"/>
  <c r="AG11" i="32"/>
  <c r="AG14" i="32"/>
  <c r="AG15" i="32"/>
  <c r="AG18" i="32"/>
  <c r="AG19" i="32"/>
  <c r="AG21" i="32" l="1"/>
  <c r="AG17" i="32"/>
  <c r="AG13" i="32"/>
  <c r="AG9" i="32"/>
  <c r="AG5" i="32"/>
  <c r="AG20" i="32"/>
  <c r="AG16" i="32"/>
  <c r="AG12" i="32"/>
  <c r="AG8" i="32"/>
  <c r="AO4" i="16"/>
  <c r="O179" i="61" l="1"/>
  <c r="AP3" i="19" l="1"/>
  <c r="AO3" i="19"/>
  <c r="J62" i="61"/>
  <c r="AQ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K10" i="34" l="1"/>
  <c r="AK4" i="34"/>
  <c r="AK7" i="34" l="1"/>
  <c r="AK11" i="34"/>
  <c r="AK5" i="34"/>
  <c r="AK6" i="34"/>
  <c r="AK9" i="34"/>
  <c r="AK8" i="34"/>
  <c r="AF3" i="32"/>
  <c r="J852" i="61"/>
  <c r="AD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1" i="61" l="1"/>
  <c r="AB3" i="15" l="1"/>
  <c r="AO3" i="30"/>
  <c r="O433" i="61"/>
  <c r="H419" i="61"/>
  <c r="H416" i="61"/>
  <c r="H236" i="61"/>
  <c r="H426" i="61"/>
  <c r="J243" i="61"/>
  <c r="P236" i="61"/>
  <c r="P419" i="61"/>
  <c r="J418" i="61"/>
  <c r="J419" i="61" s="1"/>
  <c r="M418" i="61" l="1"/>
  <c r="M419" i="61" s="1"/>
  <c r="L418" i="61"/>
  <c r="K418" i="61" l="1"/>
  <c r="K419" i="61" s="1"/>
  <c r="AO6" i="16"/>
  <c r="AO9" i="16"/>
  <c r="AO8" i="16"/>
  <c r="AO7" i="16"/>
  <c r="AG3" i="39"/>
  <c r="R418" i="61"/>
  <c r="L419" i="61"/>
  <c r="Q418" i="61"/>
  <c r="AL3" i="30"/>
  <c r="AI3" i="34"/>
  <c r="AC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F20" i="11"/>
  <c r="B18" i="11"/>
  <c r="J15" i="11"/>
  <c r="D14" i="11"/>
  <c r="L12" i="11"/>
  <c r="AM3" i="16" l="1"/>
  <c r="AM3" i="34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G13" i="83" s="1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D22" i="83" l="1"/>
  <c r="D13" i="83"/>
  <c r="E13" i="83" s="1"/>
  <c r="E7" i="83"/>
  <c r="C16" i="83" s="1"/>
  <c r="C22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Q29" i="19" l="1"/>
  <c r="AQ5" i="19"/>
  <c r="AQ63" i="19"/>
  <c r="AQ54" i="19"/>
  <c r="AQ22" i="19"/>
  <c r="AQ6" i="19"/>
  <c r="AQ66" i="19"/>
  <c r="AQ57" i="19"/>
  <c r="AQ49" i="19"/>
  <c r="AQ41" i="19"/>
  <c r="AQ33" i="19"/>
  <c r="AQ25" i="19"/>
  <c r="AQ17" i="19"/>
  <c r="AQ9" i="19"/>
  <c r="AQ32" i="19"/>
  <c r="AQ24" i="19"/>
  <c r="AQ8" i="19"/>
  <c r="AQ69" i="19"/>
  <c r="AQ61" i="19"/>
  <c r="AQ36" i="19"/>
  <c r="AQ20" i="19"/>
  <c r="AQ12" i="19"/>
  <c r="AQ64" i="19"/>
  <c r="AQ47" i="19"/>
  <c r="AQ7" i="19"/>
  <c r="AQ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Q56" i="19"/>
  <c r="AQ55" i="19"/>
  <c r="AQ48" i="19"/>
  <c r="AQ16" i="19"/>
  <c r="AQ23" i="19"/>
  <c r="AQ15" i="19"/>
  <c r="L31" i="61"/>
  <c r="L41" i="61"/>
  <c r="L30" i="61"/>
  <c r="AQ68" i="19"/>
  <c r="AQ60" i="19"/>
  <c r="AQ51" i="19"/>
  <c r="AQ43" i="19"/>
  <c r="AQ19" i="19"/>
  <c r="AQ11" i="19"/>
  <c r="AQ39" i="19"/>
  <c r="L27" i="61"/>
  <c r="AQ40" i="19"/>
  <c r="AQ67" i="19"/>
  <c r="AQ58" i="19"/>
  <c r="AQ50" i="19"/>
  <c r="AQ42" i="19"/>
  <c r="AQ34" i="19"/>
  <c r="AQ26" i="19"/>
  <c r="AQ18" i="19"/>
  <c r="AQ10" i="19"/>
  <c r="AQ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Q71" i="19"/>
  <c r="AQ46" i="19"/>
  <c r="AQ38" i="19"/>
  <c r="AQ30" i="19"/>
  <c r="AQ14" i="19"/>
  <c r="L14" i="61"/>
  <c r="AQ70" i="19"/>
  <c r="AQ62" i="19"/>
  <c r="AQ53" i="19"/>
  <c r="AQ45" i="19"/>
  <c r="AQ37" i="19"/>
  <c r="AQ21" i="19"/>
  <c r="AQ13" i="19"/>
  <c r="L13" i="61"/>
  <c r="M18" i="61"/>
  <c r="L64" i="61"/>
  <c r="L8" i="61"/>
  <c r="L15" i="61"/>
  <c r="AQ52" i="19"/>
  <c r="AQ44" i="19"/>
  <c r="AQ28" i="19"/>
  <c r="L51" i="61"/>
  <c r="L63" i="61"/>
  <c r="AQ27" i="19"/>
  <c r="AQ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Q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N5" i="34"/>
  <c r="AN7" i="34"/>
  <c r="AN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N29" i="34"/>
  <c r="L613" i="61"/>
  <c r="L614" i="61"/>
  <c r="L615" i="61"/>
  <c r="L616" i="61"/>
  <c r="L617" i="61"/>
  <c r="L618" i="61"/>
  <c r="L619" i="61"/>
  <c r="L620" i="61"/>
  <c r="L621" i="61"/>
  <c r="AN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N54" i="34"/>
  <c r="L642" i="61"/>
  <c r="L643" i="61"/>
  <c r="L644" i="61"/>
  <c r="L645" i="61"/>
  <c r="L646" i="61"/>
  <c r="AN60" i="34"/>
  <c r="L650" i="61"/>
  <c r="L651" i="61"/>
  <c r="L652" i="61"/>
  <c r="L653" i="61"/>
  <c r="L657" i="61"/>
  <c r="L658" i="61"/>
  <c r="AN68" i="34"/>
  <c r="L662" i="61"/>
  <c r="L663" i="61"/>
  <c r="L664" i="61"/>
  <c r="L665" i="61"/>
  <c r="L666" i="61"/>
  <c r="L667" i="61"/>
  <c r="AN75" i="34"/>
  <c r="L671" i="61"/>
  <c r="L672" i="61"/>
  <c r="L673" i="61"/>
  <c r="L674" i="61"/>
  <c r="L675" i="61"/>
  <c r="L679" i="61"/>
  <c r="L680" i="61"/>
  <c r="L682" i="61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Q64" i="30"/>
  <c r="K1057" i="61"/>
  <c r="K973" i="61"/>
  <c r="K937" i="61"/>
  <c r="K901" i="61"/>
  <c r="K1047" i="61"/>
  <c r="K1019" i="61"/>
  <c r="K1001" i="61"/>
  <c r="K965" i="61"/>
  <c r="K927" i="61"/>
  <c r="AQ146" i="30"/>
  <c r="AJ178" i="32"/>
  <c r="K867" i="61"/>
  <c r="K817" i="61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N6" i="34"/>
  <c r="AN12" i="34"/>
  <c r="AN35" i="34"/>
  <c r="AN10" i="34"/>
  <c r="AN4" i="34"/>
  <c r="AN81" i="34"/>
  <c r="AN65" i="34"/>
  <c r="AN9" i="34"/>
  <c r="K614" i="61"/>
  <c r="K604" i="61"/>
  <c r="K596" i="61"/>
  <c r="AN67" i="34"/>
  <c r="AN27" i="34"/>
  <c r="AN83" i="34"/>
  <c r="K666" i="61"/>
  <c r="K644" i="61"/>
  <c r="K634" i="61"/>
  <c r="K626" i="61"/>
  <c r="K616" i="61"/>
  <c r="K606" i="61"/>
  <c r="K598" i="61"/>
  <c r="AN8" i="34"/>
  <c r="AN51" i="34"/>
  <c r="AN19" i="34"/>
  <c r="AN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N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Q29" i="30"/>
  <c r="AQ128" i="30"/>
  <c r="AQ82" i="30"/>
  <c r="K1052" i="61"/>
  <c r="K1034" i="61"/>
  <c r="K1016" i="61"/>
  <c r="K998" i="61"/>
  <c r="K980" i="61"/>
  <c r="K962" i="61"/>
  <c r="AQ89" i="30"/>
  <c r="AQ18" i="30"/>
  <c r="K1051" i="61"/>
  <c r="K1033" i="61"/>
  <c r="K1015" i="61"/>
  <c r="K997" i="61"/>
  <c r="K979" i="61"/>
  <c r="K951" i="61"/>
  <c r="K941" i="61"/>
  <c r="K933" i="61"/>
  <c r="K923" i="61"/>
  <c r="K905" i="61"/>
  <c r="AQ145" i="30"/>
  <c r="AQ122" i="30"/>
  <c r="AQ104" i="30"/>
  <c r="AQ81" i="30"/>
  <c r="AQ58" i="30"/>
  <c r="AQ40" i="30"/>
  <c r="AQ17" i="30"/>
  <c r="K952" i="61"/>
  <c r="K942" i="61"/>
  <c r="K934" i="61"/>
  <c r="K924" i="61"/>
  <c r="K914" i="61"/>
  <c r="K906" i="61"/>
  <c r="K898" i="61"/>
  <c r="AQ151" i="30"/>
  <c r="AQ135" i="30"/>
  <c r="AQ79" i="30"/>
  <c r="AQ55" i="30"/>
  <c r="AQ144" i="30"/>
  <c r="AQ121" i="30"/>
  <c r="AQ98" i="30"/>
  <c r="AQ80" i="30"/>
  <c r="AQ57" i="30"/>
  <c r="AQ34" i="30"/>
  <c r="AQ16" i="30"/>
  <c r="AQ105" i="30"/>
  <c r="AQ41" i="30"/>
  <c r="AQ138" i="30"/>
  <c r="AQ120" i="30"/>
  <c r="AQ97" i="30"/>
  <c r="AQ56" i="30"/>
  <c r="AQ33" i="30"/>
  <c r="AQ10" i="30"/>
  <c r="AQ137" i="30"/>
  <c r="AQ114" i="30"/>
  <c r="AQ96" i="30"/>
  <c r="AQ73" i="30"/>
  <c r="AQ50" i="30"/>
  <c r="AQ32" i="30"/>
  <c r="AQ9" i="30"/>
  <c r="AQ74" i="30"/>
  <c r="AQ126" i="30"/>
  <c r="AQ38" i="30"/>
  <c r="AQ154" i="30"/>
  <c r="AQ136" i="30"/>
  <c r="AQ113" i="30"/>
  <c r="AQ90" i="30"/>
  <c r="AQ72" i="30"/>
  <c r="AQ49" i="30"/>
  <c r="AQ26" i="30"/>
  <c r="AQ8" i="30"/>
  <c r="AQ153" i="30"/>
  <c r="AQ130" i="30"/>
  <c r="AQ112" i="30"/>
  <c r="AQ66" i="30"/>
  <c r="AQ48" i="30"/>
  <c r="AQ25" i="30"/>
  <c r="AQ152" i="30"/>
  <c r="AQ129" i="30"/>
  <c r="AQ106" i="30"/>
  <c r="AQ88" i="30"/>
  <c r="AQ65" i="30"/>
  <c r="AQ42" i="30"/>
  <c r="AQ24" i="30"/>
  <c r="R1059" i="61"/>
  <c r="Q1059" i="61"/>
  <c r="AQ143" i="30"/>
  <c r="AQ127" i="30"/>
  <c r="AQ119" i="30"/>
  <c r="AQ111" i="30"/>
  <c r="AQ103" i="30"/>
  <c r="AQ95" i="30"/>
  <c r="AQ87" i="30"/>
  <c r="AQ71" i="30"/>
  <c r="AQ63" i="30"/>
  <c r="AQ47" i="30"/>
  <c r="AQ39" i="30"/>
  <c r="AQ31" i="30"/>
  <c r="AQ23" i="30"/>
  <c r="AQ15" i="30"/>
  <c r="AQ7" i="30"/>
  <c r="AQ150" i="30"/>
  <c r="AQ142" i="30"/>
  <c r="AQ134" i="30"/>
  <c r="AQ118" i="30"/>
  <c r="AQ110" i="30"/>
  <c r="AQ102" i="30"/>
  <c r="AQ94" i="30"/>
  <c r="AQ86" i="30"/>
  <c r="AQ78" i="30"/>
  <c r="AQ70" i="30"/>
  <c r="AQ62" i="30"/>
  <c r="AQ54" i="30"/>
  <c r="AQ46" i="30"/>
  <c r="AQ30" i="30"/>
  <c r="AQ22" i="30"/>
  <c r="AQ14" i="30"/>
  <c r="AQ6" i="30"/>
  <c r="AQ149" i="30"/>
  <c r="AQ133" i="30"/>
  <c r="AQ117" i="30"/>
  <c r="AQ101" i="30"/>
  <c r="AQ85" i="30"/>
  <c r="AQ69" i="30"/>
  <c r="AQ37" i="30"/>
  <c r="AQ148" i="30"/>
  <c r="AQ140" i="30"/>
  <c r="AQ132" i="30"/>
  <c r="AQ124" i="30"/>
  <c r="AQ116" i="30"/>
  <c r="AQ100" i="30"/>
  <c r="AQ92" i="30"/>
  <c r="AQ84" i="30"/>
  <c r="AQ76" i="30"/>
  <c r="AQ68" i="30"/>
  <c r="AQ60" i="30"/>
  <c r="AQ52" i="30"/>
  <c r="AQ44" i="30"/>
  <c r="AQ36" i="30"/>
  <c r="AQ28" i="30"/>
  <c r="AQ20" i="30"/>
  <c r="AQ12" i="30"/>
  <c r="AQ141" i="30"/>
  <c r="AQ125" i="30"/>
  <c r="AQ109" i="30"/>
  <c r="AQ93" i="30"/>
  <c r="AQ77" i="30"/>
  <c r="AQ61" i="30"/>
  <c r="AQ53" i="30"/>
  <c r="AQ45" i="30"/>
  <c r="AQ21" i="30"/>
  <c r="AQ13" i="30"/>
  <c r="AQ5" i="30"/>
  <c r="K957" i="61"/>
  <c r="AQ147" i="30"/>
  <c r="AQ139" i="30"/>
  <c r="AQ131" i="30"/>
  <c r="AQ123" i="30"/>
  <c r="AQ115" i="30"/>
  <c r="AQ107" i="30"/>
  <c r="AQ99" i="30"/>
  <c r="AQ91" i="30"/>
  <c r="AQ83" i="30"/>
  <c r="AQ75" i="30"/>
  <c r="AQ67" i="30"/>
  <c r="AQ59" i="30"/>
  <c r="AQ51" i="30"/>
  <c r="AQ43" i="30"/>
  <c r="AQ35" i="30"/>
  <c r="AQ27" i="30"/>
  <c r="AQ19" i="30"/>
  <c r="AQ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N82" i="34"/>
  <c r="AN74" i="34"/>
  <c r="AN66" i="34"/>
  <c r="AN58" i="34"/>
  <c r="AN50" i="34"/>
  <c r="AN42" i="34"/>
  <c r="AN34" i="34"/>
  <c r="AN26" i="34"/>
  <c r="AN18" i="34"/>
  <c r="AN73" i="34"/>
  <c r="AN57" i="34"/>
  <c r="AN49" i="34"/>
  <c r="AN41" i="34"/>
  <c r="AN33" i="34"/>
  <c r="AN25" i="34"/>
  <c r="AN17" i="34"/>
  <c r="L681" i="61"/>
  <c r="AN84" i="34"/>
  <c r="AN80" i="34"/>
  <c r="AN72" i="34"/>
  <c r="AN64" i="34"/>
  <c r="AN56" i="34"/>
  <c r="AN48" i="34"/>
  <c r="AN40" i="34"/>
  <c r="AN32" i="34"/>
  <c r="AN24" i="34"/>
  <c r="AN16" i="34"/>
  <c r="AN79" i="34"/>
  <c r="AN71" i="34"/>
  <c r="AN63" i="34"/>
  <c r="AN55" i="34"/>
  <c r="AN47" i="34"/>
  <c r="AN31" i="34"/>
  <c r="AN23" i="34"/>
  <c r="AN15" i="34"/>
  <c r="AN78" i="34"/>
  <c r="AN70" i="34"/>
  <c r="AN62" i="34"/>
  <c r="AN46" i="34"/>
  <c r="AN38" i="34"/>
  <c r="AN30" i="34"/>
  <c r="AN22" i="34"/>
  <c r="AN77" i="34"/>
  <c r="AN69" i="34"/>
  <c r="AN61" i="34"/>
  <c r="AN53" i="34"/>
  <c r="AN45" i="34"/>
  <c r="AN37" i="34"/>
  <c r="AN21" i="34"/>
  <c r="AN13" i="34"/>
  <c r="AN14" i="34"/>
  <c r="AN76" i="34"/>
  <c r="AN52" i="34"/>
  <c r="AN44" i="34"/>
  <c r="AN36" i="34"/>
  <c r="AN28" i="34"/>
  <c r="AN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E3" i="15"/>
  <c r="J6" i="61"/>
  <c r="J20" i="61" s="1"/>
  <c r="K6" i="61"/>
  <c r="K20" i="61" s="1"/>
  <c r="AI3" i="39" l="1"/>
  <c r="AQ3" i="19"/>
  <c r="AG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AL4" i="39"/>
  <c r="M422" i="61" l="1"/>
  <c r="M423" i="61"/>
  <c r="M424" i="61"/>
  <c r="M425" i="61"/>
  <c r="AR10" i="16"/>
  <c r="AR49" i="16"/>
  <c r="AR77" i="16"/>
  <c r="AR208" i="16"/>
  <c r="L423" i="61"/>
  <c r="L425" i="61"/>
  <c r="AR217" i="16"/>
  <c r="AR221" i="16"/>
  <c r="AR12" i="16"/>
  <c r="AR16" i="16"/>
  <c r="AR20" i="16"/>
  <c r="AR24" i="16"/>
  <c r="AR28" i="16"/>
  <c r="AR32" i="16"/>
  <c r="AR36" i="16"/>
  <c r="AR40" i="16"/>
  <c r="AR44" i="16"/>
  <c r="AR48" i="16"/>
  <c r="AR52" i="16"/>
  <c r="AR56" i="16"/>
  <c r="AR60" i="16"/>
  <c r="AR64" i="16"/>
  <c r="AR68" i="16"/>
  <c r="AR72" i="16"/>
  <c r="AR76" i="16"/>
  <c r="AR80" i="16"/>
  <c r="AR84" i="16"/>
  <c r="AR88" i="16"/>
  <c r="AR92" i="16"/>
  <c r="AR96" i="16"/>
  <c r="AR100" i="16"/>
  <c r="AR104" i="16"/>
  <c r="AR108" i="16"/>
  <c r="AR112" i="16"/>
  <c r="AR116" i="16"/>
  <c r="AR120" i="16"/>
  <c r="AR124" i="16"/>
  <c r="AR128" i="16"/>
  <c r="AR132" i="16"/>
  <c r="AR136" i="16"/>
  <c r="AR140" i="16"/>
  <c r="AR144" i="16"/>
  <c r="AR148" i="16"/>
  <c r="AR152" i="16"/>
  <c r="AR156" i="16"/>
  <c r="AR160" i="16"/>
  <c r="AR164" i="16"/>
  <c r="AR168" i="16"/>
  <c r="AR172" i="16"/>
  <c r="AR176" i="16"/>
  <c r="AR180" i="16"/>
  <c r="AR188" i="16"/>
  <c r="AR196" i="16"/>
  <c r="AR204" i="16"/>
  <c r="AR212" i="16"/>
  <c r="AG11" i="15"/>
  <c r="AG27" i="15"/>
  <c r="AG43" i="15"/>
  <c r="AG59" i="15"/>
  <c r="AG75" i="15"/>
  <c r="AG24" i="15"/>
  <c r="AG36" i="15"/>
  <c r="AG50" i="15"/>
  <c r="AG67" i="15"/>
  <c r="AG80" i="15"/>
  <c r="AR220" i="16" l="1"/>
  <c r="K423" i="61"/>
  <c r="AR192" i="16"/>
  <c r="AR216" i="16"/>
  <c r="AR200" i="16"/>
  <c r="AR184" i="16"/>
  <c r="AR7" i="16"/>
  <c r="AR9" i="16"/>
  <c r="AR5" i="16"/>
  <c r="AR209" i="16"/>
  <c r="AR4" i="16"/>
  <c r="AR6" i="16"/>
  <c r="AR177" i="16"/>
  <c r="AR199" i="16"/>
  <c r="AR195" i="16"/>
  <c r="AR179" i="16"/>
  <c r="AR167" i="16"/>
  <c r="AR147" i="16"/>
  <c r="K422" i="61"/>
  <c r="AR113" i="16"/>
  <c r="K425" i="61"/>
  <c r="AR81" i="16"/>
  <c r="AR145" i="16"/>
  <c r="AR17" i="16"/>
  <c r="K424" i="61"/>
  <c r="AG71" i="15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R197" i="16"/>
  <c r="AR173" i="16"/>
  <c r="AR165" i="16"/>
  <c r="AR149" i="16"/>
  <c r="AR61" i="16"/>
  <c r="AR53" i="16"/>
  <c r="AR37" i="16"/>
  <c r="AR21" i="16"/>
  <c r="AR13" i="16"/>
  <c r="AR8" i="16"/>
  <c r="AR185" i="16"/>
  <c r="AR153" i="16"/>
  <c r="AR121" i="16"/>
  <c r="AR89" i="16"/>
  <c r="AR57" i="16"/>
  <c r="AR25" i="16"/>
  <c r="L422" i="61"/>
  <c r="AR213" i="16"/>
  <c r="AR205" i="16"/>
  <c r="AR189" i="16"/>
  <c r="AR181" i="16"/>
  <c r="AR157" i="16"/>
  <c r="AR141" i="16"/>
  <c r="AR133" i="16"/>
  <c r="AR125" i="16"/>
  <c r="AR117" i="16"/>
  <c r="AR109" i="16"/>
  <c r="AR101" i="16"/>
  <c r="AR93" i="16"/>
  <c r="AR85" i="16"/>
  <c r="AR69" i="16"/>
  <c r="AR45" i="16"/>
  <c r="AR29" i="16"/>
  <c r="AR193" i="16"/>
  <c r="AR161" i="16"/>
  <c r="AR129" i="16"/>
  <c r="AR97" i="16"/>
  <c r="AR65" i="16"/>
  <c r="AR33" i="16"/>
  <c r="AR201" i="16"/>
  <c r="AR169" i="16"/>
  <c r="AR137" i="16"/>
  <c r="AR105" i="16"/>
  <c r="AR73" i="16"/>
  <c r="AR41" i="16"/>
  <c r="AR219" i="16"/>
  <c r="AR215" i="16"/>
  <c r="L424" i="61"/>
  <c r="AR211" i="16"/>
  <c r="AR207" i="16"/>
  <c r="AR203" i="16"/>
  <c r="AR191" i="16"/>
  <c r="AR187" i="16"/>
  <c r="AR183" i="16"/>
  <c r="AR175" i="16"/>
  <c r="AR171" i="16"/>
  <c r="AR163" i="16"/>
  <c r="AR159" i="16"/>
  <c r="AR155" i="16"/>
  <c r="AR151" i="16"/>
  <c r="AR143" i="16"/>
  <c r="AR139" i="16"/>
  <c r="AR135" i="16"/>
  <c r="AR131" i="16"/>
  <c r="AR127" i="16"/>
  <c r="AR123" i="16"/>
  <c r="AR119" i="16"/>
  <c r="AR115" i="16"/>
  <c r="AR111" i="16"/>
  <c r="AR107" i="16"/>
  <c r="AR103" i="16"/>
  <c r="AR99" i="16"/>
  <c r="AR95" i="16"/>
  <c r="AR91" i="16"/>
  <c r="AR87" i="16"/>
  <c r="AR83" i="16"/>
  <c r="AR79" i="16"/>
  <c r="AR75" i="16"/>
  <c r="AR71" i="16"/>
  <c r="AR67" i="16"/>
  <c r="AR63" i="16"/>
  <c r="AR59" i="16"/>
  <c r="AR55" i="16"/>
  <c r="AR51" i="16"/>
  <c r="AR47" i="16"/>
  <c r="AR43" i="16"/>
  <c r="AR39" i="16"/>
  <c r="AR35" i="16"/>
  <c r="AR31" i="16"/>
  <c r="AR27" i="16"/>
  <c r="AR23" i="16"/>
  <c r="AR19" i="16"/>
  <c r="AR15" i="16"/>
  <c r="AR11" i="16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AR222" i="16"/>
  <c r="AR218" i="16"/>
  <c r="AR214" i="16"/>
  <c r="AR210" i="16"/>
  <c r="AR206" i="16"/>
  <c r="AR202" i="16"/>
  <c r="AR198" i="16"/>
  <c r="AR194" i="16"/>
  <c r="AR190" i="16"/>
  <c r="AR186" i="16"/>
  <c r="AR182" i="16"/>
  <c r="AR178" i="16"/>
  <c r="AR174" i="16"/>
  <c r="AR170" i="16"/>
  <c r="AR166" i="16"/>
  <c r="AR162" i="16"/>
  <c r="AR158" i="16"/>
  <c r="AR154" i="16"/>
  <c r="AR150" i="16"/>
  <c r="AR146" i="16"/>
  <c r="AR142" i="16"/>
  <c r="AR138" i="16"/>
  <c r="AR134" i="16"/>
  <c r="AR130" i="16"/>
  <c r="AR126" i="16"/>
  <c r="AR122" i="16"/>
  <c r="AR118" i="16"/>
  <c r="AR114" i="16"/>
  <c r="AR110" i="16"/>
  <c r="AR106" i="16"/>
  <c r="AR102" i="16"/>
  <c r="AR98" i="16"/>
  <c r="AR94" i="16"/>
  <c r="AR90" i="16"/>
  <c r="AR86" i="16"/>
  <c r="AR82" i="16"/>
  <c r="AR78" i="16"/>
  <c r="AR74" i="16"/>
  <c r="AR70" i="16"/>
  <c r="AR66" i="16"/>
  <c r="AR62" i="16"/>
  <c r="AR58" i="16"/>
  <c r="AR54" i="16"/>
  <c r="AR50" i="16"/>
  <c r="AR46" i="16"/>
  <c r="AR42" i="16"/>
  <c r="AR38" i="16"/>
  <c r="AR34" i="16"/>
  <c r="AR30" i="16"/>
  <c r="AR26" i="16"/>
  <c r="AR22" i="16"/>
  <c r="AR18" i="16"/>
  <c r="AR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683" i="61"/>
  <c r="J676" i="61"/>
  <c r="J668" i="61"/>
  <c r="J659" i="61"/>
  <c r="J647" i="61"/>
  <c r="J639" i="61"/>
  <c r="J622" i="61"/>
  <c r="J432" i="61" l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35" i="61" s="1"/>
  <c r="J107" i="61"/>
  <c r="J85" i="61"/>
  <c r="AP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M3" i="30"/>
  <c r="Q747" i="61"/>
  <c r="AH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684" i="61"/>
  <c r="J685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Q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N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J3" i="34"/>
  <c r="AL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AN3" i="34"/>
  <c r="AK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Q3" i="16"/>
  <c r="AN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O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R3" i="16"/>
  <c r="AP3" i="16"/>
  <c r="AN3" i="19"/>
  <c r="J179" i="61"/>
  <c r="J180" i="61" l="1"/>
  <c r="J711" i="61"/>
  <c r="J890" i="61" s="1"/>
  <c r="J891" i="61" s="1"/>
  <c r="J1069" i="61" l="1"/>
  <c r="J1070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charset val="22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charset val="22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charset val="22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<sst xmlns="http://schemas.openxmlformats.org/spreadsheetml/2006/main" count="16577" uniqueCount="3374">
  <si>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</si>
  <si>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</si>
  <si>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</si>
  <si>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</si>
  <si>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</si>
  <si>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</si>
  <si>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</si>
  <si>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</si>
  <si>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</si>
  <si>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</si>
  <si>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</si>
  <si>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</si>
  <si>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</si>
  <si>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</si>
  <si>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</si>
  <si>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</si>
  <si>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</si>
  <si>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</si>
  <si>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</si>
  <si>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</si>
  <si>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</si>
  <si>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</si>
  <si>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</si>
  <si>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</si>
  <si>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</si>
  <si>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</si>
  <si>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</si>
  <si>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</si>
  <si>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15221 เพ็ญ รพสต_บ้านด่าน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</si>
  <si>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</si>
  <si>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</si>
  <si>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</si>
  <si>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</si>
  <si>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</si>
  <si>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</si>
  <si>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</si>
  <si>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</si>
  <si>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</si>
  <si>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</si>
  <si>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</si>
  <si>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</si>
  <si>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</si>
  <si>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</si>
  <si>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</si>
  <si>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</si>
  <si>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</si>
  <si>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</si>
  <si>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</si>
  <si>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</si>
  <si>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</si>
  <si>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</si>
  <si>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</si>
  <si>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</si>
  <si>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</si>
  <si>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</si>
  <si>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</si>
  <si>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</si>
  <si>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</si>
  <si>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</si>
  <si>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</si>
  <si>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</si>
  <si>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</si>
  <si>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</si>
  <si>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</si>
  <si>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</si>
  <si>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</si>
  <si>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</si>
  <si>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</si>
  <si>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</si>
  <si>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</si>
  <si>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</si>
  <si>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</si>
  <si>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</si>
  <si>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</si>
  <si>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</si>
  <si>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</si>
  <si>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</si>
  <si>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</si>
  <si>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</si>
  <si>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</si>
  <si>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</si>
  <si>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</si>
  <si>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</si>
  <si>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</si>
  <si>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</si>
  <si>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</si>
  <si>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</si>
  <si>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</si>
  <si>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</si>
  <si>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</si>
  <si>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</si>
  <si>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</si>
  <si>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</si>
  <si>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</si>
  <si>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</si>
  <si>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</si>
  <si>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</si>
  <si>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</si>
  <si>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</si>
  <si>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</si>
  <si>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</si>
  <si>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</si>
  <si>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</si>
  <si>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</si>
  <si>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</si>
  <si>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</si>
  <si>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</si>
  <si>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</si>
  <si>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</si>
  <si>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</si>
  <si>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</si>
  <si>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</si>
  <si>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</si>
  <si>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</si>
  <si>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</si>
  <si>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</si>
  <si>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</si>
  <si>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</si>
  <si>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</si>
  <si>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</si>
  <si>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</si>
  <si>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</si>
  <si>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</si>
  <si>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</si>
  <si>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</si>
  <si>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</si>
  <si>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</si>
  <si>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</si>
  <si>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</si>
  <si>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</si>
  <si>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</si>
  <si>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</si>
  <si>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</si>
  <si>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</si>
  <si>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</si>
  <si>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</si>
  <si>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</si>
  <si>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</si>
  <si>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</si>
  <si>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</si>
  <si>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</si>
  <si>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</si>
  <si>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</si>
  <si>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</si>
  <si>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</si>
  <si>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</si>
  <si>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</si>
  <si>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</si>
  <si>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</si>
  <si>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</si>
  <si>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</si>
  <si>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</si>
  <si>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</si>
  <si>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</si>
  <si>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</si>
  <si>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</si>
  <si>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</si>
  <si>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</si>
  <si>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</si>
  <si>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</si>
  <si>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</si>
  <si>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</si>
  <si>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</si>
  <si>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</si>
  <si>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</si>
  <si>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</si>
  <si>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</si>
  <si>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</si>
  <si>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</si>
  <si>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</si>
  <si>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</si>
  <si>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</si>
  <si>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</si>
  <si>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</si>
  <si>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</si>
  <si>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</si>
  <si>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</si>
  <si>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</si>
  <si>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</si>
  <si>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</si>
  <si>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</si>
  <si>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</si>
  <si>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</si>
  <si>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</si>
  <si>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</si>
  <si>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</si>
  <si>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</si>
  <si>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</si>
  <si>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</si>
  <si>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</si>
  <si>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</si>
  <si>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</si>
  <si>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</si>
  <si>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</si>
  <si>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</si>
  <si>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</si>
  <si>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</si>
  <si>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</si>
  <si>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</si>
  <si>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</si>
  <si>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</si>
  <si>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</si>
  <si>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</si>
  <si>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</si>
  <si>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</si>
  <si>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</si>
  <si>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</si>
  <si>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</si>
  <si>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</si>
  <si>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</si>
  <si>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</si>
  <si>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</si>
  <si>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</si>
  <si>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</si>
  <si>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</si>
  <si>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</si>
  <si>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</si>
  <si>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</si>
  <si>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</si>
  <si>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</si>
  <si>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</si>
  <si>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</si>
  <si>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</si>
  <si>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</si>
  <si>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</si>
  <si>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</si>
  <si>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</si>
  <si>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</si>
  <si>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</si>
  <si>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</si>
  <si>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</si>
  <si>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</si>
  <si>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</si>
  <si>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</si>
  <si>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</si>
  <si>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</si>
  <si>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</si>
  <si>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</si>
  <si>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</si>
  <si>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</si>
  <si>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</si>
  <si>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</si>
  <si>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</si>
  <si>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</si>
  <si>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</si>
  <si>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</si>
  <si>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</si>
  <si>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</si>
  <si>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</si>
  <si>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</si>
  <si>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</si>
  <si>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</si>
  <si>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</si>
  <si>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</si>
  <si>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</si>
  <si>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</si>
  <si>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</si>
  <si>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</si>
  <si>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</si>
  <si>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</si>
  <si>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</si>
  <si>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</si>
  <si>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</si>
  <si>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</si>
  <si>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</si>
  <si>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</si>
  <si>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</si>
  <si>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</si>
  <si>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</si>
  <si>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</si>
  <si>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</si>
  <si>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</si>
  <si>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</si>
  <si>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</si>
  <si>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</si>
  <si>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</si>
  <si>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</si>
  <si>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</si>
  <si>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</si>
  <si>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</si>
  <si>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</si>
  <si>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</si>
  <si>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</si>
  <si>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</si>
  <si>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</si>
  <si>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</si>
  <si>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</si>
  <si>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</si>
  <si>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</si>
  <si>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</si>
  <si>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</si>
  <si>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</si>
  <si>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</si>
  <si>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</si>
  <si>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</si>
  <si>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</si>
  <si>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</si>
  <si>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</si>
  <si>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</si>
  <si>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</si>
  <si>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</si>
  <si>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</si>
  <si>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</si>
  <si>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</si>
  <si>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</si>
  <si>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</si>
  <si>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</si>
  <si>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</si>
  <si>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</si>
  <si>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</si>
  <si>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</si>
  <si>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</si>
  <si>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</si>
  <si>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</si>
  <si>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</si>
  <si>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</si>
  <si>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</si>
  <si>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</si>
  <si>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</si>
  <si>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</si>
  <si>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</si>
  <si>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</si>
  <si>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</si>
  <si>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</si>
  <si>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</si>
  <si>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</si>
  <si>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</si>
  <si>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</si>
  <si>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</si>
  <si>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</si>
  <si>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</si>
  <si>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</si>
  <si>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</si>
  <si>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</si>
  <si>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</si>
  <si>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</si>
  <si>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</si>
  <si>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</si>
  <si>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</si>
  <si>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</si>
  <si>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</si>
  <si>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</si>
  <si>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</si>
  <si>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</si>
  <si>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</si>
  <si>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</si>
  <si>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</si>
  <si>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</si>
  <si>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</si>
  <si>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</si>
  <si>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</si>
  <si>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</si>
  <si>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</si>
  <si>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</si>
  <si>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</si>
  <si>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</si>
  <si>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</si>
  <si>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</si>
  <si>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</si>
  <si>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</si>
  <si>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</si>
  <si>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</si>
  <si>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</si>
  <si>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</si>
  <si>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</si>
  <si>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</si>
  <si>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</si>
  <si>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</si>
  <si>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</si>
  <si>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</si>
  <si>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</si>
  <si>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</si>
  <si>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</si>
  <si>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</si>
  <si>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</si>
  <si>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</si>
  <si>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</si>
  <si>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</si>
  <si>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</si>
  <si>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</si>
  <si>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</si>
  <si>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</si>
  <si>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</si>
  <si>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</si>
  <si>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</si>
  <si>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</si>
  <si>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</si>
  <si>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</si>
  <si>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</si>
  <si>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</si>
  <si>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</si>
  <si>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</si>
  <si>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</si>
  <si>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</si>
  <si>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</si>
  <si>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</si>
  <si>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</si>
  <si>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</si>
  <si>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</si>
  <si>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</si>
  <si>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</si>
  <si>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</si>
  <si>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</si>
  <si>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</si>
  <si>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</si>
  <si>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</si>
  <si>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</si>
  <si>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</si>
  <si>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</si>
  <si>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</si>
  <si>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</si>
  <si>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</si>
  <si>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</si>
  <si>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</si>
  <si>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</si>
  <si>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</si>
  <si>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</si>
  <si>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</si>
  <si>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</si>
  <si>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</si>
  <si>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</si>
  <si>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</si>
  <si>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</si>
  <si>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</si>
  <si>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</si>
  <si>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</si>
  <si>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</si>
  <si>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</si>
  <si>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</si>
  <si>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</si>
  <si>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</si>
  <si>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</si>
  <si>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</si>
  <si>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</si>
  <si>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</si>
  <si>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</si>
  <si>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</si>
  <si>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</si>
  <si>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</si>
  <si>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</si>
  <si>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</si>
  <si>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</si>
  <si>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</si>
  <si>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</si>
  <si>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</si>
  <si>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</si>
  <si>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</si>
  <si>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</si>
  <si>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</si>
  <si>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</si>
  <si>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</si>
  <si>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</si>
  <si>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</si>
  <si>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</si>
  <si>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</si>
  <si>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</si>
  <si>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</si>
  <si>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</si>
  <si>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</si>
  <si>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</si>
  <si>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</si>
  <si>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</si>
  <si>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</si>
  <si>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</si>
  <si>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</si>
  <si>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</si>
  <si>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</si>
  <si>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</si>
  <si>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</si>
  <si>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</si>
  <si>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</si>
  <si>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</si>
  <si>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</si>
  <si>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</si>
  <si>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</si>
  <si>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</si>
  <si>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</si>
  <si>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</si>
  <si>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</si>
  <si>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</si>
  <si>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</si>
  <si>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</si>
  <si>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</si>
  <si>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</si>
  <si>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</si>
  <si>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</si>
  <si>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</si>
  <si>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</si>
  <si>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</si>
  <si>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</si>
  <si>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</si>
  <si>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</si>
  <si>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</si>
  <si>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</si>
  <si>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</si>
  <si>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</si>
  <si>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</si>
  <si>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</si>
  <si>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</si>
  <si>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</si>
  <si>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</si>
  <si>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</si>
  <si>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</si>
  <si>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</si>
  <si>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</si>
  <si>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</si>
  <si>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</si>
  <si>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</si>
  <si>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</si>
  <si>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</si>
  <si>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</si>
  <si>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</si>
  <si>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</si>
  <si>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</si>
  <si>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</si>
  <si>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</si>
  <si>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</si>
  <si>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</si>
  <si>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</si>
  <si>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</si>
  <si>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</si>
  <si>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</si>
  <si>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</si>
  <si>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</si>
  <si>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</si>
  <si>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</si>
  <si>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</si>
  <si>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</si>
  <si>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</si>
  <si>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</si>
  <si>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</si>
  <si>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</si>
  <si>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</si>
  <si>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</si>
  <si>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</si>
  <si>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</si>
  <si>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</si>
  <si>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</si>
  <si>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</si>
  <si>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</si>
  <si>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</si>
  <si>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</si>
  <si>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</si>
  <si>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</si>
  <si>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</si>
  <si>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</si>
  <si>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</si>
  <si>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</si>
  <si>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</si>
  <si>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</si>
  <si>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</si>
  <si>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</si>
  <si>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</si>
  <si>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</si>
  <si>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</si>
  <si>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</si>
  <si>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</si>
  <si>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</si>
  <si>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</si>
  <si>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</si>
  <si>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</si>
  <si>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</si>
  <si>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</si>
  <si>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</si>
  <si>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</si>
  <si>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</si>
  <si>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</si>
  <si>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</si>
  <si>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</si>
  <si>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</si>
  <si>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</si>
  <si>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</si>
  <si>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</si>
  <si>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</si>
  <si>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</si>
  <si>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</si>
  <si>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</si>
  <si>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</si>
  <si>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</si>
  <si>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</si>
  <si>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</si>
  <si>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</si>
  <si>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</si>
  <si>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</si>
  <si>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</si>
  <si>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</si>
  <si>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</si>
  <si>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</si>
  <si>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</si>
  <si>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</si>
  <si>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</si>
  <si>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</si>
  <si>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</si>
  <si>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</si>
  <si>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</si>
  <si>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</si>
  <si>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</si>
  <si>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</si>
  <si>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</si>
  <si>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</si>
  <si>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</si>
  <si>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</si>
  <si>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</si>
  <si>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</si>
  <si>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</si>
  <si>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</si>
  <si>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</si>
  <si>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</si>
  <si>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</si>
  <si>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</si>
  <si>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</si>
  <si>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</si>
  <si>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</si>
  <si>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</si>
  <si>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</si>
  <si>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</si>
  <si>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</si>
  <si>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</si>
  <si>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</si>
  <si>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</si>
  <si>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</si>
  <si>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</si>
  <si>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</si>
  <si>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</si>
  <si>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</si>
  <si>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</si>
  <si>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</si>
  <si>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</si>
  <si>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</si>
  <si>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</si>
  <si>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</si>
  <si>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</si>
  <si>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</si>
  <si>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</si>
  <si>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</si>
  <si>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</si>
  <si>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</si>
  <si>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</si>
  <si>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</si>
  <si>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</si>
  <si>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</si>
  <si>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</si>
  <si>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</si>
  <si>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</si>
  <si>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</si>
  <si>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</si>
  <si>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</si>
  <si>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</si>
  <si>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</si>
  <si>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</si>
  <si>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</si>
  <si>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</si>
  <si>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</si>
  <si>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</si>
  <si>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</si>
  <si>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</si>
  <si>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</si>
  <si>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</si>
  <si>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</si>
  <si>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</si>
  <si>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</si>
  <si>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</si>
  <si>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</si>
  <si>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</si>
  <si>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</si>
  <si>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</si>
  <si>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</si>
  <si>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</si>
  <si>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</si>
  <si>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</si>
  <si>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</si>
  <si>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</si>
  <si>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</si>
  <si>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</si>
  <si>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</si>
  <si>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</si>
  <si>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</si>
  <si>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</si>
  <si>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</si>
  <si>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</si>
  <si>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</si>
  <si>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</si>
  <si>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</si>
  <si>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</si>
  <si>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</si>
  <si>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</si>
  <si>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</si>
  <si>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</si>
  <si>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</si>
  <si>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</si>
  <si>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</si>
  <si>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</si>
  <si>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</si>
  <si>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</si>
  <si>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</si>
  <si>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</si>
  <si>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</si>
  <si>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</si>
  <si>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</si>
  <si>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</si>
  <si>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</si>
  <si>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</si>
  <si>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</si>
  <si>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</si>
  <si>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</si>
  <si>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</si>
  <si>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</si>
  <si>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</si>
  <si>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</si>
  <si>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</si>
  <si>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</si>
  <si>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</si>
  <si>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</si>
  <si>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</si>
  <si>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</si>
  <si>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</si>
  <si>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</si>
  <si>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</si>
  <si>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</si>
  <si>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</si>
  <si>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</si>
  <si>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</si>
  <si>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</si>
  <si>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</si>
  <si>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</si>
  <si>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</si>
  <si>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</si>
  <si>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</si>
  <si>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</si>
  <si>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</si>
  <si>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</si>
  <si>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</si>
  <si>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</si>
  <si>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</si>
  <si>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</si>
  <si>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</si>
  <si>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</si>
  <si>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</si>
  <si>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</si>
  <si>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</si>
  <si>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</si>
  <si>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</si>
  <si>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</si>
  <si>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</si>
  <si>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</si>
  <si>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</si>
  <si>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</si>
  <si>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</si>
  <si>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</si>
  <si>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</si>
  <si>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</si>
  <si>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</si>
  <si>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</si>
  <si>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</si>
  <si>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</si>
  <si>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</si>
  <si>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</si>
  <si>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</si>
  <si>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</si>
  <si>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</si>
  <si>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</si>
  <si>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</si>
  <si>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</si>
  <si>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</si>
  <si>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</si>
  <si>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</si>
  <si>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</si>
  <si>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</si>
  <si>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</si>
  <si>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</si>
  <si>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</si>
  <si>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</si>
  <si>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</si>
  <si>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</si>
  <si>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</si>
  <si>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</si>
  <si>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</si>
  <si>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</si>
  <si>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</si>
  <si>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</si>
  <si>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</si>
  <si>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</si>
  <si>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</si>
  <si>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</si>
  <si>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</si>
  <si>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</si>
  <si>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</si>
  <si>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</si>
  <si>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</si>
  <si>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</si>
  <si>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</si>
  <si>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</si>
  <si>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</si>
  <si>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</si>
  <si>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</si>
  <si>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</si>
  <si>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</si>
  <si>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</si>
  <si>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</si>
  <si>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</si>
  <si>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</si>
  <si>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</si>
  <si>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</si>
  <si>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</si>
  <si>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</si>
  <si>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</si>
  <si>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</si>
  <si>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</si>
  <si>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</si>
  <si>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</si>
  <si>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</si>
  <si>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</si>
  <si>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</si>
  <si>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</si>
  <si>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</si>
  <si>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</si>
  <si>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</si>
  <si>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</si>
  <si>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</si>
  <si>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</si>
  <si>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</si>
  <si>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</si>
  <si>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</si>
  <si>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</si>
  <si>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</si>
  <si>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</si>
  <si>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</si>
  <si>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</si>
  <si>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</si>
  <si>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</si>
  <si>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</si>
  <si>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</si>
  <si>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</si>
  <si>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</si>
  <si>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</si>
  <si>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</si>
  <si>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</si>
  <si>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</si>
  <si>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</si>
  <si>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</si>
  <si>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</si>
  <si>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</si>
  <si>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</si>
  <si>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</si>
  <si>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</si>
  <si>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</si>
  <si>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</si>
  <si>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</si>
  <si>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</si>
  <si>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</si>
  <si>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</si>
  <si>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</si>
  <si>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</si>
  <si>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</si>
  <si>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</si>
  <si>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</si>
  <si>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</si>
  <si>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</si>
  <si>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</si>
  <si>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</si>
  <si>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</si>
  <si>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</si>
  <si>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</si>
  <si>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</si>
  <si>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</si>
  <si>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</si>
  <si>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</si>
  <si>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</si>
  <si>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</si>
  <si>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</si>
  <si>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</si>
  <si>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</si>
  <si>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</si>
  <si>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</si>
  <si>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</si>
  <si>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</si>
  <si>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</si>
  <si>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</si>
  <si>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</si>
  <si>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</si>
  <si>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</si>
  <si>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</si>
  <si>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</si>
  <si>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</si>
  <si>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</si>
  <si>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</si>
  <si>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</si>
  <si>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</si>
  <si>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</si>
  <si>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</si>
  <si>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</si>
  <si>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</si>
  <si>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</si>
  <si>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</si>
  <si>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</si>
  <si>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</si>
  <si>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</si>
  <si>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</si>
  <si>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</si>
  <si>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</si>
  <si>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</si>
  <si>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</si>
  <si>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</si>
  <si>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</si>
  <si>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</si>
  <si>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</si>
  <si>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</si>
  <si>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</si>
  <si>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</si>
  <si>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</si>
  <si>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</si>
  <si>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</si>
  <si>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</si>
  <si>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</si>
  <si>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</si>
  <si>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</si>
  <si>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</si>
  <si>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</si>
  <si>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</si>
  <si>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</si>
  <si>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</si>
  <si>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</si>
  <si>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</si>
  <si>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</si>
  <si>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</si>
  <si>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</si>
  <si>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</si>
  <si>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</si>
  <si>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</si>
  <si>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</si>
  <si>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</si>
  <si>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</si>
  <si>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</si>
  <si>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</si>
  <si>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</si>
  <si>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</si>
  <si>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</si>
  <si>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</si>
  <si>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</si>
  <si>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</si>
  <si>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</si>
  <si>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</si>
  <si>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</si>
  <si>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</si>
  <si>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</si>
  <si>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</si>
  <si>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</si>
  <si>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</si>
  <si>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</si>
  <si>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</si>
  <si>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</si>
  <si>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</si>
  <si>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</si>
  <si>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</si>
  <si>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</si>
  <si>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</si>
  <si>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</si>
  <si>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</si>
  <si>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</si>
  <si>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</si>
  <si>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</si>
  <si>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</si>
  <si>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</si>
  <si>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</si>
  <si>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</si>
  <si>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</si>
  <si>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</si>
  <si>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</si>
  <si>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</si>
  <si>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</si>
  <si>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</si>
  <si>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</si>
  <si>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</si>
  <si>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</si>
  <si>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</si>
  <si>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</si>
  <si>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</si>
  <si>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</si>
  <si>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</si>
  <si>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</si>
  <si>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</si>
  <si>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</si>
  <si>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</si>
  <si>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</si>
  <si>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</si>
  <si>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</si>
  <si>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</si>
  <si>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</si>
  <si>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</si>
  <si>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</si>
  <si>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</si>
  <si>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</si>
  <si>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</si>
  <si>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</si>
  <si>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</si>
  <si>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</si>
  <si>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</si>
  <si>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</si>
  <si>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</si>
  <si>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</si>
  <si>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</si>
  <si>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</si>
  <si>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</si>
  <si>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</si>
  <si>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</si>
  <si>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</si>
  <si>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</si>
  <si>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</si>
  <si>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</si>
  <si>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</si>
  <si>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</si>
  <si>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</si>
  <si>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</si>
  <si>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</si>
  <si>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</si>
  <si>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</si>
  <si>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</si>
  <si>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</si>
  <si>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</si>
  <si>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</si>
  <si>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</si>
  <si>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</si>
  <si>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</si>
  <si>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</si>
  <si>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</si>
  <si>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</si>
  <si>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</si>
  <si>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</si>
  <si>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</si>
  <si>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</si>
  <si>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</si>
  <si>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</si>
  <si>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</si>
  <si>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</si>
  <si>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</si>
  <si>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</si>
  <si>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</si>
  <si>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</si>
  <si>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</si>
  <si>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</si>
  <si>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</si>
  <si>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</si>
  <si>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</si>
  <si>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</si>
  <si>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</si>
  <si>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</si>
  <si>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</si>
  <si>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</si>
  <si>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</si>
  <si>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</si>
  <si>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</si>
  <si>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</si>
  <si>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</si>
  <si>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</si>
  <si>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</si>
  <si>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</si>
  <si>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</si>
  <si>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</si>
  <si>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</si>
  <si>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</si>
  <si>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</si>
  <si>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</si>
  <si>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</si>
  <si>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</si>
  <si>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</si>
  <si>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</si>
  <si>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</si>
  <si>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</si>
  <si>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</si>
  <si>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</si>
  <si>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</si>
  <si>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</si>
  <si>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</si>
  <si>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</si>
  <si>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</si>
  <si>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</si>
  <si>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</si>
  <si>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</si>
  <si>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</si>
  <si>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</si>
  <si>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</si>
  <si>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</si>
  <si>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</si>
  <si>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</si>
  <si>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</si>
  <si>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</si>
  <si>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</si>
  <si>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</si>
  <si>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</si>
  <si>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</si>
  <si>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</si>
  <si>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</si>
  <si>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</si>
  <si>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</si>
  <si>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</si>
  <si>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</si>
  <si>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</si>
  <si>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</si>
  <si>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</si>
  <si>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</si>
  <si>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</si>
  <si>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</si>
  <si>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</si>
  <si>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</si>
  <si>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</si>
  <si>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</si>
  <si>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</si>
  <si>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</si>
  <si>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</si>
  <si>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</si>
  <si>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</si>
  <si>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</si>
  <si>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</si>
  <si>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</si>
  <si>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</si>
  <si>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</si>
  <si>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</si>
  <si>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</si>
  <si>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</si>
  <si>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</si>
  <si>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</si>
  <si>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</si>
  <si>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</si>
  <si>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</si>
  <si>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</si>
  <si>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</si>
  <si>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</si>
  <si>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</si>
  <si>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</si>
  <si>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</si>
  <si>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</si>
  <si>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</si>
  <si>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</si>
  <si>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</si>
  <si>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</si>
  <si>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</si>
  <si>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</si>
  <si>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</si>
  <si>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</si>
  <si>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</si>
  <si>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</si>
  <si>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</si>
  <si>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</si>
  <si>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</si>
  <si>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</si>
  <si>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</si>
  <si>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</si>
  <si>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</si>
  <si>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</si>
  <si>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</si>
  <si>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</si>
  <si>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</si>
  <si>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</si>
  <si>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</si>
  <si>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</si>
  <si>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</si>
  <si>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</si>
  <si>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</si>
  <si>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</si>
  <si>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</si>
  <si>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</si>
  <si>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</si>
  <si>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</si>
  <si>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</si>
  <si>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</si>
  <si>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</si>
  <si>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</si>
  <si>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</si>
  <si>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</si>
  <si>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</si>
  <si>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</si>
  <si>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</si>
  <si>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</si>
  <si>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</si>
  <si>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</si>
  <si>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</si>
  <si>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</si>
  <si>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</si>
  <si>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</si>
  <si>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</si>
  <si>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</si>
  <si>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</si>
  <si>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</si>
  <si>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</si>
  <si>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</si>
  <si>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</si>
  <si>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</si>
  <si>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</si>
  <si>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</si>
  <si>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</si>
  <si>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</si>
  <si>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</si>
  <si>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</si>
  <si>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</si>
  <si>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</si>
  <si>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</si>
  <si>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</si>
  <si>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</si>
  <si>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</si>
  <si>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</si>
  <si>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</si>
  <si>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</si>
  <si>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</si>
  <si>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</si>
  <si>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</si>
  <si>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</si>
  <si>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</si>
  <si>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</si>
  <si>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</si>
  <si>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</si>
  <si>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</si>
  <si>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</si>
  <si>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</si>
  <si>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</si>
  <si>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</si>
  <si>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</si>
  <si>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</si>
  <si>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</si>
  <si>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</si>
  <si>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</si>
  <si>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</si>
  <si>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</si>
  <si>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</si>
  <si>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</si>
  <si>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</si>
  <si>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</si>
  <si>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</si>
  <si>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</si>
  <si>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</si>
  <si>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</si>
  <si>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</si>
  <si>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</si>
  <si>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</si>
  <si>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</si>
  <si>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</si>
  <si>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</si>
  <si>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</si>
  <si>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</si>
  <si>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</si>
  <si>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</si>
  <si>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</si>
  <si>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</si>
  <si>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</si>
  <si>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</si>
  <si>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</si>
  <si>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</si>
  <si>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</si>
  <si>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</si>
  <si>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</si>
  <si>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</si>
  <si>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</si>
  <si>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</si>
  <si>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</si>
  <si>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</si>
  <si>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</si>
  <si>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</si>
  <si>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</si>
  <si>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</si>
  <si>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</si>
  <si>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</si>
  <si>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</si>
  <si>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</si>
  <si>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</si>
  <si>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</si>
  <si>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</si>
  <si>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</si>
  <si>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</si>
  <si>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</si>
  <si>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</si>
  <si>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</si>
  <si>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</si>
  <si>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</si>
  <si>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</si>
  <si>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</si>
  <si>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</si>
  <si>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</si>
  <si>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</si>
  <si>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</si>
  <si>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</si>
  <si>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</si>
  <si>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</si>
  <si>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</si>
  <si>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</si>
  <si>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</si>
  <si>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</si>
  <si>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</si>
  <si>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</si>
  <si>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</si>
  <si>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</si>
  <si>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</si>
  <si>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</si>
  <si>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</si>
  <si>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</si>
  <si>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</si>
  <si>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</si>
  <si>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</si>
  <si>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</si>
  <si>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</si>
  <si>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</si>
  <si>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</si>
  <si>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</si>
  <si>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</si>
  <si>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</si>
  <si>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</si>
  <si>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</si>
  <si>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</si>
  <si>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</si>
  <si>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</si>
  <si>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</si>
  <si>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</si>
  <si>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</si>
  <si>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</si>
  <si>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</si>
  <si>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</si>
  <si>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</si>
  <si>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</si>
  <si>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</si>
  <si>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</si>
  <si>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</si>
  <si>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</si>
  <si>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</si>
  <si>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</si>
  <si>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</si>
  <si>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</si>
  <si>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</si>
  <si>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</si>
  <si>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</si>
  <si>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</si>
  <si>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</si>
  <si>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</si>
  <si>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</si>
  <si>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</si>
  <si>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</si>
  <si>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</si>
  <si>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</si>
  <si>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</si>
  <si>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</si>
  <si>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</si>
  <si>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</si>
  <si>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</si>
  <si>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</si>
  <si>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</si>
  <si>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</si>
  <si>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</si>
  <si>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</si>
  <si>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</si>
  <si>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</si>
  <si>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</si>
  <si>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</si>
  <si>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</si>
  <si>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</si>
  <si>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</si>
  <si>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</si>
  <si>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</si>
  <si>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</si>
  <si>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</si>
  <si>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</si>
  <si>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</si>
  <si>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</si>
  <si>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</si>
  <si>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</si>
  <si>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</si>
  <si>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</si>
  <si>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</si>
  <si>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</si>
  <si>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</si>
  <si>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</si>
  <si>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</si>
  <si>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</si>
  <si>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</si>
  <si>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</si>
  <si>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</si>
  <si>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</si>
  <si>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</si>
  <si>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</si>
  <si>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</si>
  <si>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</si>
  <si>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</si>
  <si>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</si>
  <si>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</si>
  <si>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</si>
  <si>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</si>
  <si>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</si>
  <si>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</si>
  <si>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</si>
  <si>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</si>
  <si>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</si>
  <si>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</si>
  <si>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</si>
  <si>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</si>
  <si>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</si>
  <si>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</si>
  <si>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</si>
  <si>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</si>
  <si>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</si>
  <si>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</si>
  <si>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</si>
  <si>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</si>
  <si>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</si>
  <si>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</si>
  <si>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</si>
  <si>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</si>
  <si>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</si>
  <si>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</si>
  <si>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</si>
  <si>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</si>
  <si>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</si>
  <si>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</si>
  <si>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</si>
  <si>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</si>
  <si>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</si>
  <si>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</si>
  <si>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</si>
  <si>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</si>
  <si>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</si>
  <si>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</si>
  <si>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</si>
  <si>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</si>
  <si>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</si>
  <si>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</si>
  <si>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</si>
  <si>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</si>
  <si>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</si>
  <si>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</si>
  <si>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</si>
  <si>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</si>
  <si>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</si>
  <si>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</si>
  <si>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</si>
  <si>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</si>
  <si>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</si>
  <si>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</si>
  <si>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</si>
  <si>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</si>
  <si>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</si>
  <si>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</si>
  <si>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</si>
  <si>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</si>
  <si>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</si>
  <si>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</si>
  <si>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</si>
  <si>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</si>
  <si>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</si>
  <si>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</si>
  <si>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</si>
  <si>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</si>
  <si>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</si>
  <si>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</si>
  <si>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</si>
  <si>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</si>
  <si>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</si>
  <si>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</si>
  <si>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</si>
  <si>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</si>
  <si>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</si>
  <si>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</si>
  <si>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</si>
  <si>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</si>
  <si>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</si>
  <si>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</si>
  <si>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</si>
  <si>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</si>
  <si>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</si>
  <si>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</si>
  <si>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</si>
  <si>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</si>
  <si>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</si>
  <si>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</si>
  <si>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</si>
  <si>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</si>
  <si>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</si>
  <si>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</si>
  <si>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</si>
  <si>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</si>
  <si>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</si>
  <si>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</si>
  <si>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</si>
  <si>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</si>
  <si>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</si>
  <si>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</si>
  <si>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</si>
  <si>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</si>
  <si>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</si>
  <si>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</si>
  <si>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</si>
  <si>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</si>
  <si>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</si>
  <si>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</si>
  <si>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</si>
  <si>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</si>
  <si>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</si>
  <si>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</si>
  <si>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</si>
  <si>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</si>
  <si>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</si>
  <si>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</si>
  <si>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</si>
  <si>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</si>
  <si>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</si>
  <si>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</si>
  <si>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</si>
  <si>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</si>
  <si>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</si>
  <si>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</si>
  <si>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</si>
  <si>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</si>
  <si>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</si>
  <si>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</si>
  <si>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</si>
  <si>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</si>
  <si>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</si>
  <si>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</si>
  <si>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</si>
  <si>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</si>
  <si>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</si>
  <si>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</si>
  <si>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</si>
  <si>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</si>
  <si>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</si>
  <si>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</si>
  <si>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</si>
  <si>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</si>
  <si>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</si>
  <si>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</si>
  <si>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</si>
  <si>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</si>
  <si>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</si>
  <si>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</si>
  <si>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</si>
  <si>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</si>
  <si>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</si>
  <si>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</si>
  <si>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</si>
  <si>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</si>
  <si>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</si>
  <si>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</si>
  <si>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</si>
  <si>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</si>
  <si>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</si>
  <si>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</si>
  <si>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</si>
  <si>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</si>
  <si>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</si>
  <si>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</si>
  <si>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</si>
  <si>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</si>
  <si>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</si>
  <si>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</si>
  <si>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</si>
  <si>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</si>
  <si>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</si>
  <si>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</si>
  <si>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</si>
  <si>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</si>
  <si>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</si>
  <si>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</si>
  <si>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</si>
  <si>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</si>
  <si>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</si>
  <si>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</si>
  <si>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</si>
  <si>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</si>
  <si>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</si>
  <si>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</si>
  <si>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</si>
  <si>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</si>
  <si>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</si>
  <si>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</si>
  <si>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</si>
  <si>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</si>
  <si>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</si>
  <si>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</si>
  <si>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</si>
  <si>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</si>
  <si>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</si>
  <si>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</si>
  <si>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</si>
  <si>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</si>
  <si>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</si>
  <si>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</si>
  <si>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</si>
  <si>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</si>
  <si>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</si>
  <si>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</si>
  <si>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</si>
  <si>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</si>
  <si>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</si>
  <si>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</si>
  <si>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</si>
  <si>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</si>
  <si>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</si>
  <si>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</si>
  <si>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</si>
  <si>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</si>
  <si>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</si>
  <si>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</si>
  <si>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</si>
  <si>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</si>
  <si>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</si>
  <si>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</si>
  <si>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</si>
  <si>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</si>
  <si>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</si>
  <si>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</si>
  <si>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</si>
  <si>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</si>
  <si>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</si>
  <si>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</si>
  <si>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</si>
  <si>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</si>
  <si>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</si>
  <si>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</si>
  <si>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</si>
  <si>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</si>
  <si>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</si>
  <si>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</si>
  <si>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</si>
  <si>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</si>
  <si>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</si>
  <si>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</si>
  <si>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</si>
  <si>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</si>
  <si>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</si>
  <si>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</si>
  <si>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</si>
  <si>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</si>
  <si>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</si>
  <si>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</si>
  <si>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</si>
  <si>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</si>
  <si>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</si>
  <si>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</si>
  <si>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</si>
  <si>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</si>
  <si>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</si>
  <si>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</si>
  <si>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</si>
  <si>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</si>
  <si>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</si>
  <si>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</si>
  <si>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</si>
  <si>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</si>
  <si>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</si>
  <si>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</si>
  <si>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</si>
  <si>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</si>
  <si>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</si>
  <si>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</si>
  <si>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</si>
  <si>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</si>
  <si>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</si>
  <si>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</si>
  <si>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</si>
  <si>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</si>
  <si>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</si>
  <si>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</si>
  <si>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</si>
  <si>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</si>
  <si>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</si>
  <si>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</si>
  <si>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</si>
  <si>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</si>
  <si>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</si>
  <si>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</si>
  <si>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</si>
  <si>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</si>
  <si>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</si>
  <si>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</si>
  <si>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</si>
  <si>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</si>
  <si>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</si>
  <si>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</si>
  <si>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</si>
  <si>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</si>
  <si>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</si>
  <si>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</si>
  <si>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</si>
  <si>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</si>
  <si>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</si>
  <si>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</si>
  <si>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</si>
  <si>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</si>
  <si>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</si>
  <si>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</si>
  <si>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</si>
  <si>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</si>
  <si>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</si>
  <si>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</si>
  <si>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</si>
  <si>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</si>
  <si>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</si>
  <si>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</si>
  <si>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</si>
  <si>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</si>
  <si>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</si>
  <si>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</si>
  <si>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</si>
  <si>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</si>
  <si>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</si>
  <si>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</si>
  <si>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</si>
  <si>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</si>
  <si>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</si>
  <si>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</si>
  <si>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</si>
  <si>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</si>
  <si>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</si>
  <si>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</si>
  <si>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</si>
  <si>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</si>
  <si>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</si>
  <si>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</si>
  <si>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</si>
  <si>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</si>
  <si>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</si>
  <si>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</si>
  <si>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</si>
  <si>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</si>
  <si>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</si>
  <si>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</si>
  <si>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</si>
  <si>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</si>
  <si>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</si>
  <si>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</si>
  <si>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</si>
  <si>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</si>
  <si>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</si>
  <si>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</si>
  <si>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</si>
  <si>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</si>
  <si>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</si>
  <si>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</si>
  <si>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</si>
  <si>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</si>
  <si>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</si>
  <si>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</si>
  <si>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</si>
  <si>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</si>
  <si>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</si>
  <si>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</si>
  <si>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</si>
  <si>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</si>
  <si>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</si>
  <si>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</si>
  <si>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</si>
  <si>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</si>
  <si>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</si>
  <si>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</si>
  <si>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</si>
  <si>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</si>
  <si>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</si>
  <si>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</si>
  <si>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</si>
  <si>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</si>
  <si>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</si>
  <si>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</si>
  <si>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</si>
  <si>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</si>
  <si>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</si>
  <si>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</si>
  <si>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</si>
  <si>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</si>
  <si>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</si>
  <si>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</si>
  <si>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</si>
  <si>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</si>
  <si>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</si>
  <si>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</si>
  <si>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</si>
  <si>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</si>
  <si>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</si>
  <si>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</si>
  <si>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</si>
  <si>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</si>
  <si>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</si>
  <si>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</si>
  <si>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</si>
  <si>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</si>
  <si>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</si>
  <si>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</si>
  <si>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</si>
  <si>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</si>
  <si>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</si>
  <si>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</si>
  <si>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</si>
  <si>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</si>
  <si>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</si>
  <si>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</si>
  <si>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</si>
  <si>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</si>
  <si>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</si>
  <si>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</si>
  <si>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</si>
  <si>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</si>
  <si>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</si>
  <si>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</si>
  <si>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</si>
  <si>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</si>
  <si>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</si>
  <si>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</si>
  <si>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</si>
  <si>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</si>
  <si>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</si>
  <si>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</si>
  <si>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</si>
  <si>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</si>
  <si>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</si>
  <si>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</si>
  <si>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</si>
  <si>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</si>
  <si>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</si>
  <si>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</si>
  <si>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</si>
  <si>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</si>
  <si>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</si>
  <si>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</si>
  <si>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</si>
  <si>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</si>
  <si>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</si>
  <si>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</si>
  <si>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</si>
  <si>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</si>
  <si>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</si>
  <si>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</si>
  <si>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</si>
  <si>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</si>
  <si>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</si>
  <si>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</si>
  <si>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</si>
  <si>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</si>
  <si>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</si>
  <si>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</si>
  <si>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</si>
  <si>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</si>
  <si>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</si>
  <si>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</si>
  <si>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</si>
  <si>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</si>
  <si>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</si>
  <si>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</si>
  <si>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</si>
  <si>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</si>
  <si>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</si>
  <si>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</si>
  <si>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</si>
  <si>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</si>
  <si>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</si>
  <si>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</si>
  <si>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</si>
  <si>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</si>
  <si>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</si>
  <si>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</si>
  <si>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</si>
  <si>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</si>
  <si>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</si>
  <si>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</si>
  <si>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</si>
  <si>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</si>
  <si>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</si>
  <si>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</si>
  <si>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</si>
  <si>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</si>
  <si>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</si>
  <si>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</si>
  <si>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</si>
  <si>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</si>
  <si>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</si>
  <si>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</si>
  <si>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</si>
  <si>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</si>
  <si>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</si>
  <si>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</si>
  <si>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</si>
  <si>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</si>
  <si>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</si>
  <si>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</si>
  <si>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</si>
  <si>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</si>
  <si>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</si>
  <si>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</si>
  <si>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</si>
  <si>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</si>
  <si>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</si>
  <si>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</si>
  <si>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</si>
  <si>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</si>
  <si>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</si>
  <si>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</si>
  <si>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</si>
  <si>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</si>
  <si>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</si>
  <si>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</si>
  <si>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</si>
  <si>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</si>
  <si>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</si>
  <si>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</si>
  <si>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</si>
  <si>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</si>
  <si>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</si>
  <si>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</si>
  <si>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</si>
  <si>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</si>
  <si>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</si>
  <si>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</si>
  <si>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</si>
  <si>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</si>
  <si>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</si>
  <si>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</si>
  <si>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</si>
  <si>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</si>
  <si>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</si>
  <si>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</si>
  <si>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</si>
  <si>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</si>
  <si>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</si>
  <si>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</si>
  <si>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</si>
  <si>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</si>
  <si>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</si>
  <si>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</si>
  <si>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</si>
  <si>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</si>
  <si>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</si>
  <si>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</si>
  <si>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</si>
  <si>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</si>
  <si>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</si>
  <si>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</si>
  <si>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</si>
  <si>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</si>
  <si>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</si>
  <si>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</si>
  <si>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</si>
  <si>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</si>
  <si>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</si>
  <si>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</si>
  <si>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</si>
  <si>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</si>
  <si>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</si>
  <si>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</si>
  <si>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</si>
  <si>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</si>
  <si>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</si>
  <si>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</si>
  <si>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</si>
  <si>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</si>
  <si>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</si>
  <si>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</si>
  <si>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</si>
  <si>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</si>
  <si>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</si>
  <si>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</si>
  <si>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</si>
  <si>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</si>
  <si>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</si>
  <si>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</si>
  <si>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</si>
  <si>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</si>
  <si>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</si>
  <si>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</si>
  <si>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</si>
  <si>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</si>
  <si>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</si>
  <si>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</si>
  <si>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</si>
  <si>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</si>
  <si>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</si>
  <si>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</si>
  <si>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</si>
  <si>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</si>
  <si>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</si>
  <si>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</si>
  <si>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</si>
  <si>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</si>
  <si>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</si>
  <si>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</si>
  <si>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</si>
  <si>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</si>
  <si>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</si>
  <si>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</si>
  <si>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</si>
  <si>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</si>
  <si>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</si>
  <si>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</si>
  <si>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</si>
  <si>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</si>
  <si>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</si>
  <si>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</si>
  <si>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</si>
  <si>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</si>
  <si>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</si>
  <si>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</si>
  <si>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</si>
  <si>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</si>
  <si>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</si>
  <si>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</si>
  <si>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</si>
  <si>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</si>
  <si>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</si>
  <si>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</si>
  <si>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</si>
  <si>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</si>
  <si>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</si>
  <si>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</si>
  <si>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</si>
  <si>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</si>
  <si>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</si>
  <si>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</si>
  <si>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</si>
  <si>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</si>
  <si>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</si>
  <si>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</si>
  <si>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</si>
  <si>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</si>
  <si>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</si>
  <si>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</si>
  <si>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</si>
  <si>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</si>
  <si>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</si>
  <si>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</si>
  <si>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</si>
  <si>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</si>
  <si>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</si>
  <si>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</si>
  <si>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</si>
  <si>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</si>
  <si>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</si>
  <si>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</si>
  <si>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</si>
  <si>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</si>
  <si>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</si>
  <si>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</si>
  <si>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</si>
  <si>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</si>
  <si>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</si>
  <si>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</si>
  <si>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</si>
  <si>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</si>
  <si>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</si>
  <si>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</si>
  <si>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</si>
  <si>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</si>
  <si>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</si>
  <si>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</si>
  <si>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</si>
  <si>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</si>
  <si>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</si>
  <si>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</si>
  <si>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</si>
  <si>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</si>
  <si>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</si>
  <si>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</si>
  <si>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</si>
  <si>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</si>
  <si>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</si>
  <si>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</si>
  <si>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</si>
  <si>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</si>
  <si>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</si>
  <si>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</si>
  <si>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</si>
  <si>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</si>
  <si>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</si>
  <si>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</si>
  <si>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</si>
  <si>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</si>
  <si>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</si>
  <si>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</si>
  <si>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</si>
  <si>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</si>
  <si>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</si>
  <si>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</si>
  <si>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</si>
  <si>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</si>
  <si>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</si>
  <si>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</si>
  <si>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</si>
  <si>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</si>
  <si>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</si>
  <si>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</si>
  <si>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</si>
  <si>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</si>
  <si>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</si>
  <si>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</si>
  <si>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</si>
  <si>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</si>
  <si>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</si>
  <si>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</si>
  <si>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</si>
  <si>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</si>
  <si>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</si>
  <si>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</si>
  <si>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</si>
  <si>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</si>
  <si>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</si>
  <si>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</si>
  <si>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</si>
  <si>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</si>
  <si>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</si>
  <si>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</si>
  <si>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</si>
  <si>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</si>
  <si>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</si>
  <si>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</si>
  <si>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</si>
  <si>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</si>
  <si>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</si>
  <si>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</si>
  <si>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</si>
  <si>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</si>
  <si>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</si>
  <si>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</si>
  <si>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</si>
  <si>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</si>
  <si>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</si>
  <si>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</si>
  <si>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</si>
  <si>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</si>
  <si>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</si>
  <si>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</si>
  <si>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</si>
  <si>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</si>
  <si>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</si>
  <si>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</si>
  <si>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</si>
  <si>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</si>
  <si>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</si>
  <si>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</si>
  <si>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</si>
  <si>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</si>
  <si>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</si>
  <si>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</si>
  <si>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</si>
  <si>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</si>
  <si>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</si>
  <si>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</si>
  <si>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</si>
  <si>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</si>
  <si>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</si>
  <si>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</si>
  <si>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</si>
  <si>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</si>
  <si>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</si>
  <si>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</si>
  <si>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</si>
  <si>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</si>
  <si>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</si>
  <si>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</si>
  <si>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</si>
  <si>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</si>
  <si>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</si>
  <si>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</si>
  <si>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</si>
  <si>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</si>
  <si>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</si>
  <si>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</si>
  <si>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</si>
  <si>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</si>
  <si>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</si>
  <si>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</si>
  <si>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</si>
  <si>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</si>
  <si>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</si>
  <si>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</si>
  <si>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</si>
  <si>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</si>
  <si>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</si>
  <si>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</si>
  <si>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</si>
  <si>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</si>
  <si>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</si>
  <si>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</si>
  <si>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</si>
  <si>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</si>
  <si>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</si>
  <si>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</si>
  <si>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</si>
  <si>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</si>
  <si>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</si>
  <si>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</si>
  <si>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</si>
  <si>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</si>
  <si>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</si>
  <si>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</si>
  <si>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</si>
  <si>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</si>
  <si>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</si>
  <si>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</si>
  <si>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</si>
  <si>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</si>
  <si>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</si>
  <si>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</si>
  <si>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</si>
  <si>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</si>
  <si>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</si>
  <si>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</si>
  <si>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</si>
  <si>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</si>
  <si>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</si>
  <si>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</si>
  <si>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</si>
  <si>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</si>
  <si>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</si>
  <si>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</si>
  <si>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</si>
  <si>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</si>
  <si>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</si>
  <si>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</si>
  <si>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</si>
  <si>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</si>
  <si>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</si>
  <si>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</si>
  <si>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</si>
  <si>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</si>
  <si>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</si>
  <si>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</si>
  <si>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</si>
  <si>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</si>
  <si>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</si>
  <si>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</si>
  <si>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</si>
  <si>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</si>
  <si>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</si>
  <si>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</si>
  <si>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</si>
  <si>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</si>
  <si>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</si>
  <si>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</si>
  <si>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</si>
  <si>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</si>
  <si>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</si>
  <si>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</si>
  <si>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</si>
  <si>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</si>
  <si>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</si>
  <si>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</si>
  <si>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</si>
  <si>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</si>
  <si>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</si>
  <si>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</si>
  <si>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</si>
  <si>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</si>
  <si>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</si>
  <si>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</si>
  <si>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</si>
  <si>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</si>
  <si>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</si>
  <si>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</si>
  <si>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</si>
  <si>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</si>
  <si>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</si>
  <si>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</si>
  <si>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</si>
  <si>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</si>
  <si>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</si>
  <si>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</si>
  <si>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</si>
  <si>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</si>
  <si>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</si>
  <si>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</si>
  <si>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</si>
  <si>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</si>
  <si>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</si>
  <si>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</si>
  <si>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</si>
  <si>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</si>
  <si>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</si>
  <si>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</si>
  <si>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</si>
  <si>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</si>
  <si>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</si>
  <si>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</si>
  <si>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</si>
  <si>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</si>
  <si>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</si>
  <si>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</si>
  <si>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</si>
  <si>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</si>
  <si>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</si>
  <si>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</si>
  <si>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</si>
  <si>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</si>
  <si>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</si>
  <si>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</si>
  <si>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</si>
  <si>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</si>
  <si>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</si>
  <si>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</si>
  <si>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</si>
  <si>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</si>
  <si>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</si>
  <si>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</si>
  <si>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</si>
  <si>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</si>
  <si>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</si>
  <si>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</si>
  <si>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</si>
  <si>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</si>
  <si>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</si>
  <si>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</si>
  <si>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</si>
  <si>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</si>
  <si>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</si>
  <si>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</si>
  <si>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</si>
  <si>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</si>
  <si>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</si>
  <si>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</si>
  <si>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</si>
  <si>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</si>
  <si>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</si>
  <si>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</si>
  <si>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</si>
  <si>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</si>
  <si>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</si>
  <si>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</si>
  <si>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</si>
  <si>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</si>
  <si>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</si>
  <si>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</si>
  <si>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</si>
  <si>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</si>
  <si>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</si>
  <si>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</si>
  <si>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</si>
  <si>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</si>
  <si>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</si>
  <si>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</si>
  <si>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</si>
  <si>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</si>
  <si>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</si>
  <si>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</si>
  <si>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</si>
  <si>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</si>
  <si>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</si>
  <si>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</si>
  <si>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</si>
  <si>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</si>
  <si>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</si>
  <si>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</si>
  <si>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</si>
  <si>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</si>
  <si>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</si>
  <si>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</si>
  <si>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</si>
  <si>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</si>
  <si>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</si>
  <si>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</si>
  <si>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</si>
  <si>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</si>
  <si>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</si>
  <si>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</si>
  <si>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</si>
  <si>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</si>
  <si>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</si>
  <si>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</si>
  <si>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</si>
  <si>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</si>
  <si>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</si>
  <si>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</si>
  <si>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</si>
  <si>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</si>
  <si>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</si>
  <si>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</si>
  <si>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</si>
  <si>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</si>
  <si>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</si>
  <si>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</si>
  <si>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</si>
  <si>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</si>
  <si>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</si>
  <si>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</si>
  <si>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</si>
  <si>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</si>
  <si>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</si>
  <si>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</si>
  <si>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</si>
  <si>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</si>
  <si>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</si>
  <si>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</si>
  <si>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</si>
  <si>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</si>
  <si>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</si>
  <si>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</si>
  <si>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</si>
  <si>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</si>
  <si>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</si>
  <si>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</si>
  <si>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</si>
  <si>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</si>
  <si>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</si>
  <si>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</si>
  <si>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</si>
  <si>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</si>
  <si>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</si>
  <si>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</si>
  <si>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</si>
  <si>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</si>
  <si>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</si>
  <si>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</si>
  <si>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</si>
  <si>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</si>
  <si>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</si>
  <si>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</si>
  <si>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</si>
  <si>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</si>
  <si>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</si>
  <si>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</si>
  <si>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</si>
  <si>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</si>
  <si>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</si>
  <si>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</si>
  <si>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</si>
  <si>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</si>
  <si>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</si>
  <si>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</si>
  <si>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</si>
  <si>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</si>
  <si>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</si>
  <si>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</si>
  <si>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</si>
  <si>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</si>
  <si>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</si>
  <si>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</si>
  <si>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</si>
  <si>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</si>
  <si>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</si>
  <si>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</si>
  <si>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</si>
  <si>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</si>
  <si>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</si>
  <si>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</si>
  <si>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</si>
  <si>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</si>
  <si>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</si>
  <si>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</si>
  <si>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</si>
  <si>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</si>
  <si>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</si>
  <si>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</si>
  <si>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</si>
  <si>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</si>
  <si>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</si>
  <si>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</si>
  <si>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</si>
  <si>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</si>
  <si>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</si>
  <si>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</si>
  <si>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</si>
  <si>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</si>
  <si>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</si>
  <si>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</si>
  <si>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</si>
  <si>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</si>
  <si>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</si>
  <si>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</si>
  <si>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</si>
  <si>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สำหรับเดือนพฤษภาคม 2564  ปีงบประมาณ 2564 (ข้อมูล ณ วันที่ 26 มิถุนายน 2564 เวลา 09.30 น.)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</si>
  <si>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</si>
  <si>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</si>
  <si>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</si>
  <si>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</si>
  <si>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</si>
  <si>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</si>
  <si>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</si>
  <si>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</si>
  <si>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</si>
  <si>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</si>
  <si>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</si>
  <si>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2104000000.000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</si>
  <si>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</si>
  <si>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</si>
  <si>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</si>
  <si>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</si>
  <si>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</si>
  <si>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</si>
  <si>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4201000000.000</t>
  </si>
  <si>
    <t>4203000000.000</t>
  </si>
  <si>
    <t>4301010000.000</t>
  </si>
  <si>
    <t>4302000000.000</t>
  </si>
  <si>
    <t>4303000000.000</t>
  </si>
  <si>
    <t>4307000000.000</t>
  </si>
  <si>
    <t>4308000000.000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</si>
  <si>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</si>
  <si>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</si>
  <si>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</si>
  <si>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</si>
  <si>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</si>
  <si>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</si>
  <si>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</si>
  <si>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</si>
  <si>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</si>
  <si>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</si>
  <si>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</si>
  <si>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</si>
  <si>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</si>
  <si>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</si>
  <si>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</si>
  <si>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</si>
  <si>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</si>
  <si>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</si>
  <si>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</si>
  <si>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2.1.4 รายได้แผ่นดินรอนำส่งคลัง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</si>
  <si>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</si>
  <si>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</si>
  <si>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</si>
  <si>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</si>
  <si>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</si>
  <si>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</si>
  <si>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4.1.1 รายได้ค่าธรรมเนียมและบริการ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</si>
  <si>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</si>
  <si>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</si>
  <si>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</si>
  <si>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</si>
  <si>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</si>
  <si>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4.2.6 รายได้ระหว่างหน่วยงานกรณีอื่น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</si>
  <si>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</si>
  <si>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</si>
  <si>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</si>
  <si>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</si>
  <si>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</si>
  <si>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</si>
  <si>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</si>
  <si>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</si>
  <si>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รวมจังหวัด</t>
  </si>
  <si>
    <t>00437 เซกา,สสอ_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</si>
  <si>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</si>
  <si>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</si>
  <si>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</si>
  <si>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</si>
  <si>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</si>
  <si>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</si>
  <si>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</si>
  <si>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</si>
  <si>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</si>
  <si>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</si>
  <si>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</si>
  <si>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</si>
  <si>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</si>
  <si>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</si>
  <si>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</si>
  <si>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</si>
  <si>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</si>
  <si>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</si>
  <si>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</si>
  <si>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</si>
  <si>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</si>
  <si>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</si>
  <si>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</si>
  <si>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</si>
  <si>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</si>
  <si>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</si>
  <si>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</si>
  <si>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</si>
  <si>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</si>
  <si>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</si>
  <si>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</si>
  <si>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</si>
  <si>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</si>
  <si>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</si>
  <si>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</si>
  <si>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</si>
  <si>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</si>
  <si>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</si>
  <si>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</si>
  <si>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</si>
  <si>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</si>
  <si>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</si>
  <si>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</si>
  <si>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</si>
  <si>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</si>
  <si>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</si>
  <si>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</si>
  <si>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</si>
  <si>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</si>
  <si>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</si>
  <si>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</si>
  <si>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</si>
  <si>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</si>
  <si>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</si>
  <si>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</si>
  <si>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</si>
  <si>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</si>
  <si>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</si>
  <si>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</si>
  <si>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</si>
  <si>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</si>
  <si>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</si>
  <si>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</si>
  <si>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</si>
  <si>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</si>
  <si>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</si>
  <si>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</si>
  <si>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</si>
  <si>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</si>
  <si>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</si>
  <si>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</si>
  <si>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</si>
  <si>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</si>
  <si>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</si>
  <si>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</si>
  <si>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</si>
  <si>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</si>
  <si>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</si>
  <si>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</si>
  <si>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</si>
  <si>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</si>
  <si>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</si>
  <si>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</si>
  <si>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</si>
  <si>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</si>
  <si>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</si>
  <si>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</si>
  <si>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</si>
  <si>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2116000000.000</t>
  </si>
  <si>
    <t>4306000000.000</t>
  </si>
  <si>
    <t>5108000000.000</t>
  </si>
  <si>
    <t>5203000000.000</t>
  </si>
  <si>
    <t>1.2.3 ที่ดิน</t>
  </si>
  <si>
    <t>1.2.7 งานระหว่างก่อสร้าง</t>
  </si>
  <si>
    <t>2.1.7 หนี้สินหมุนเวียนอื่น</t>
  </si>
  <si>
    <t>4.2.4 รายรับจากการขายสินทรัพย์ของหน่วยงาน</t>
  </si>
  <si>
    <t>5.1.8 หนี้สูญและหนี้สงสัยจะสูญ</t>
  </si>
  <si>
    <t>5.2.1 ค่าจำหน่ายจากการขายทรัพย์สิน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</si>
  <si>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</si>
  <si>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</si>
  <si>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</si>
  <si>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</si>
  <si>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</si>
  <si>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</si>
  <si>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</si>
  <si>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</si>
  <si>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</si>
  <si>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</si>
  <si>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</si>
  <si>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</si>
  <si>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</si>
  <si>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</si>
  <si>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</si>
  <si>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</si>
  <si>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</si>
  <si>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</si>
  <si>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</si>
  <si>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</si>
  <si>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</si>
  <si>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</si>
  <si>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</si>
  <si>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</si>
  <si>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</si>
  <si>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</si>
  <si>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</si>
  <si>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</si>
  <si>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</si>
  <si>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</si>
  <si>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</si>
  <si>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</si>
  <si>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</si>
  <si>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</si>
  <si>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</si>
  <si>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</si>
  <si>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</si>
  <si>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</si>
  <si>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</si>
  <si>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</si>
  <si>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</si>
  <si>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</si>
  <si>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</si>
  <si>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</si>
  <si>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</si>
  <si>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</si>
  <si>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</si>
  <si>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</si>
  <si>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</si>
  <si>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</si>
  <si>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</si>
  <si>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</si>
  <si>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</si>
  <si>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</si>
  <si>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</si>
  <si>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</si>
  <si>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</si>
  <si>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</si>
  <si>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</si>
  <si>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</si>
  <si>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</si>
  <si>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</si>
  <si>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</si>
  <si>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</si>
  <si>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</si>
  <si>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</si>
  <si>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</si>
  <si>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</si>
  <si>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</si>
  <si>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</si>
  <si>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</si>
  <si>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</si>
  <si>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</si>
  <si>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</si>
  <si>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</si>
  <si>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</si>
  <si>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</si>
  <si>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</si>
  <si>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</si>
  <si>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</si>
  <si>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</si>
  <si>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</si>
  <si>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</si>
  <si>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</si>
  <si>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</si>
  <si>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</si>
  <si>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</si>
  <si>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</si>
  <si>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</si>
  <si>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</si>
  <si>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</si>
  <si>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</si>
  <si>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</si>
  <si>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</si>
  <si>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</si>
  <si>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</si>
  <si>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</si>
  <si>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</si>
  <si>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</si>
  <si>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</si>
  <si>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</si>
  <si>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</si>
  <si>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</si>
  <si>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</si>
  <si>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</si>
  <si>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</si>
  <si>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</si>
  <si>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</si>
  <si>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</si>
  <si>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</si>
  <si>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</si>
  <si>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</si>
  <si>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</si>
  <si>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</si>
  <si>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</si>
  <si>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</si>
  <si>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</si>
  <si>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</si>
  <si>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</si>
  <si>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</si>
  <si>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</si>
  <si>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</si>
  <si>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</si>
  <si>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</si>
  <si>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</si>
  <si>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</si>
  <si>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</si>
  <si>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</si>
  <si>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</si>
  <si>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</si>
  <si>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</si>
  <si>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</si>
  <si>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</si>
  <si>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</si>
  <si>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</si>
  <si>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</si>
  <si>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</si>
  <si>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</si>
  <si>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</si>
  <si>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</si>
  <si>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</si>
  <si>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</si>
  <si>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</si>
  <si>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</si>
  <si>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</si>
  <si>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</si>
  <si>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</si>
  <si>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</si>
  <si>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</si>
  <si>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</si>
  <si>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</si>
  <si>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</si>
  <si>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</si>
  <si>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</si>
  <si>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</si>
  <si>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</si>
  <si>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</si>
  <si>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</si>
  <si>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</si>
  <si>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</si>
  <si>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</si>
  <si>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</si>
  <si>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</si>
  <si>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</si>
  <si>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</si>
  <si>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</si>
  <si>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</si>
  <si>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</si>
  <si>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</si>
  <si>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</si>
  <si>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</si>
  <si>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</si>
  <si>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</si>
  <si>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</si>
  <si>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</si>
  <si>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</si>
  <si>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</si>
  <si>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</si>
  <si>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</si>
  <si>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</si>
  <si>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</si>
  <si>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</si>
  <si>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</si>
  <si>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</si>
  <si>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</si>
  <si>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</si>
  <si>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</si>
  <si>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</si>
  <si>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</si>
  <si>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</si>
  <si>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</si>
  <si>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</si>
  <si>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</si>
  <si>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</si>
  <si>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</si>
  <si>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</si>
  <si>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</si>
  <si>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</si>
  <si>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</si>
  <si>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</si>
  <si>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</si>
  <si>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</si>
  <si>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</si>
  <si>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</si>
  <si>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</si>
  <si>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</si>
  <si>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</si>
  <si>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</si>
  <si>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</si>
  <si>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</si>
  <si>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</si>
  <si>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</si>
  <si>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</si>
  <si>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</si>
  <si>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</si>
  <si>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</si>
  <si>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</si>
  <si>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</si>
  <si>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</si>
  <si>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</si>
  <si>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</si>
  <si>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</si>
  <si>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</si>
  <si>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</si>
  <si>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</si>
  <si>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</si>
  <si>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</si>
  <si>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</si>
  <si>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</si>
  <si>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</si>
  <si>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</si>
  <si>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</si>
  <si>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</si>
  <si>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</si>
  <si>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</si>
  <si>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</si>
  <si>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</si>
  <si>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</si>
  <si>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</si>
  <si>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</si>
  <si>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</si>
  <si>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</si>
  <si>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</si>
  <si>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</si>
  <si>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</si>
  <si>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</si>
  <si>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</si>
  <si>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</si>
  <si>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</si>
  <si>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</si>
  <si>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</si>
  <si>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</si>
  <si>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</si>
  <si>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</si>
  <si>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</si>
  <si>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</si>
  <si>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</si>
  <si>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</si>
  <si>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</si>
  <si>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</si>
  <si>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</si>
  <si>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</si>
  <si>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</si>
  <si>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</si>
  <si>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</si>
  <si>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</si>
  <si>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</si>
  <si>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</si>
  <si>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</si>
  <si>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</si>
  <si>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</si>
  <si>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</si>
  <si>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</si>
  <si>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</si>
  <si>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</si>
  <si>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</si>
  <si>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</si>
  <si>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</si>
  <si>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</si>
  <si>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</si>
  <si>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</si>
  <si>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</si>
  <si>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</si>
  <si>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</si>
  <si>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</si>
  <si>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</si>
  <si>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</si>
  <si>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</si>
  <si>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</si>
  <si>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</si>
  <si>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</si>
  <si>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</si>
  <si>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</si>
  <si>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</si>
  <si>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</si>
  <si>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</si>
  <si>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</si>
  <si>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</si>
  <si>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</si>
  <si>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</si>
  <si>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</si>
  <si>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</si>
  <si>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</si>
  <si>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</si>
  <si>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</si>
  <si>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</si>
  <si>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</si>
  <si>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</si>
  <si>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</si>
  <si>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</si>
  <si>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</si>
  <si>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</si>
  <si>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</si>
  <si>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</si>
  <si>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</si>
  <si>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</si>
  <si>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</si>
  <si>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</si>
  <si>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</si>
  <si>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</si>
  <si>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</si>
  <si>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</si>
  <si>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</si>
  <si>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</si>
  <si>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</si>
  <si>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</si>
  <si>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5101040000.000</t>
  </si>
  <si>
    <t>5209000000.000</t>
  </si>
  <si>
    <t>5403000000.000</t>
  </si>
  <si>
    <t>5.1.2 บัญชีค่าบำเหน็จบำนาญ</t>
  </si>
  <si>
    <t>5.2.3 บัญชีค่าใช้จ่ายระหว่างหน่วยงานจากรัฐบาล</t>
  </si>
  <si>
    <t>5.3.0 รายการพิเศษหลังหักภาษี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</si>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</sst>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sz val="11"/>
      <name val="TH SarabunPSK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7" fillId="0" borderId="0" applyNumberFormat="0" applyFill="0" applyBorder="0" applyAlignment="0" applyProtection="0"/>
  </cellStyleXfs>
  <cellXfs count="45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2" fontId="17" fillId="2" borderId="3" xfId="1" applyNumberFormat="1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Alignment="1">
      <alignment horizontal="left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4" borderId="0" xfId="1" applyFont="1" applyFill="1" applyAlignment="1">
      <alignment horizontal="center"/>
    </xf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2" fontId="11" fillId="7" borderId="0" xfId="1" applyNumberFormat="1" applyFont="1" applyFill="1"/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0" fontId="21" fillId="0" borderId="3" xfId="0" applyFont="1" applyBorder="1"/>
    <xf numFmtId="187" fontId="11" fillId="22" borderId="0" xfId="1" applyNumberFormat="1" applyFont="1" applyFill="1"/>
    <xf numFmtId="0" fontId="21" fillId="22" borderId="3" xfId="0" applyFont="1" applyFill="1" applyBorder="1"/>
    <xf numFmtId="43" fontId="11" fillId="22" borderId="0" xfId="1" applyFont="1" applyFill="1"/>
    <xf numFmtId="0" fontId="21" fillId="4" borderId="3" xfId="0" applyFont="1" applyFill="1" applyBorder="1"/>
    <xf numFmtId="2" fontId="10" fillId="0" borderId="0" xfId="0" applyNumberFormat="1" applyFont="1" applyFill="1" applyBorder="1"/>
    <xf numFmtId="0" fontId="0" fillId="24" borderId="0" xfId="0" applyFill="1"/>
    <xf numFmtId="0" fontId="0" fillId="24" borderId="19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25" fillId="26" borderId="18" xfId="0" applyFont="1" applyFill="1" applyBorder="1" applyAlignment="1">
      <alignment horizontal="center" vertical="center" wrapText="1"/>
    </xf>
    <xf numFmtId="0" fontId="26" fillId="27" borderId="18" xfId="0" applyFont="1" applyFill="1" applyBorder="1" applyAlignment="1">
      <alignment horizontal="left" vertical="top"/>
    </xf>
    <xf numFmtId="0" fontId="26" fillId="28" borderId="18" xfId="0" applyFont="1" applyFill="1" applyBorder="1" applyAlignment="1">
      <alignment horizontal="left" vertical="top"/>
    </xf>
    <xf numFmtId="0" fontId="22" fillId="25" borderId="27" xfId="0" applyFont="1" applyFill="1" applyBorder="1" applyAlignment="1">
      <alignment horizontal="center" vertical="center"/>
    </xf>
    <xf numFmtId="0" fontId="0" fillId="24" borderId="28" xfId="0" applyFill="1" applyBorder="1"/>
    <xf numFmtId="0" fontId="0" fillId="24" borderId="29" xfId="0" applyFill="1" applyBorder="1"/>
    <xf numFmtId="0" fontId="24" fillId="24" borderId="30" xfId="0" applyFont="1" applyFill="1" applyBorder="1" applyAlignment="1">
      <alignment horizontal="left" vertical="center" wrapText="1"/>
    </xf>
    <xf numFmtId="0" fontId="0" fillId="24" borderId="31" xfId="0" applyFill="1" applyBorder="1"/>
    <xf numFmtId="0" fontId="25" fillId="26" borderId="30" xfId="0" applyFont="1" applyFill="1" applyBorder="1" applyAlignment="1">
      <alignment horizontal="center" vertical="center" wrapText="1"/>
    </xf>
    <xf numFmtId="17" fontId="25" fillId="26" borderId="32" xfId="0" applyNumberFormat="1" applyFont="1" applyFill="1" applyBorder="1" applyAlignment="1">
      <alignment horizontal="center" vertical="center"/>
    </xf>
    <xf numFmtId="0" fontId="26" fillId="27" borderId="30" xfId="0" applyFont="1" applyFill="1" applyBorder="1" applyAlignment="1">
      <alignment horizontal="left" vertical="top"/>
    </xf>
    <xf numFmtId="0" fontId="27" fillId="27" borderId="32" xfId="7" applyFill="1" applyBorder="1" applyAlignment="1">
      <alignment horizontal="center" vertical="top"/>
    </xf>
    <xf numFmtId="0" fontId="26" fillId="28" borderId="30" xfId="0" applyFont="1" applyFill="1" applyBorder="1" applyAlignment="1">
      <alignment horizontal="left" vertical="top"/>
    </xf>
    <xf numFmtId="0" fontId="27" fillId="28" borderId="32" xfId="7" applyFill="1" applyBorder="1" applyAlignment="1">
      <alignment horizontal="center" vertical="top"/>
    </xf>
    <xf numFmtId="0" fontId="27" fillId="27" borderId="34" xfId="7" applyFill="1" applyBorder="1" applyAlignment="1">
      <alignment horizontal="center" vertical="top"/>
    </xf>
    <xf numFmtId="0" fontId="27" fillId="27" borderId="36" xfId="7" applyFill="1" applyBorder="1" applyAlignment="1">
      <alignment horizontal="center" vertical="top"/>
    </xf>
    <xf numFmtId="0" fontId="27" fillId="28" borderId="34" xfId="7" applyFill="1" applyBorder="1" applyAlignment="1">
      <alignment horizontal="center" vertical="top"/>
    </xf>
    <xf numFmtId="0" fontId="27" fillId="28" borderId="36" xfId="7" applyFill="1" applyBorder="1" applyAlignment="1">
      <alignment horizontal="center" vertical="top"/>
    </xf>
    <xf numFmtId="0" fontId="27" fillId="27" borderId="41" xfId="7" applyFill="1" applyBorder="1" applyAlignment="1">
      <alignment horizontal="center" vertical="top"/>
    </xf>
    <xf numFmtId="43" fontId="10" fillId="0" borderId="0" xfId="1" applyFont="1" applyFill="1" applyAlignment="1">
      <alignment horizontal="left"/>
    </xf>
    <xf numFmtId="43" fontId="10" fillId="19" borderId="0" xfId="1" applyFont="1" applyFill="1" applyAlignment="1">
      <alignment horizontal="left"/>
    </xf>
    <xf numFmtId="0" fontId="17" fillId="0" borderId="0" xfId="0" applyFont="1" applyAlignment="1">
      <alignment horizontal="right"/>
    </xf>
    <xf numFmtId="7" fontId="0" fillId="0" borderId="0" xfId="0" applyNumberFormat="1"/>
    <xf numFmtId="0" fontId="0" fillId="11" borderId="0" xfId="0" applyFill="1"/>
    <xf numFmtId="7" fontId="0" fillId="11" borderId="0" xfId="0" applyNumberFormat="1" applyFill="1"/>
    <xf numFmtId="0" fontId="0" fillId="19" borderId="0" xfId="0" applyFill="1"/>
    <xf numFmtId="7" fontId="0" fillId="19" borderId="0" xfId="0" applyNumberFormat="1" applyFill="1"/>
    <xf numFmtId="0" fontId="0" fillId="20" borderId="0" xfId="0" applyFill="1"/>
    <xf numFmtId="7" fontId="0" fillId="20" borderId="0" xfId="0" applyNumberFormat="1" applyFill="1"/>
    <xf numFmtId="0" fontId="0" fillId="29" borderId="0" xfId="0" applyFill="1"/>
    <xf numFmtId="7" fontId="0" fillId="29" borderId="0" xfId="0" applyNumberFormat="1" applyFill="1"/>
    <xf numFmtId="0" fontId="0" fillId="12" borderId="0" xfId="0" applyFill="1"/>
    <xf numFmtId="7" fontId="0" fillId="12" borderId="0" xfId="0" applyNumberFormat="1" applyFill="1"/>
    <xf numFmtId="0" fontId="0" fillId="18" borderId="0" xfId="0" applyFill="1"/>
    <xf numFmtId="7" fontId="0" fillId="18" borderId="0" xfId="0" applyNumberFormat="1" applyFill="1"/>
    <xf numFmtId="7" fontId="11" fillId="13" borderId="0" xfId="1" applyNumberFormat="1" applyFont="1" applyFill="1"/>
    <xf numFmtId="7" fontId="11" fillId="10" borderId="0" xfId="0" applyNumberFormat="1" applyFont="1" applyFill="1"/>
    <xf numFmtId="0" fontId="0" fillId="7" borderId="0" xfId="0" applyFill="1"/>
    <xf numFmtId="7" fontId="0" fillId="7" borderId="0" xfId="0" applyNumberFormat="1" applyFill="1"/>
    <xf numFmtId="0" fontId="0" fillId="15" borderId="0" xfId="0" applyFill="1"/>
    <xf numFmtId="7" fontId="0" fillId="15" borderId="0" xfId="0" applyNumberFormat="1" applyFill="1"/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0" fontId="0" fillId="4" borderId="0" xfId="0" applyFill="1"/>
    <xf numFmtId="7" fontId="0" fillId="4" borderId="0" xfId="0" applyNumberFormat="1" applyFill="1"/>
    <xf numFmtId="0" fontId="0" fillId="16" borderId="0" xfId="0" applyFill="1"/>
    <xf numFmtId="7" fontId="0" fillId="16" borderId="0" xfId="0" applyNumberFormat="1" applyFill="1"/>
    <xf numFmtId="7" fontId="11" fillId="6" borderId="0" xfId="1" applyNumberFormat="1" applyFont="1" applyFill="1"/>
    <xf numFmtId="7" fontId="11" fillId="7" borderId="0" xfId="1" applyNumberFormat="1" applyFont="1" applyFill="1"/>
    <xf numFmtId="7" fontId="11" fillId="9" borderId="0" xfId="1" applyNumberFormat="1" applyFont="1" applyFill="1"/>
    <xf numFmtId="7" fontId="11" fillId="4" borderId="0" xfId="1" applyNumberFormat="1" applyFont="1" applyFill="1"/>
    <xf numFmtId="0" fontId="0" fillId="5" borderId="0" xfId="0" applyFill="1"/>
    <xf numFmtId="7" fontId="0" fillId="5" borderId="0" xfId="0" applyNumberFormat="1" applyFill="1"/>
    <xf numFmtId="43" fontId="0" fillId="5" borderId="0" xfId="1" applyFont="1" applyFill="1"/>
    <xf numFmtId="0" fontId="0" fillId="6" borderId="0" xfId="0" applyFill="1"/>
    <xf numFmtId="7" fontId="0" fillId="6" borderId="0" xfId="0" applyNumberFormat="1" applyFill="1"/>
    <xf numFmtId="43" fontId="0" fillId="6" borderId="0" xfId="1" applyFont="1" applyFill="1"/>
    <xf numFmtId="7" fontId="10" fillId="13" borderId="0" xfId="1" applyNumberFormat="1" applyFont="1" applyFill="1"/>
    <xf numFmtId="7" fontId="10" fillId="7" borderId="0" xfId="1" applyNumberFormat="1" applyFont="1" applyFill="1"/>
    <xf numFmtId="7" fontId="10" fillId="9" borderId="0" xfId="1" applyNumberFormat="1" applyFont="1" applyFill="1"/>
    <xf numFmtId="7" fontId="10" fillId="10" borderId="0" xfId="1" applyNumberFormat="1" applyFont="1" applyFill="1"/>
    <xf numFmtId="7" fontId="0" fillId="15" borderId="0" xfId="1" applyNumberFormat="1" applyFont="1" applyFill="1"/>
    <xf numFmtId="7" fontId="0" fillId="12" borderId="0" xfId="1" applyNumberFormat="1" applyFont="1" applyFill="1"/>
    <xf numFmtId="7" fontId="0" fillId="7" borderId="0" xfId="1" applyNumberFormat="1" applyFont="1" applyFill="1"/>
    <xf numFmtId="7" fontId="0" fillId="9" borderId="0" xfId="1" applyNumberFormat="1" applyFont="1" applyFill="1"/>
    <xf numFmtId="7" fontId="0" fillId="4" borderId="0" xfId="1" applyNumberFormat="1" applyFont="1" applyFill="1"/>
    <xf numFmtId="43" fontId="0" fillId="12" borderId="0" xfId="1" applyFont="1" applyFill="1" applyAlignment="1">
      <alignment horizontal="left"/>
    </xf>
    <xf numFmtId="43" fontId="0" fillId="11" borderId="0" xfId="1" applyFont="1" applyFill="1" applyAlignment="1">
      <alignment horizontal="left"/>
    </xf>
    <xf numFmtId="43" fontId="0" fillId="4" borderId="0" xfId="1" applyFont="1" applyFill="1" applyAlignment="1">
      <alignment horizontal="left"/>
    </xf>
    <xf numFmtId="0" fontId="0" fillId="17" borderId="0" xfId="0" applyFill="1"/>
    <xf numFmtId="7" fontId="0" fillId="17" borderId="0" xfId="0" applyNumberFormat="1" applyFill="1"/>
    <xf numFmtId="43" fontId="0" fillId="17" borderId="0" xfId="1" applyFont="1" applyFill="1" applyAlignment="1">
      <alignment horizontal="left"/>
    </xf>
    <xf numFmtId="7" fontId="0" fillId="20" borderId="0" xfId="1" applyNumberFormat="1" applyFont="1" applyFill="1"/>
    <xf numFmtId="0" fontId="0" fillId="21" borderId="0" xfId="0" applyFill="1"/>
    <xf numFmtId="7" fontId="0" fillId="21" borderId="0" xfId="0" applyNumberFormat="1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6" fillId="28" borderId="19" xfId="0" applyFont="1" applyFill="1" applyBorder="1" applyAlignment="1">
      <alignment vertical="top" wrapText="1"/>
    </xf>
    <xf numFmtId="0" fontId="26" fillId="28" borderId="20" xfId="0" applyFont="1" applyFill="1" applyBorder="1" applyAlignment="1">
      <alignment vertical="top" wrapText="1"/>
    </xf>
    <xf numFmtId="0" fontId="26" fillId="27" borderId="19" xfId="0" applyFont="1" applyFill="1" applyBorder="1" applyAlignment="1">
      <alignment vertical="top" wrapText="1"/>
    </xf>
    <xf numFmtId="0" fontId="26" fillId="27" borderId="20" xfId="0" applyFont="1" applyFill="1" applyBorder="1" applyAlignment="1">
      <alignment vertical="top" wrapText="1"/>
    </xf>
    <xf numFmtId="0" fontId="24" fillId="24" borderId="19" xfId="0" applyFont="1" applyFill="1" applyBorder="1" applyAlignment="1">
      <alignment horizontal="left" vertical="center" wrapText="1"/>
    </xf>
    <xf numFmtId="0" fontId="24" fillId="24" borderId="20" xfId="0" applyFont="1" applyFill="1" applyBorder="1" applyAlignment="1">
      <alignment horizontal="left" vertical="center" wrapText="1"/>
    </xf>
    <xf numFmtId="0" fontId="25" fillId="26" borderId="19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23" fillId="24" borderId="42" xfId="0" applyFont="1" applyFill="1" applyBorder="1" applyAlignment="1">
      <alignment vertical="center" wrapText="1"/>
    </xf>
    <xf numFmtId="0" fontId="23" fillId="24" borderId="43" xfId="0" applyFont="1" applyFill="1" applyBorder="1" applyAlignment="1">
      <alignment vertical="center" wrapText="1"/>
    </xf>
    <xf numFmtId="0" fontId="23" fillId="24" borderId="44" xfId="0" applyFont="1" applyFill="1" applyBorder="1" applyAlignment="1">
      <alignment vertical="center" wrapText="1"/>
    </xf>
    <xf numFmtId="0" fontId="26" fillId="28" borderId="33" xfId="0" applyFont="1" applyFill="1" applyBorder="1" applyAlignment="1">
      <alignment horizontal="left" vertical="top"/>
    </xf>
    <xf numFmtId="0" fontId="26" fillId="28" borderId="35" xfId="0" applyFont="1" applyFill="1" applyBorder="1" applyAlignment="1">
      <alignment horizontal="left" vertical="top"/>
    </xf>
    <xf numFmtId="0" fontId="26" fillId="28" borderId="23" xfId="0" applyFont="1" applyFill="1" applyBorder="1" applyAlignment="1">
      <alignment vertical="top" wrapText="1"/>
    </xf>
    <xf numFmtId="0" fontId="26" fillId="28" borderId="24" xfId="0" applyFont="1" applyFill="1" applyBorder="1" applyAlignment="1">
      <alignment vertical="top" wrapText="1"/>
    </xf>
    <xf numFmtId="0" fontId="26" fillId="28" borderId="25" xfId="0" applyFont="1" applyFill="1" applyBorder="1" applyAlignment="1">
      <alignment vertical="top" wrapText="1"/>
    </xf>
    <xf numFmtId="0" fontId="26" fillId="28" borderId="26" xfId="0" applyFont="1" applyFill="1" applyBorder="1" applyAlignment="1">
      <alignment vertical="top" wrapText="1"/>
    </xf>
    <xf numFmtId="0" fontId="26" fillId="28" borderId="21" xfId="0" applyFont="1" applyFill="1" applyBorder="1" applyAlignment="1">
      <alignment horizontal="left" vertical="top"/>
    </xf>
    <xf numFmtId="0" fontId="26" fillId="28" borderId="22" xfId="0" applyFont="1" applyFill="1" applyBorder="1" applyAlignment="1">
      <alignment horizontal="left" vertical="top"/>
    </xf>
    <xf numFmtId="0" fontId="26" fillId="27" borderId="33" xfId="0" applyFont="1" applyFill="1" applyBorder="1" applyAlignment="1">
      <alignment horizontal="left" vertical="top"/>
    </xf>
    <xf numFmtId="0" fontId="26" fillId="27" borderId="35" xfId="0" applyFont="1" applyFill="1" applyBorder="1" applyAlignment="1">
      <alignment horizontal="left" vertical="top"/>
    </xf>
    <xf numFmtId="0" fontId="26" fillId="27" borderId="23" xfId="0" applyFont="1" applyFill="1" applyBorder="1" applyAlignment="1">
      <alignment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25" xfId="0" applyFont="1" applyFill="1" applyBorder="1" applyAlignment="1">
      <alignment vertical="top" wrapText="1"/>
    </xf>
    <xf numFmtId="0" fontId="26" fillId="27" borderId="26" xfId="0" applyFont="1" applyFill="1" applyBorder="1" applyAlignment="1">
      <alignment vertical="top" wrapText="1"/>
    </xf>
    <xf numFmtId="0" fontId="26" fillId="27" borderId="21" xfId="0" applyFont="1" applyFill="1" applyBorder="1" applyAlignment="1">
      <alignment horizontal="left" vertical="top"/>
    </xf>
    <xf numFmtId="0" fontId="26" fillId="27" borderId="22" xfId="0" applyFont="1" applyFill="1" applyBorder="1" applyAlignment="1">
      <alignment horizontal="left" vertical="top"/>
    </xf>
    <xf numFmtId="0" fontId="26" fillId="27" borderId="37" xfId="0" applyFont="1" applyFill="1" applyBorder="1" applyAlignment="1">
      <alignment horizontal="left" vertical="top"/>
    </xf>
    <xf numFmtId="0" fontId="26" fillId="27" borderId="38" xfId="0" applyFont="1" applyFill="1" applyBorder="1" applyAlignment="1">
      <alignment vertical="top" wrapText="1"/>
    </xf>
    <xf numFmtId="0" fontId="26" fillId="27" borderId="39" xfId="0" applyFont="1" applyFill="1" applyBorder="1" applyAlignment="1">
      <alignment vertical="top" wrapText="1"/>
    </xf>
    <xf numFmtId="0" fontId="26" fillId="27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" xfId="1" builtinId="3"/>
    <cellStyle name="Comma 2" xfId="4"/>
    <cellStyle name="Hyperlink" xfId="7" builtinId="8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พฤษภาคม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4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08722928"/>
        <c:axId val="-408730544"/>
      </c:barChart>
      <c:catAx>
        <c:axId val="-4087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408730544"/>
        <c:crosses val="autoZero"/>
        <c:auto val="1"/>
        <c:lblAlgn val="ctr"/>
        <c:lblOffset val="100"/>
        <c:noMultiLvlLbl val="0"/>
      </c:catAx>
      <c:valAx>
        <c:axId val="-4087305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4087229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opLeftCell="N1" zoomScale="94" zoomScaleNormal="94" workbookViewId="0">
      <selection sqref="A1:AG1048576"/>
    </sheetView>
  </sheetViews>
  <sheetFormatPr defaultRowHeight="13.8" x14ac:dyDescent="0.25"/>
  <cols>
    <col min="1" max="1" width="23.19921875" customWidth="1"/>
    <col min="2" max="2" width="27.59765625" customWidth="1"/>
  </cols>
  <sheetData>
    <row r="1" spans="1:33" x14ac:dyDescent="0.25">
      <c r="A1" t="s">
        <v>2458</v>
      </c>
      <c r="B1" t="s">
        <v>2459</v>
      </c>
      <c r="C1" t="s">
        <v>2460</v>
      </c>
      <c r="D1" t="s">
        <v>2461</v>
      </c>
      <c r="E1" t="s">
        <v>2462</v>
      </c>
      <c r="F1" t="s">
        <v>2463</v>
      </c>
      <c r="G1" t="s">
        <v>2464</v>
      </c>
      <c r="H1" t="s">
        <v>2465</v>
      </c>
      <c r="I1" t="s">
        <v>2466</v>
      </c>
      <c r="J1" t="s">
        <v>2467</v>
      </c>
      <c r="K1" t="s">
        <v>2468</v>
      </c>
      <c r="L1" t="s">
        <v>2469</v>
      </c>
      <c r="M1" t="s">
        <v>2470</v>
      </c>
      <c r="N1" t="s">
        <v>2471</v>
      </c>
      <c r="O1" t="s">
        <v>2472</v>
      </c>
      <c r="P1" t="s">
        <v>2473</v>
      </c>
      <c r="Q1" t="s">
        <v>2474</v>
      </c>
      <c r="R1" t="s">
        <v>2475</v>
      </c>
      <c r="S1" t="s">
        <v>2476</v>
      </c>
      <c r="T1" t="s">
        <v>2477</v>
      </c>
      <c r="U1" t="s">
        <v>2478</v>
      </c>
      <c r="V1" t="s">
        <v>2479</v>
      </c>
      <c r="W1" t="s">
        <v>2480</v>
      </c>
      <c r="X1" t="s">
        <v>2481</v>
      </c>
      <c r="Y1" t="s">
        <v>2482</v>
      </c>
      <c r="Z1" t="s">
        <v>2483</v>
      </c>
      <c r="AA1" t="s">
        <v>2484</v>
      </c>
      <c r="AB1" t="s">
        <v>2485</v>
      </c>
      <c r="AC1" t="s">
        <v>2486</v>
      </c>
      <c r="AD1" t="s">
        <v>2487</v>
      </c>
      <c r="AE1" t="s">
        <v>2488</v>
      </c>
      <c r="AF1" t="s">
        <v>2489</v>
      </c>
      <c r="AG1" t="s">
        <v>2490</v>
      </c>
    </row>
    <row r="2" spans="1:33" x14ac:dyDescent="0.25">
      <c r="A2" t="s">
        <v>2491</v>
      </c>
      <c r="B2" t="s">
        <v>2492</v>
      </c>
      <c r="C2" t="s">
        <v>2493</v>
      </c>
      <c r="D2" t="s">
        <v>2494</v>
      </c>
      <c r="E2" t="s">
        <v>2495</v>
      </c>
      <c r="F2" t="s">
        <v>2496</v>
      </c>
      <c r="G2" t="s">
        <v>2497</v>
      </c>
      <c r="H2" t="s">
        <v>2498</v>
      </c>
      <c r="I2" t="s">
        <v>2499</v>
      </c>
      <c r="J2" t="s">
        <v>2500</v>
      </c>
      <c r="K2" t="s">
        <v>2501</v>
      </c>
      <c r="L2" t="s">
        <v>2502</v>
      </c>
      <c r="M2" t="s">
        <v>2503</v>
      </c>
      <c r="N2" t="s">
        <v>2504</v>
      </c>
      <c r="O2" t="s">
        <v>2505</v>
      </c>
      <c r="P2" t="s">
        <v>2506</v>
      </c>
      <c r="Q2" t="s">
        <v>2507</v>
      </c>
      <c r="R2" t="s">
        <v>2508</v>
      </c>
      <c r="S2" t="s">
        <v>2509</v>
      </c>
      <c r="T2" t="s">
        <v>2510</v>
      </c>
      <c r="U2" t="s">
        <v>2511</v>
      </c>
      <c r="V2" t="s">
        <v>2512</v>
      </c>
      <c r="W2" t="s">
        <v>2513</v>
      </c>
      <c r="X2" t="s">
        <v>2514</v>
      </c>
      <c r="Y2" t="s">
        <v>2515</v>
      </c>
      <c r="Z2" t="s">
        <v>2516</v>
      </c>
      <c r="AA2" t="s">
        <v>2517</v>
      </c>
      <c r="AB2" t="s">
        <v>2518</v>
      </c>
      <c r="AC2" t="s">
        <v>2519</v>
      </c>
      <c r="AD2" t="s">
        <v>2520</v>
      </c>
      <c r="AE2" t="s">
        <v>2521</v>
      </c>
      <c r="AF2" t="s">
        <v>2522</v>
      </c>
      <c r="AG2" t="s">
        <v>2523</v>
      </c>
    </row>
    <row r="3" spans="1:33" x14ac:dyDescent="0.25">
      <c r="A3" t="s">
        <v>2524</v>
      </c>
      <c r="B3" s="319">
        <v>45800029.409999996</v>
      </c>
      <c r="C3" s="319">
        <v>7693641.3499999996</v>
      </c>
      <c r="D3" s="319">
        <v>4684733.24</v>
      </c>
      <c r="E3" s="319">
        <v>2469</v>
      </c>
      <c r="F3" s="319">
        <v>65631165.359999999</v>
      </c>
      <c r="G3" s="319">
        <v>28577902.66</v>
      </c>
      <c r="H3" s="319">
        <v>74000</v>
      </c>
      <c r="I3" s="319">
        <v>183544</v>
      </c>
      <c r="J3" s="319">
        <v>1467208.33</v>
      </c>
      <c r="K3" s="319">
        <v>175560</v>
      </c>
      <c r="L3" s="319">
        <v>2782.34</v>
      </c>
      <c r="M3" s="319">
        <v>14694619.4</v>
      </c>
      <c r="N3" s="319">
        <v>10395495.5</v>
      </c>
      <c r="O3" s="319">
        <v>-7501117.6100000003</v>
      </c>
      <c r="P3" s="319">
        <v>-12871011.289999999</v>
      </c>
      <c r="Q3" s="319">
        <v>3604412.92</v>
      </c>
      <c r="R3" s="319">
        <v>135501448.22999999</v>
      </c>
      <c r="S3" s="319">
        <v>-19.47</v>
      </c>
      <c r="T3" s="319">
        <v>1619.1</v>
      </c>
      <c r="U3" s="319">
        <v>76015209.890000001</v>
      </c>
      <c r="V3" s="319">
        <v>3471929.91</v>
      </c>
      <c r="W3" s="319">
        <v>43189.37</v>
      </c>
      <c r="X3" s="319">
        <v>47006783.979999997</v>
      </c>
      <c r="Y3" s="319">
        <v>50000</v>
      </c>
      <c r="Z3" s="319">
        <v>11392459.99</v>
      </c>
      <c r="AA3" s="319">
        <v>66157739.18</v>
      </c>
      <c r="AB3" s="319">
        <v>292766.40000000002</v>
      </c>
      <c r="AC3" s="319">
        <v>427387.68</v>
      </c>
      <c r="AD3" s="319">
        <v>51465754.200000003</v>
      </c>
      <c r="AE3" s="319">
        <v>10726236.51</v>
      </c>
      <c r="AF3" s="319">
        <v>11600</v>
      </c>
      <c r="AG3" s="319">
        <v>2088689.6</v>
      </c>
    </row>
    <row r="4" spans="1:33" x14ac:dyDescent="0.25">
      <c r="A4" t="s">
        <v>2525</v>
      </c>
      <c r="B4" s="319">
        <v>913404.65</v>
      </c>
      <c r="C4" s="319">
        <v>0</v>
      </c>
      <c r="F4" s="319">
        <v>1856981.03</v>
      </c>
      <c r="G4" s="319">
        <v>31506</v>
      </c>
      <c r="L4" s="319">
        <v>2782.34</v>
      </c>
      <c r="N4" s="319">
        <v>10150275.58</v>
      </c>
      <c r="O4" s="319">
        <v>-7555825.6100000003</v>
      </c>
      <c r="P4" s="319">
        <v>-3885679.94</v>
      </c>
      <c r="Q4" s="319">
        <v>2457751.37</v>
      </c>
      <c r="R4" s="319">
        <v>5133149</v>
      </c>
      <c r="U4" s="319">
        <v>2000</v>
      </c>
      <c r="X4" s="319">
        <v>1146930</v>
      </c>
      <c r="Z4" s="319">
        <v>786</v>
      </c>
      <c r="AA4" s="319">
        <v>1299341.5</v>
      </c>
      <c r="AC4" s="319">
        <v>4974.5600000000004</v>
      </c>
      <c r="AD4" s="319">
        <v>3345961</v>
      </c>
    </row>
    <row r="5" spans="1:33" x14ac:dyDescent="0.25">
      <c r="A5" t="s">
        <v>2526</v>
      </c>
      <c r="B5" s="319">
        <v>25126.83</v>
      </c>
      <c r="D5" s="319">
        <v>3640</v>
      </c>
      <c r="F5" s="319">
        <v>2594303.6800000002</v>
      </c>
      <c r="G5" s="319">
        <v>25185.51</v>
      </c>
      <c r="N5" s="319">
        <v>26000</v>
      </c>
      <c r="Q5" s="319">
        <v>1876562.09</v>
      </c>
      <c r="R5" s="319">
        <v>840540.25</v>
      </c>
      <c r="W5" s="319">
        <v>20.239999999999998</v>
      </c>
      <c r="X5" s="319">
        <v>5523186.5499999998</v>
      </c>
      <c r="Z5" s="319">
        <v>43760</v>
      </c>
      <c r="AA5" s="319">
        <v>5523186.5499999998</v>
      </c>
      <c r="AC5" s="319">
        <v>43760</v>
      </c>
      <c r="AE5" s="319">
        <v>94866.559999999998</v>
      </c>
    </row>
    <row r="6" spans="1:33" x14ac:dyDescent="0.25">
      <c r="A6" t="s">
        <v>2527</v>
      </c>
      <c r="B6" s="319">
        <v>21310.86</v>
      </c>
      <c r="F6" s="319">
        <v>469997.48</v>
      </c>
      <c r="G6" s="319">
        <v>3</v>
      </c>
      <c r="M6" s="319">
        <v>13200</v>
      </c>
      <c r="Q6" s="319">
        <v>-1596232.72</v>
      </c>
      <c r="R6" s="319">
        <v>2129382.7599999998</v>
      </c>
      <c r="W6" s="319">
        <v>54.58</v>
      </c>
      <c r="X6" s="319">
        <v>582529.98</v>
      </c>
      <c r="Z6" s="319">
        <v>295002.21000000002</v>
      </c>
      <c r="AA6" s="319">
        <v>767486.48</v>
      </c>
      <c r="AD6" s="319">
        <v>100445.71</v>
      </c>
      <c r="AE6" s="319">
        <v>64693.279999999999</v>
      </c>
    </row>
    <row r="7" spans="1:33" x14ac:dyDescent="0.25">
      <c r="A7" t="s">
        <v>2528</v>
      </c>
      <c r="B7" s="319">
        <v>25666.75</v>
      </c>
      <c r="F7" s="319">
        <v>5143494.45</v>
      </c>
      <c r="G7" s="319">
        <v>2471.89</v>
      </c>
      <c r="M7" s="319">
        <v>21280</v>
      </c>
      <c r="Q7" s="319">
        <v>5290298.58</v>
      </c>
      <c r="T7" s="319">
        <v>58.75</v>
      </c>
      <c r="X7" s="319">
        <v>1472415.65</v>
      </c>
      <c r="Z7" s="319">
        <v>116906</v>
      </c>
      <c r="AA7" s="319">
        <v>1508875.65</v>
      </c>
      <c r="AC7" s="319">
        <v>6748</v>
      </c>
      <c r="AD7" s="319">
        <v>71530</v>
      </c>
      <c r="AE7" s="319">
        <v>142172.24</v>
      </c>
    </row>
    <row r="8" spans="1:33" x14ac:dyDescent="0.25">
      <c r="B8" s="319"/>
      <c r="F8" s="319"/>
      <c r="G8" s="319"/>
      <c r="M8" s="319"/>
      <c r="Q8" s="319"/>
      <c r="T8" s="319"/>
      <c r="X8" s="319"/>
      <c r="Z8" s="319"/>
      <c r="AA8" s="319"/>
      <c r="AC8" s="319"/>
      <c r="AD8" s="319"/>
      <c r="AE8" s="319"/>
    </row>
    <row r="9" spans="1:33" x14ac:dyDescent="0.25">
      <c r="B9" s="319"/>
      <c r="F9" s="319"/>
      <c r="G9" s="319"/>
      <c r="M9" s="319"/>
      <c r="Q9" s="319"/>
      <c r="T9" s="319"/>
      <c r="X9" s="319"/>
      <c r="Z9" s="319"/>
      <c r="AA9" s="319"/>
      <c r="AC9" s="319"/>
      <c r="AD9" s="319"/>
      <c r="AE9" s="319"/>
    </row>
    <row r="10" spans="1:33" x14ac:dyDescent="0.25">
      <c r="A10" t="s">
        <v>179</v>
      </c>
      <c r="B10" s="319">
        <v>2085708.9</v>
      </c>
      <c r="C10" s="319">
        <v>19000</v>
      </c>
      <c r="D10" s="319">
        <v>157377.72</v>
      </c>
      <c r="F10" s="319">
        <v>256117.92</v>
      </c>
      <c r="G10" s="319">
        <v>346365.69</v>
      </c>
      <c r="J10" s="319">
        <v>7523.14</v>
      </c>
      <c r="M10" s="319">
        <v>767418</v>
      </c>
      <c r="N10" s="319">
        <v>2808.91</v>
      </c>
      <c r="Q10" s="319">
        <v>-807261.52</v>
      </c>
      <c r="R10" s="319">
        <v>2551638.71</v>
      </c>
      <c r="U10" s="319">
        <v>2298369.16</v>
      </c>
      <c r="W10" s="319">
        <v>1548.09</v>
      </c>
      <c r="X10" s="319">
        <v>820754.52</v>
      </c>
      <c r="Z10" s="319">
        <v>33000</v>
      </c>
      <c r="AA10" s="319">
        <v>1218332.52</v>
      </c>
      <c r="AC10" s="319">
        <v>17772</v>
      </c>
      <c r="AD10" s="319">
        <v>1126737.74</v>
      </c>
      <c r="AE10" s="319">
        <v>236042.52</v>
      </c>
      <c r="AG10" s="319">
        <v>212344</v>
      </c>
    </row>
    <row r="11" spans="1:33" x14ac:dyDescent="0.25">
      <c r="A11" t="s">
        <v>181</v>
      </c>
      <c r="B11" s="319">
        <v>1207209.27</v>
      </c>
      <c r="C11" s="319">
        <v>0</v>
      </c>
      <c r="D11" s="319">
        <v>297031.24</v>
      </c>
      <c r="F11" s="319">
        <v>2092023.98</v>
      </c>
      <c r="G11" s="319">
        <v>802356.7</v>
      </c>
      <c r="I11" s="319">
        <v>0</v>
      </c>
      <c r="J11" s="319">
        <v>16900</v>
      </c>
      <c r="M11" s="319">
        <v>231000</v>
      </c>
      <c r="N11" s="319">
        <v>113.34</v>
      </c>
      <c r="Q11" s="319">
        <v>811757.61</v>
      </c>
      <c r="R11" s="319">
        <v>2241809.08</v>
      </c>
      <c r="U11" s="319">
        <v>1724386.9</v>
      </c>
      <c r="V11" s="319">
        <v>38100</v>
      </c>
      <c r="W11" s="319">
        <v>385.85</v>
      </c>
      <c r="X11" s="319">
        <v>731330</v>
      </c>
      <c r="Z11" s="319">
        <v>527000</v>
      </c>
      <c r="AA11" s="319">
        <v>1010992</v>
      </c>
      <c r="AB11" s="319">
        <v>4680</v>
      </c>
      <c r="AD11" s="319">
        <v>550913.80000000005</v>
      </c>
      <c r="AE11" s="319">
        <v>309575.78999999998</v>
      </c>
      <c r="AG11" s="319">
        <v>48000</v>
      </c>
    </row>
    <row r="12" spans="1:33" x14ac:dyDescent="0.25">
      <c r="A12" t="s">
        <v>183</v>
      </c>
      <c r="B12" s="319">
        <v>581362.54</v>
      </c>
      <c r="C12" s="319">
        <v>56526.42</v>
      </c>
      <c r="D12" s="319">
        <v>65593.25</v>
      </c>
      <c r="F12" s="319">
        <v>1154589.94</v>
      </c>
      <c r="G12" s="319">
        <v>750986.34</v>
      </c>
      <c r="I12" s="319">
        <v>0</v>
      </c>
      <c r="J12" s="319">
        <v>28522.06</v>
      </c>
      <c r="M12" s="319">
        <v>279763.74</v>
      </c>
      <c r="N12" s="319">
        <v>1060.03</v>
      </c>
      <c r="Q12" s="319">
        <v>4018313.48</v>
      </c>
      <c r="R12" s="319">
        <v>-1390481.55</v>
      </c>
      <c r="U12" s="319">
        <v>1790116.03</v>
      </c>
      <c r="V12" s="319">
        <v>59809.91</v>
      </c>
      <c r="W12" s="319">
        <v>14.75</v>
      </c>
      <c r="X12" s="319">
        <v>821420</v>
      </c>
      <c r="Z12" s="319">
        <v>3000</v>
      </c>
      <c r="AA12" s="319">
        <v>1195067</v>
      </c>
      <c r="AC12" s="319">
        <v>29501</v>
      </c>
      <c r="AD12" s="319">
        <v>1557236.55</v>
      </c>
      <c r="AE12" s="319">
        <v>217291.41</v>
      </c>
      <c r="AG12" s="319">
        <v>3384</v>
      </c>
    </row>
    <row r="13" spans="1:33" x14ac:dyDescent="0.25">
      <c r="A13" t="s">
        <v>185</v>
      </c>
      <c r="B13" s="319">
        <v>1435598.28</v>
      </c>
      <c r="C13" s="319">
        <v>7938.68</v>
      </c>
      <c r="D13" s="319">
        <v>52254.94</v>
      </c>
      <c r="F13" s="319">
        <v>349251.13</v>
      </c>
      <c r="G13" s="319">
        <v>526263.76</v>
      </c>
      <c r="J13" s="319">
        <v>58795</v>
      </c>
      <c r="M13" s="319">
        <v>119303.37</v>
      </c>
      <c r="N13" s="319">
        <v>-917.9</v>
      </c>
      <c r="Q13" s="319">
        <v>452416.39</v>
      </c>
      <c r="R13" s="319">
        <v>1997230.39</v>
      </c>
      <c r="U13" s="319">
        <v>1192645.99</v>
      </c>
      <c r="V13" s="319">
        <v>41800</v>
      </c>
      <c r="W13" s="319">
        <v>1585.35</v>
      </c>
      <c r="X13" s="319">
        <v>704574.48</v>
      </c>
      <c r="Z13" s="319">
        <v>53800</v>
      </c>
      <c r="AA13" s="319">
        <v>1022075.48</v>
      </c>
      <c r="AB13" s="319">
        <v>19000</v>
      </c>
      <c r="AC13" s="319">
        <v>1215</v>
      </c>
      <c r="AD13" s="319">
        <v>959401.22</v>
      </c>
      <c r="AE13" s="319">
        <v>248234.58</v>
      </c>
    </row>
    <row r="14" spans="1:33" x14ac:dyDescent="0.25">
      <c r="A14" t="s">
        <v>187</v>
      </c>
      <c r="B14" s="319">
        <v>1204268.54</v>
      </c>
      <c r="C14" s="319">
        <v>64205.96</v>
      </c>
      <c r="D14" s="319">
        <v>93136.45</v>
      </c>
      <c r="F14" s="319">
        <v>470703.32</v>
      </c>
      <c r="G14" s="319">
        <v>349857.78</v>
      </c>
      <c r="I14" s="319">
        <v>0</v>
      </c>
      <c r="J14" s="319">
        <v>21845</v>
      </c>
      <c r="M14" s="319">
        <v>414962.12</v>
      </c>
      <c r="N14" s="319">
        <v>2909</v>
      </c>
      <c r="Q14" s="319">
        <v>-251716.03</v>
      </c>
      <c r="R14" s="319">
        <v>2502473.91</v>
      </c>
      <c r="U14" s="319">
        <v>1423594.9</v>
      </c>
      <c r="V14" s="319">
        <v>200710</v>
      </c>
      <c r="W14" s="319">
        <v>933.45</v>
      </c>
      <c r="X14" s="319">
        <v>1200700.3500000001</v>
      </c>
      <c r="AA14" s="319">
        <v>1680360.35</v>
      </c>
      <c r="AC14" s="319">
        <v>30015</v>
      </c>
      <c r="AD14" s="319">
        <v>1404059.39</v>
      </c>
      <c r="AE14" s="319">
        <v>219805.91</v>
      </c>
    </row>
    <row r="15" spans="1:33" x14ac:dyDescent="0.25">
      <c r="A15" t="s">
        <v>189</v>
      </c>
      <c r="B15" s="319">
        <v>1393711.18</v>
      </c>
      <c r="C15" s="319">
        <v>27263</v>
      </c>
      <c r="D15" s="319">
        <v>332639.32</v>
      </c>
      <c r="F15" s="319">
        <v>275651.34999999998</v>
      </c>
      <c r="G15" s="319">
        <v>264755.65999999997</v>
      </c>
      <c r="J15" s="319">
        <v>20179.32</v>
      </c>
      <c r="M15" s="319">
        <v>287678.77</v>
      </c>
      <c r="N15" s="319">
        <v>1543.06</v>
      </c>
      <c r="Q15" s="319">
        <v>-576856.4</v>
      </c>
      <c r="R15" s="319">
        <v>2525004.41</v>
      </c>
      <c r="U15" s="319">
        <v>937231.94</v>
      </c>
      <c r="V15" s="319">
        <v>88260</v>
      </c>
      <c r="X15" s="319">
        <v>1171788.56</v>
      </c>
      <c r="Z15" s="319">
        <v>9000</v>
      </c>
      <c r="AA15" s="319">
        <v>1357270.56</v>
      </c>
      <c r="AC15" s="319">
        <v>12180</v>
      </c>
      <c r="AD15" s="319">
        <v>552887.38</v>
      </c>
      <c r="AE15" s="319">
        <v>247471.21</v>
      </c>
    </row>
    <row r="16" spans="1:33" x14ac:dyDescent="0.25">
      <c r="A16" t="s">
        <v>191</v>
      </c>
      <c r="B16" s="319">
        <v>1042217.06</v>
      </c>
      <c r="C16" s="319">
        <v>63700</v>
      </c>
      <c r="D16" s="319">
        <v>148907.68</v>
      </c>
      <c r="F16" s="319">
        <v>236206.85</v>
      </c>
      <c r="G16" s="319">
        <v>678776.81</v>
      </c>
      <c r="J16" s="319">
        <v>16900</v>
      </c>
      <c r="M16" s="319">
        <v>220000</v>
      </c>
      <c r="N16" s="319">
        <v>3277.52</v>
      </c>
      <c r="P16" s="319">
        <v>-3085696.91</v>
      </c>
      <c r="Q16" s="319">
        <v>3.08</v>
      </c>
      <c r="R16" s="319">
        <v>4613167.97</v>
      </c>
      <c r="U16" s="319">
        <v>1787443.53</v>
      </c>
      <c r="W16" s="319">
        <v>-662.61</v>
      </c>
      <c r="X16" s="319">
        <v>502456</v>
      </c>
      <c r="Z16" s="319">
        <v>12000</v>
      </c>
      <c r="AA16" s="319">
        <v>711385</v>
      </c>
      <c r="AB16" s="319">
        <v>4942</v>
      </c>
      <c r="AD16" s="319">
        <v>1044115.26</v>
      </c>
      <c r="AE16" s="319">
        <v>138637.92000000001</v>
      </c>
    </row>
    <row r="17" spans="1:33" x14ac:dyDescent="0.25">
      <c r="A17" t="s">
        <v>193</v>
      </c>
      <c r="B17" s="319">
        <v>654135.6</v>
      </c>
      <c r="C17" s="319">
        <v>4621.53</v>
      </c>
      <c r="D17" s="319">
        <v>170897.16</v>
      </c>
      <c r="F17" s="319">
        <v>1678105.56</v>
      </c>
      <c r="G17" s="319">
        <v>730411.07</v>
      </c>
      <c r="I17" s="319">
        <v>8700</v>
      </c>
      <c r="J17" s="319">
        <v>21947.54</v>
      </c>
      <c r="M17" s="319">
        <v>289428.36</v>
      </c>
      <c r="N17" s="319">
        <v>11753</v>
      </c>
      <c r="Q17" s="319">
        <v>-471767.59</v>
      </c>
      <c r="R17" s="319">
        <v>2841083.43</v>
      </c>
      <c r="U17" s="319">
        <v>1597334.76</v>
      </c>
      <c r="W17" s="319">
        <v>685.56</v>
      </c>
      <c r="X17" s="319">
        <v>808060</v>
      </c>
      <c r="AA17" s="319">
        <v>1158170</v>
      </c>
      <c r="AC17" s="319">
        <v>2728</v>
      </c>
      <c r="AD17" s="319">
        <v>609365.34</v>
      </c>
      <c r="AE17" s="319">
        <v>98790.8</v>
      </c>
    </row>
    <row r="18" spans="1:33" x14ac:dyDescent="0.25">
      <c r="A18" t="s">
        <v>195</v>
      </c>
      <c r="B18" s="319">
        <v>816890.65</v>
      </c>
      <c r="C18" s="319">
        <v>33382.5</v>
      </c>
      <c r="D18" s="319">
        <v>67966.47</v>
      </c>
      <c r="F18" s="319">
        <v>2635857.35</v>
      </c>
      <c r="G18" s="319">
        <v>174374.76</v>
      </c>
      <c r="I18" s="319">
        <v>62000</v>
      </c>
      <c r="J18" s="319">
        <v>12350</v>
      </c>
      <c r="M18" s="319">
        <v>245652.61</v>
      </c>
      <c r="N18" s="319">
        <v>968.6</v>
      </c>
      <c r="Q18" s="319">
        <v>2651599.41</v>
      </c>
      <c r="R18" s="319">
        <v>675062.61</v>
      </c>
      <c r="U18" s="319">
        <v>840812.41</v>
      </c>
      <c r="V18" s="319">
        <v>12400</v>
      </c>
      <c r="W18" s="319">
        <v>711.62</v>
      </c>
      <c r="X18" s="319">
        <v>611979.04</v>
      </c>
      <c r="Z18" s="319">
        <v>9000</v>
      </c>
      <c r="AA18" s="319">
        <v>762525.04</v>
      </c>
      <c r="AD18" s="319">
        <v>445429.38</v>
      </c>
      <c r="AE18" s="319">
        <v>186110.15</v>
      </c>
    </row>
    <row r="19" spans="1:33" x14ac:dyDescent="0.25">
      <c r="A19" t="s">
        <v>197</v>
      </c>
      <c r="B19" s="319">
        <v>910294.8</v>
      </c>
      <c r="C19" s="319">
        <v>94330.3</v>
      </c>
      <c r="D19" s="319">
        <v>66163.67</v>
      </c>
      <c r="F19" s="319">
        <v>263710.26</v>
      </c>
      <c r="G19" s="319">
        <v>458961.57</v>
      </c>
      <c r="I19" s="319">
        <v>0</v>
      </c>
      <c r="J19" s="319">
        <v>0</v>
      </c>
      <c r="M19" s="319">
        <v>225077.81</v>
      </c>
      <c r="N19" s="319">
        <v>5978.48</v>
      </c>
      <c r="Q19" s="319">
        <v>-281862.73</v>
      </c>
      <c r="R19" s="319">
        <v>1767990.24</v>
      </c>
      <c r="U19" s="319">
        <v>1614181.89</v>
      </c>
      <c r="W19" s="319">
        <v>561.20000000000005</v>
      </c>
      <c r="X19" s="319">
        <v>706970</v>
      </c>
      <c r="AA19" s="319">
        <v>909393</v>
      </c>
      <c r="AC19" s="319">
        <v>6978</v>
      </c>
      <c r="AD19" s="319">
        <v>1183692.99</v>
      </c>
      <c r="AE19" s="319">
        <v>145372.29999999999</v>
      </c>
    </row>
    <row r="20" spans="1:33" x14ac:dyDescent="0.25">
      <c r="A20" t="s">
        <v>199</v>
      </c>
      <c r="B20" s="319">
        <v>1991405.97</v>
      </c>
      <c r="C20" s="319">
        <v>0.3</v>
      </c>
      <c r="D20" s="319">
        <v>64748.46</v>
      </c>
      <c r="F20" s="319">
        <v>3094400.23</v>
      </c>
      <c r="G20" s="319">
        <v>637365.87</v>
      </c>
      <c r="I20" s="319">
        <v>0</v>
      </c>
      <c r="J20" s="319">
        <v>20725.2</v>
      </c>
      <c r="M20" s="319">
        <v>760852.65</v>
      </c>
      <c r="N20" s="319">
        <v>19396.439999999999</v>
      </c>
      <c r="Q20" s="319">
        <v>3545434.54</v>
      </c>
      <c r="R20" s="319">
        <v>938360.62</v>
      </c>
      <c r="U20" s="319">
        <v>2088727.01</v>
      </c>
      <c r="W20" s="319">
        <v>3457.72</v>
      </c>
      <c r="X20" s="319">
        <v>1468016.96</v>
      </c>
      <c r="AA20" s="319">
        <v>1679681.96</v>
      </c>
      <c r="AC20" s="319">
        <v>2712</v>
      </c>
      <c r="AD20" s="319">
        <v>1185412.99</v>
      </c>
      <c r="AE20" s="319">
        <v>189243.36</v>
      </c>
    </row>
    <row r="21" spans="1:33" x14ac:dyDescent="0.25">
      <c r="A21" t="s">
        <v>201</v>
      </c>
      <c r="B21" s="319">
        <v>852560.12</v>
      </c>
      <c r="C21" s="319">
        <v>0</v>
      </c>
      <c r="D21" s="319">
        <v>73595.429999999993</v>
      </c>
      <c r="F21" s="319">
        <v>291603.11</v>
      </c>
      <c r="G21" s="319">
        <v>920242.87</v>
      </c>
      <c r="J21" s="319">
        <v>43120</v>
      </c>
      <c r="M21" s="319">
        <v>95000</v>
      </c>
      <c r="N21" s="319">
        <v>2129.81</v>
      </c>
      <c r="Q21" s="319">
        <v>753090.49</v>
      </c>
      <c r="R21" s="319">
        <v>909939.73</v>
      </c>
      <c r="U21" s="319">
        <v>1516553.96</v>
      </c>
      <c r="W21" s="319">
        <v>12.63</v>
      </c>
      <c r="X21" s="319">
        <v>1099270</v>
      </c>
      <c r="AA21" s="319">
        <v>1410216</v>
      </c>
      <c r="AB21" s="319">
        <v>8640</v>
      </c>
      <c r="AC21" s="319">
        <v>7200</v>
      </c>
      <c r="AD21" s="319">
        <v>714555.22</v>
      </c>
      <c r="AE21" s="319">
        <v>140503.87</v>
      </c>
    </row>
    <row r="22" spans="1:33" x14ac:dyDescent="0.25">
      <c r="A22" t="s">
        <v>203</v>
      </c>
      <c r="B22" s="319">
        <v>1329172.21</v>
      </c>
      <c r="C22" s="319">
        <v>302404.09999999998</v>
      </c>
      <c r="D22" s="319">
        <v>793548.08</v>
      </c>
      <c r="F22" s="319">
        <v>516588.74</v>
      </c>
      <c r="G22" s="319">
        <v>363067.11</v>
      </c>
      <c r="J22" s="319">
        <v>-24205.69</v>
      </c>
      <c r="M22" s="319">
        <v>923125</v>
      </c>
      <c r="N22" s="319">
        <v>-25132.27</v>
      </c>
      <c r="Q22" s="319">
        <v>207686.67</v>
      </c>
      <c r="R22" s="319">
        <v>1741975.93</v>
      </c>
      <c r="U22" s="319">
        <v>2296098.65</v>
      </c>
      <c r="X22" s="319">
        <v>830240</v>
      </c>
      <c r="AA22" s="319">
        <v>1318889</v>
      </c>
      <c r="AD22" s="319">
        <v>1108237.8999999999</v>
      </c>
      <c r="AE22" s="319">
        <v>217881.15</v>
      </c>
    </row>
    <row r="23" spans="1:33" x14ac:dyDescent="0.25">
      <c r="A23" t="s">
        <v>205</v>
      </c>
      <c r="B23" s="319">
        <v>935268.64</v>
      </c>
      <c r="C23" s="319">
        <v>37310.35</v>
      </c>
      <c r="D23" s="319">
        <v>139288.26</v>
      </c>
      <c r="F23" s="319">
        <v>1838969.39</v>
      </c>
      <c r="G23" s="319">
        <v>549794.18999999994</v>
      </c>
      <c r="J23" s="319">
        <v>19780</v>
      </c>
      <c r="M23" s="319">
        <v>502726.43</v>
      </c>
      <c r="N23" s="319">
        <v>0.84</v>
      </c>
      <c r="Q23" s="319">
        <v>863261.56</v>
      </c>
      <c r="R23" s="319">
        <v>2083742</v>
      </c>
      <c r="U23" s="319">
        <v>1146934.8899999999</v>
      </c>
      <c r="W23" s="319">
        <v>1765.16</v>
      </c>
      <c r="X23" s="319">
        <v>495574</v>
      </c>
      <c r="AA23" s="319">
        <v>780581</v>
      </c>
      <c r="AC23" s="319">
        <v>1520</v>
      </c>
      <c r="AD23" s="319">
        <v>558794.27</v>
      </c>
      <c r="AE23" s="319">
        <v>172258.78</v>
      </c>
      <c r="AG23" s="319">
        <v>100000</v>
      </c>
    </row>
    <row r="24" spans="1:33" x14ac:dyDescent="0.25">
      <c r="A24" t="s">
        <v>210</v>
      </c>
      <c r="B24" s="319">
        <v>386030.86</v>
      </c>
      <c r="C24" s="319">
        <v>14500</v>
      </c>
      <c r="D24" s="319">
        <v>17539.3</v>
      </c>
      <c r="F24" s="319">
        <v>109874.38</v>
      </c>
      <c r="G24" s="319">
        <v>108485.77</v>
      </c>
      <c r="N24" s="319">
        <v>0</v>
      </c>
      <c r="P24" s="319">
        <v>-1004325.38</v>
      </c>
      <c r="Q24" s="319">
        <v>1563896.51</v>
      </c>
      <c r="U24" s="319">
        <v>1625650.83</v>
      </c>
      <c r="W24" s="319">
        <v>1606.77</v>
      </c>
      <c r="X24" s="319">
        <v>1096432</v>
      </c>
      <c r="Z24" s="319">
        <v>9000</v>
      </c>
      <c r="AA24" s="319">
        <v>1606591</v>
      </c>
      <c r="AB24" s="319">
        <v>5680</v>
      </c>
      <c r="AD24" s="319">
        <v>968217.42</v>
      </c>
      <c r="AE24" s="319">
        <v>75342</v>
      </c>
    </row>
    <row r="25" spans="1:33" x14ac:dyDescent="0.25">
      <c r="A25" t="s">
        <v>211</v>
      </c>
      <c r="B25" s="319">
        <v>199996.35</v>
      </c>
      <c r="C25" s="319">
        <v>0</v>
      </c>
      <c r="D25" s="319">
        <v>4509.91</v>
      </c>
      <c r="F25" s="319">
        <v>1013944.84</v>
      </c>
      <c r="G25" s="319">
        <v>1456132.34</v>
      </c>
      <c r="N25" s="319">
        <v>-869.42</v>
      </c>
      <c r="P25" s="319">
        <v>-160236.91</v>
      </c>
      <c r="Q25" s="319">
        <v>1193331.82</v>
      </c>
      <c r="R25" s="319">
        <v>1812784.26</v>
      </c>
      <c r="U25" s="319">
        <v>1078378.52</v>
      </c>
      <c r="W25" s="319">
        <v>26.31</v>
      </c>
      <c r="X25" s="319">
        <v>1267339.99</v>
      </c>
      <c r="Z25" s="319">
        <v>12000</v>
      </c>
      <c r="AA25" s="319">
        <v>1496134.48</v>
      </c>
      <c r="AC25" s="319">
        <v>7125</v>
      </c>
      <c r="AD25" s="319">
        <v>849508.29</v>
      </c>
      <c r="AE25" s="319">
        <v>175403.36</v>
      </c>
    </row>
    <row r="26" spans="1:33" x14ac:dyDescent="0.25">
      <c r="A26" t="s">
        <v>212</v>
      </c>
      <c r="B26" s="319">
        <v>18761.25</v>
      </c>
      <c r="C26" s="319">
        <v>3550511</v>
      </c>
      <c r="D26" s="319">
        <v>17698.669999999998</v>
      </c>
      <c r="F26" s="319">
        <v>154137.4</v>
      </c>
      <c r="G26" s="319">
        <v>507361.41</v>
      </c>
      <c r="J26" s="319">
        <v>3900</v>
      </c>
      <c r="M26" s="319">
        <v>232636</v>
      </c>
      <c r="N26" s="319">
        <v>27589.58</v>
      </c>
      <c r="O26" s="319">
        <v>30000</v>
      </c>
      <c r="Q26" s="319">
        <v>-1343695.59</v>
      </c>
      <c r="R26" s="319">
        <v>1839928.23</v>
      </c>
      <c r="T26" s="319">
        <v>530.19000000000005</v>
      </c>
      <c r="U26" s="319">
        <v>4282634.55</v>
      </c>
      <c r="W26" s="319">
        <v>29.73</v>
      </c>
      <c r="X26" s="319">
        <v>423332</v>
      </c>
      <c r="AA26" s="319">
        <v>647119</v>
      </c>
      <c r="AB26" s="319">
        <v>8960</v>
      </c>
      <c r="AC26" s="319">
        <v>3784</v>
      </c>
      <c r="AD26" s="319">
        <v>518449.4</v>
      </c>
      <c r="AE26" s="319">
        <v>70102.559999999998</v>
      </c>
    </row>
    <row r="27" spans="1:33" x14ac:dyDescent="0.25">
      <c r="A27" t="s">
        <v>213</v>
      </c>
      <c r="B27" s="319">
        <v>158948.42000000001</v>
      </c>
      <c r="C27" s="319">
        <v>0</v>
      </c>
      <c r="D27" s="319">
        <v>14411.39</v>
      </c>
      <c r="F27" s="319">
        <v>2127662.6</v>
      </c>
      <c r="G27" s="319">
        <v>740920.2</v>
      </c>
      <c r="M27" s="319">
        <v>256056</v>
      </c>
      <c r="N27" s="319">
        <v>1531</v>
      </c>
      <c r="Q27" s="319">
        <v>-56704.13</v>
      </c>
      <c r="R27" s="319">
        <v>3263098.4</v>
      </c>
      <c r="T27" s="319">
        <v>288.86</v>
      </c>
      <c r="U27" s="319">
        <v>646929.55000000005</v>
      </c>
      <c r="X27" s="319">
        <v>960080</v>
      </c>
      <c r="AA27" s="319">
        <v>1344762.96</v>
      </c>
      <c r="AC27" s="319">
        <v>780</v>
      </c>
      <c r="AD27" s="319">
        <v>539925.31000000006</v>
      </c>
      <c r="AE27" s="319">
        <v>143868.79999999999</v>
      </c>
    </row>
    <row r="28" spans="1:33" x14ac:dyDescent="0.25">
      <c r="A28" t="s">
        <v>214</v>
      </c>
      <c r="B28" s="319">
        <v>26651.49</v>
      </c>
      <c r="C28" s="319">
        <v>0</v>
      </c>
      <c r="D28" s="319">
        <v>8026.78</v>
      </c>
      <c r="F28" s="319">
        <v>2174574.31</v>
      </c>
      <c r="G28" s="319">
        <v>298684.13</v>
      </c>
      <c r="N28" s="319">
        <v>9396.32</v>
      </c>
      <c r="O28" s="319">
        <v>24608</v>
      </c>
      <c r="Q28" s="319">
        <v>-379552.82</v>
      </c>
      <c r="R28" s="319">
        <v>3122820.6</v>
      </c>
      <c r="T28" s="319">
        <v>3.49</v>
      </c>
      <c r="U28" s="319">
        <v>777254.57</v>
      </c>
      <c r="W28" s="319">
        <v>186.52</v>
      </c>
      <c r="X28" s="319">
        <v>519836</v>
      </c>
      <c r="AA28" s="319">
        <v>765638.63</v>
      </c>
      <c r="AB28" s="319">
        <v>1300</v>
      </c>
      <c r="AD28" s="319">
        <v>589833.66</v>
      </c>
      <c r="AE28" s="319">
        <v>209843.68</v>
      </c>
    </row>
    <row r="29" spans="1:33" x14ac:dyDescent="0.25">
      <c r="A29" t="s">
        <v>215</v>
      </c>
      <c r="B29" s="319">
        <v>127264.44</v>
      </c>
      <c r="C29" s="319">
        <v>0</v>
      </c>
      <c r="D29" s="319">
        <v>15713.65</v>
      </c>
      <c r="F29" s="319">
        <v>1159588.08</v>
      </c>
      <c r="G29" s="319">
        <v>957898</v>
      </c>
      <c r="N29" s="319">
        <v>2489</v>
      </c>
      <c r="Q29" s="319">
        <v>-71572.44</v>
      </c>
      <c r="U29" s="319">
        <v>3363741.53</v>
      </c>
      <c r="W29" s="319">
        <v>265.72000000000003</v>
      </c>
      <c r="X29" s="319">
        <v>221130</v>
      </c>
      <c r="Z29" s="319">
        <v>14190</v>
      </c>
      <c r="AA29" s="319">
        <v>627717.98</v>
      </c>
      <c r="AC29" s="319">
        <v>6677</v>
      </c>
      <c r="AD29" s="319">
        <v>560470.5</v>
      </c>
      <c r="AE29" s="319">
        <v>74914.16</v>
      </c>
    </row>
    <row r="30" spans="1:33" x14ac:dyDescent="0.25">
      <c r="A30" t="s">
        <v>216</v>
      </c>
      <c r="B30" s="319">
        <v>262253.01</v>
      </c>
      <c r="C30" s="319">
        <v>364061.49</v>
      </c>
      <c r="D30" s="319">
        <v>11522.17</v>
      </c>
      <c r="F30" s="319">
        <v>558441.03</v>
      </c>
      <c r="G30" s="319">
        <v>53610.74</v>
      </c>
      <c r="M30" s="319">
        <v>231674</v>
      </c>
      <c r="N30" s="319">
        <v>-1060</v>
      </c>
      <c r="P30" s="319">
        <v>-210876.62</v>
      </c>
      <c r="Q30" s="319">
        <v>-221591.67</v>
      </c>
      <c r="R30" s="319">
        <v>1260515.6599999999</v>
      </c>
      <c r="U30" s="319">
        <v>968514.11</v>
      </c>
      <c r="W30" s="319">
        <v>0.74</v>
      </c>
      <c r="X30" s="319">
        <v>531136.6</v>
      </c>
      <c r="AA30" s="319">
        <v>749803.62</v>
      </c>
      <c r="AB30" s="319">
        <v>2000</v>
      </c>
      <c r="AD30" s="319">
        <v>394772.52</v>
      </c>
      <c r="AE30" s="319">
        <v>161848.24</v>
      </c>
    </row>
    <row r="31" spans="1:33" x14ac:dyDescent="0.25">
      <c r="A31" t="s">
        <v>217</v>
      </c>
      <c r="B31" s="319">
        <v>138819.45000000001</v>
      </c>
      <c r="C31" s="319">
        <v>0</v>
      </c>
      <c r="D31" s="319">
        <v>5022.33</v>
      </c>
      <c r="E31" s="319">
        <v>2469</v>
      </c>
      <c r="F31" s="319">
        <v>213047</v>
      </c>
      <c r="G31" s="319">
        <v>430340.27</v>
      </c>
      <c r="N31" s="319">
        <v>1592</v>
      </c>
      <c r="P31" s="319">
        <v>-2190280.75</v>
      </c>
      <c r="Q31" s="319">
        <v>44353.34</v>
      </c>
      <c r="R31" s="319">
        <v>3095144.84</v>
      </c>
      <c r="S31" s="319">
        <v>-19.47</v>
      </c>
      <c r="U31" s="319">
        <v>628860.49</v>
      </c>
      <c r="W31" s="319">
        <v>788.86</v>
      </c>
      <c r="X31" s="319">
        <v>1096477</v>
      </c>
      <c r="Z31" s="319">
        <v>44907</v>
      </c>
      <c r="AA31" s="319">
        <v>1415118</v>
      </c>
      <c r="AD31" s="319">
        <v>352959.26</v>
      </c>
      <c r="AE31" s="319">
        <v>164048</v>
      </c>
    </row>
    <row r="32" spans="1:33" x14ac:dyDescent="0.25">
      <c r="A32" t="s">
        <v>218</v>
      </c>
      <c r="B32" s="319">
        <v>561099.43000000005</v>
      </c>
      <c r="C32" s="319">
        <v>0</v>
      </c>
      <c r="D32" s="319">
        <v>26740</v>
      </c>
      <c r="F32" s="319">
        <v>790989.04</v>
      </c>
      <c r="G32" s="319">
        <v>2882056.06</v>
      </c>
      <c r="J32" s="319">
        <v>405090</v>
      </c>
      <c r="Q32" s="319">
        <v>-6770563.9199999999</v>
      </c>
      <c r="R32" s="319">
        <v>11903501.289999999</v>
      </c>
      <c r="U32" s="319">
        <v>1581047.04</v>
      </c>
      <c r="X32" s="319">
        <v>1131395.44</v>
      </c>
      <c r="Z32" s="319">
        <v>250000</v>
      </c>
      <c r="AA32" s="319">
        <v>1821100.44</v>
      </c>
      <c r="AD32" s="319">
        <v>1420326.34</v>
      </c>
      <c r="AE32" s="319">
        <v>998158.54</v>
      </c>
    </row>
    <row r="33" spans="1:33" x14ac:dyDescent="0.25">
      <c r="A33" t="s">
        <v>219</v>
      </c>
      <c r="B33" s="319">
        <v>26981.14</v>
      </c>
      <c r="C33" s="319">
        <v>70000</v>
      </c>
      <c r="D33" s="319">
        <v>33337.589999999997</v>
      </c>
      <c r="F33" s="319">
        <v>1307410.24</v>
      </c>
      <c r="G33" s="319">
        <v>15</v>
      </c>
      <c r="N33" s="319">
        <v>5927.5</v>
      </c>
      <c r="R33" s="319">
        <v>1455376.69</v>
      </c>
      <c r="U33" s="319">
        <v>1033042.94</v>
      </c>
      <c r="W33" s="319">
        <v>115.01</v>
      </c>
      <c r="X33" s="319">
        <v>18000</v>
      </c>
      <c r="AA33" s="319">
        <v>447102.57</v>
      </c>
      <c r="AD33" s="319">
        <v>552155.68000000005</v>
      </c>
      <c r="AE33" s="319">
        <v>75459.92</v>
      </c>
    </row>
    <row r="34" spans="1:33" x14ac:dyDescent="0.25">
      <c r="A34" t="s">
        <v>220</v>
      </c>
      <c r="B34" s="319">
        <v>455873.27</v>
      </c>
      <c r="C34" s="319">
        <v>370317.62</v>
      </c>
      <c r="D34" s="319">
        <v>281994.90000000002</v>
      </c>
      <c r="F34" s="319">
        <v>644375.87</v>
      </c>
      <c r="G34" s="319">
        <v>459493.55</v>
      </c>
      <c r="N34" s="319">
        <v>4569</v>
      </c>
      <c r="Q34" s="319">
        <v>264048.64000000001</v>
      </c>
      <c r="R34" s="319">
        <v>1829621.52</v>
      </c>
      <c r="U34" s="319">
        <v>1412970.09</v>
      </c>
      <c r="W34" s="319">
        <v>485.33</v>
      </c>
      <c r="AA34" s="319">
        <v>441651.47</v>
      </c>
      <c r="AB34" s="319">
        <v>6000</v>
      </c>
      <c r="AC34" s="319">
        <v>1088</v>
      </c>
      <c r="AD34" s="319">
        <v>523152.09</v>
      </c>
      <c r="AE34" s="319">
        <v>327747.81</v>
      </c>
    </row>
    <row r="35" spans="1:33" x14ac:dyDescent="0.25">
      <c r="A35" t="s">
        <v>221</v>
      </c>
      <c r="B35" s="319">
        <v>290037.45</v>
      </c>
      <c r="C35" s="319">
        <v>638942.30000000005</v>
      </c>
      <c r="D35" s="319">
        <v>48158.94</v>
      </c>
      <c r="F35" s="319">
        <v>493619.9</v>
      </c>
      <c r="G35" s="319">
        <v>168299.49</v>
      </c>
      <c r="H35" s="319">
        <v>1</v>
      </c>
      <c r="M35" s="319">
        <v>218146</v>
      </c>
      <c r="N35" s="319">
        <v>17560</v>
      </c>
      <c r="Q35" s="319">
        <v>-1564593.23</v>
      </c>
      <c r="R35" s="319">
        <v>2563303.2200000002</v>
      </c>
      <c r="U35" s="319">
        <v>1175919.8600000001</v>
      </c>
      <c r="W35" s="319">
        <v>255.98</v>
      </c>
      <c r="X35" s="319">
        <v>198600</v>
      </c>
      <c r="AA35" s="319">
        <v>472042</v>
      </c>
      <c r="AD35" s="319">
        <v>290476.34999999998</v>
      </c>
      <c r="AE35" s="319">
        <v>207614.4</v>
      </c>
    </row>
    <row r="36" spans="1:33" x14ac:dyDescent="0.25">
      <c r="A36" t="s">
        <v>225</v>
      </c>
      <c r="B36" s="319">
        <v>1169102.18</v>
      </c>
      <c r="C36" s="319">
        <v>9728</v>
      </c>
      <c r="D36" s="319">
        <v>38575.870000000003</v>
      </c>
      <c r="F36" s="319">
        <v>583852.12</v>
      </c>
      <c r="G36" s="319">
        <v>113778.21</v>
      </c>
      <c r="J36" s="319">
        <v>14460.6</v>
      </c>
      <c r="M36" s="319">
        <v>570276</v>
      </c>
      <c r="N36" s="319">
        <v>3384.89</v>
      </c>
      <c r="Q36" s="319">
        <v>-2254602.9</v>
      </c>
      <c r="R36" s="319">
        <v>3551030.77</v>
      </c>
      <c r="U36" s="319">
        <v>1389459.44</v>
      </c>
      <c r="V36" s="319">
        <v>103080</v>
      </c>
      <c r="W36" s="319">
        <v>1015.93</v>
      </c>
      <c r="X36" s="319">
        <v>1374874.6</v>
      </c>
      <c r="AA36" s="319">
        <v>1902009.6</v>
      </c>
      <c r="AB36" s="319">
        <v>2260</v>
      </c>
      <c r="AD36" s="319">
        <v>813778.66</v>
      </c>
      <c r="AE36" s="319">
        <v>119894.69</v>
      </c>
    </row>
    <row r="37" spans="1:33" x14ac:dyDescent="0.25">
      <c r="A37" t="s">
        <v>226</v>
      </c>
      <c r="B37" s="319">
        <v>838602.2</v>
      </c>
      <c r="C37" s="319">
        <v>28834.5</v>
      </c>
      <c r="D37" s="319">
        <v>35122.01</v>
      </c>
      <c r="F37" s="319">
        <v>304015.76</v>
      </c>
      <c r="G37" s="319">
        <v>127330.8</v>
      </c>
      <c r="J37" s="319">
        <v>13123.78</v>
      </c>
      <c r="M37" s="319">
        <v>62018</v>
      </c>
      <c r="N37" s="319">
        <v>2051</v>
      </c>
      <c r="Q37" s="319">
        <v>-639832.12</v>
      </c>
      <c r="R37" s="319">
        <v>1997207.95</v>
      </c>
      <c r="U37" s="319">
        <v>933948.49</v>
      </c>
      <c r="W37" s="319">
        <v>988.27</v>
      </c>
      <c r="X37" s="319">
        <v>597282</v>
      </c>
      <c r="AA37" s="319">
        <v>804743</v>
      </c>
      <c r="AD37" s="319">
        <v>656833.92000000004</v>
      </c>
      <c r="AE37" s="319">
        <v>171265.58</v>
      </c>
      <c r="AG37" s="319">
        <v>39.6</v>
      </c>
    </row>
    <row r="38" spans="1:33" x14ac:dyDescent="0.25">
      <c r="A38" t="s">
        <v>227</v>
      </c>
      <c r="B38" s="319">
        <v>520338.45</v>
      </c>
      <c r="C38" s="319">
        <v>11738</v>
      </c>
      <c r="D38" s="319">
        <v>11936.69</v>
      </c>
      <c r="F38" s="319">
        <v>171837.36</v>
      </c>
      <c r="G38" s="319">
        <v>31055.83</v>
      </c>
      <c r="J38" s="319">
        <v>21471.439999999999</v>
      </c>
      <c r="M38" s="319">
        <v>45960</v>
      </c>
      <c r="N38" s="319">
        <v>8624.7800000000007</v>
      </c>
      <c r="Q38" s="319">
        <v>-2252619.46</v>
      </c>
      <c r="R38" s="319">
        <v>2854572.07</v>
      </c>
      <c r="U38" s="319">
        <v>1138283.47</v>
      </c>
      <c r="V38" s="319">
        <v>1599030</v>
      </c>
      <c r="W38" s="319">
        <v>274.01</v>
      </c>
      <c r="X38" s="319">
        <v>241008</v>
      </c>
      <c r="AA38" s="319">
        <v>539341</v>
      </c>
      <c r="AC38" s="319">
        <v>8900</v>
      </c>
      <c r="AD38" s="319">
        <v>2253752.1800000002</v>
      </c>
      <c r="AE38" s="319">
        <v>107704.8</v>
      </c>
    </row>
    <row r="39" spans="1:33" x14ac:dyDescent="0.25">
      <c r="A39" t="s">
        <v>228</v>
      </c>
      <c r="B39" s="319">
        <v>727034.07</v>
      </c>
      <c r="C39" s="319">
        <v>38267.53</v>
      </c>
      <c r="D39" s="319">
        <v>15957.05</v>
      </c>
      <c r="F39" s="319">
        <v>428420.25</v>
      </c>
      <c r="G39" s="319">
        <v>195857.8</v>
      </c>
      <c r="I39" s="319">
        <v>5000</v>
      </c>
      <c r="J39" s="319">
        <v>11375</v>
      </c>
      <c r="M39" s="319">
        <v>95320</v>
      </c>
      <c r="N39" s="319">
        <v>3363</v>
      </c>
      <c r="Q39" s="319">
        <v>-213108.81</v>
      </c>
      <c r="R39" s="319">
        <v>1440362.48</v>
      </c>
      <c r="U39" s="319">
        <v>861184.61</v>
      </c>
      <c r="V39" s="319">
        <v>23250</v>
      </c>
      <c r="W39" s="319">
        <v>719.7</v>
      </c>
      <c r="AA39" s="319">
        <v>164762</v>
      </c>
      <c r="AB39" s="319">
        <v>9388</v>
      </c>
      <c r="AD39" s="319">
        <v>531396.18000000005</v>
      </c>
      <c r="AE39" s="319">
        <v>116383.1</v>
      </c>
    </row>
    <row r="40" spans="1:33" x14ac:dyDescent="0.25">
      <c r="A40" t="s">
        <v>229</v>
      </c>
      <c r="B40" s="319">
        <v>591116.96</v>
      </c>
      <c r="C40" s="319">
        <v>11626.25</v>
      </c>
      <c r="D40" s="319">
        <v>14798.27</v>
      </c>
      <c r="F40" s="319">
        <v>2710921.56</v>
      </c>
      <c r="G40" s="319">
        <v>170013.96</v>
      </c>
      <c r="I40" s="319">
        <v>0</v>
      </c>
      <c r="J40" s="319">
        <v>11375</v>
      </c>
      <c r="M40" s="319">
        <v>30740</v>
      </c>
      <c r="N40" s="319">
        <v>946.2</v>
      </c>
      <c r="Q40" s="319">
        <v>3071292.42</v>
      </c>
      <c r="R40" s="319">
        <v>455164.99</v>
      </c>
      <c r="U40" s="319">
        <v>915858.53</v>
      </c>
      <c r="V40" s="319">
        <v>60580</v>
      </c>
      <c r="W40" s="319">
        <v>573.82000000000005</v>
      </c>
      <c r="X40" s="319">
        <v>693957.76</v>
      </c>
      <c r="AA40" s="319">
        <v>1035083.76</v>
      </c>
      <c r="AB40" s="319">
        <v>4000</v>
      </c>
      <c r="AD40" s="319">
        <v>505244.94</v>
      </c>
      <c r="AE40" s="319">
        <v>197683.02</v>
      </c>
    </row>
    <row r="41" spans="1:33" x14ac:dyDescent="0.25">
      <c r="A41" t="s">
        <v>230</v>
      </c>
      <c r="B41" s="319">
        <v>595322.72</v>
      </c>
      <c r="C41" s="319">
        <v>4116.6499999999996</v>
      </c>
      <c r="D41" s="319">
        <v>113935.97</v>
      </c>
      <c r="F41" s="319">
        <v>208259.15</v>
      </c>
      <c r="G41" s="319">
        <v>303390.48</v>
      </c>
      <c r="J41" s="319">
        <v>11366</v>
      </c>
      <c r="M41" s="319">
        <v>126017.84</v>
      </c>
      <c r="N41" s="319">
        <v>9620.69</v>
      </c>
      <c r="Q41" s="319">
        <v>-1198737.83</v>
      </c>
      <c r="R41" s="319">
        <v>1976836.89</v>
      </c>
      <c r="U41" s="319">
        <v>985497.44</v>
      </c>
      <c r="W41" s="319">
        <v>592.5</v>
      </c>
      <c r="X41" s="319">
        <v>709716</v>
      </c>
      <c r="AA41" s="319">
        <v>832461</v>
      </c>
      <c r="AC41" s="319">
        <v>14100</v>
      </c>
      <c r="AD41" s="319">
        <v>476656.69</v>
      </c>
      <c r="AE41" s="319">
        <v>72666.87</v>
      </c>
    </row>
    <row r="42" spans="1:33" x14ac:dyDescent="0.25">
      <c r="A42" t="s">
        <v>231</v>
      </c>
      <c r="B42" s="319">
        <v>852565.86</v>
      </c>
      <c r="C42" s="319">
        <v>21076.9</v>
      </c>
      <c r="D42" s="319">
        <v>30692.84</v>
      </c>
      <c r="F42" s="319">
        <v>296477.25</v>
      </c>
      <c r="G42" s="319">
        <v>273150.49</v>
      </c>
      <c r="J42" s="319">
        <v>16151.42</v>
      </c>
      <c r="M42" s="319">
        <v>169725</v>
      </c>
      <c r="N42" s="319">
        <v>1795</v>
      </c>
      <c r="Q42" s="319">
        <v>-727378.35</v>
      </c>
      <c r="R42" s="319">
        <v>1732965.71</v>
      </c>
      <c r="U42" s="319">
        <v>1217040.1499999999</v>
      </c>
      <c r="V42" s="319">
        <v>123760</v>
      </c>
      <c r="W42" s="319">
        <v>476.49</v>
      </c>
      <c r="X42" s="319">
        <v>760424.4</v>
      </c>
      <c r="AA42" s="319">
        <v>1133808.3999999999</v>
      </c>
      <c r="AC42" s="319">
        <v>7170</v>
      </c>
      <c r="AD42" s="319">
        <v>593138.59</v>
      </c>
      <c r="AE42" s="319">
        <v>86879.49</v>
      </c>
    </row>
    <row r="43" spans="1:33" x14ac:dyDescent="0.25">
      <c r="A43" t="s">
        <v>232</v>
      </c>
      <c r="B43" s="319">
        <v>599752.36</v>
      </c>
      <c r="C43" s="319">
        <v>57007.27</v>
      </c>
      <c r="D43" s="319">
        <v>231547.44</v>
      </c>
      <c r="F43" s="319">
        <v>323867.39</v>
      </c>
      <c r="G43" s="319">
        <v>241186.52</v>
      </c>
      <c r="I43" s="319">
        <v>1500</v>
      </c>
      <c r="J43" s="319">
        <v>836.61</v>
      </c>
      <c r="M43" s="319">
        <v>175895.36</v>
      </c>
      <c r="N43" s="319">
        <v>863.83</v>
      </c>
      <c r="Q43" s="319">
        <v>-950630.43</v>
      </c>
      <c r="R43" s="319">
        <v>2083523.09</v>
      </c>
      <c r="U43" s="319">
        <v>994986.91</v>
      </c>
      <c r="W43" s="319">
        <v>684.55</v>
      </c>
      <c r="X43" s="319">
        <v>502200</v>
      </c>
      <c r="AA43" s="319">
        <v>769420</v>
      </c>
      <c r="AB43" s="319">
        <v>10950</v>
      </c>
      <c r="AD43" s="319">
        <v>485822.71</v>
      </c>
      <c r="AE43" s="319">
        <v>90306.23</v>
      </c>
    </row>
    <row r="44" spans="1:33" x14ac:dyDescent="0.25">
      <c r="A44" t="s">
        <v>233</v>
      </c>
      <c r="B44" s="319">
        <v>866596.27</v>
      </c>
      <c r="C44" s="319">
        <v>13350</v>
      </c>
      <c r="D44" s="319">
        <v>34369.980000000003</v>
      </c>
      <c r="F44" s="319">
        <v>1133558.25</v>
      </c>
      <c r="G44" s="319">
        <v>159667.56</v>
      </c>
      <c r="I44" s="319">
        <v>0</v>
      </c>
      <c r="J44" s="319">
        <v>17381.330000000002</v>
      </c>
      <c r="M44" s="319">
        <v>253292.43</v>
      </c>
      <c r="N44" s="319">
        <v>2423</v>
      </c>
      <c r="Q44" s="319">
        <v>2021913.2</v>
      </c>
      <c r="U44" s="319">
        <v>996470</v>
      </c>
      <c r="W44" s="319">
        <v>413.83</v>
      </c>
      <c r="X44" s="319">
        <v>602817.6</v>
      </c>
      <c r="AA44" s="319">
        <v>1026200.6</v>
      </c>
      <c r="AB44" s="319">
        <v>7674</v>
      </c>
      <c r="AC44" s="319">
        <v>14480</v>
      </c>
      <c r="AD44" s="319">
        <v>479012.78</v>
      </c>
      <c r="AE44" s="319">
        <v>155121.95000000001</v>
      </c>
      <c r="AG44" s="319">
        <v>4680</v>
      </c>
    </row>
    <row r="45" spans="1:33" x14ac:dyDescent="0.25">
      <c r="A45" t="s">
        <v>234</v>
      </c>
      <c r="B45" s="319">
        <v>374296.98</v>
      </c>
      <c r="C45" s="319">
        <v>117727.45</v>
      </c>
      <c r="D45" s="319">
        <v>16163.1</v>
      </c>
      <c r="F45" s="319">
        <v>660137.97</v>
      </c>
      <c r="G45" s="319">
        <v>327971.71999999997</v>
      </c>
      <c r="I45" s="319">
        <v>66180</v>
      </c>
      <c r="J45" s="319">
        <v>43965.96</v>
      </c>
      <c r="M45" s="319">
        <v>152809.89000000001</v>
      </c>
      <c r="N45" s="319">
        <v>3900.44</v>
      </c>
      <c r="Q45" s="319">
        <v>-265075.94</v>
      </c>
      <c r="R45" s="319">
        <v>1500565.11</v>
      </c>
      <c r="U45" s="319">
        <v>1049766.82</v>
      </c>
      <c r="V45" s="319">
        <v>7500</v>
      </c>
      <c r="W45" s="319">
        <v>192.06</v>
      </c>
      <c r="X45" s="319">
        <v>830697.2</v>
      </c>
      <c r="AA45" s="319">
        <v>1164502.2</v>
      </c>
      <c r="AB45" s="319">
        <v>8500</v>
      </c>
      <c r="AD45" s="319">
        <v>595585.23</v>
      </c>
      <c r="AE45" s="319">
        <v>125616.89</v>
      </c>
    </row>
    <row r="46" spans="1:33" x14ac:dyDescent="0.25">
      <c r="A46" t="s">
        <v>236</v>
      </c>
      <c r="B46" s="319">
        <v>513118.84</v>
      </c>
      <c r="C46" s="319">
        <v>0</v>
      </c>
      <c r="D46" s="319">
        <v>1139</v>
      </c>
      <c r="F46" s="319">
        <v>25998.98</v>
      </c>
      <c r="G46" s="319">
        <v>43342.12</v>
      </c>
      <c r="I46" s="319">
        <v>0</v>
      </c>
      <c r="J46" s="319">
        <v>15579.87</v>
      </c>
      <c r="M46" s="319">
        <v>134950</v>
      </c>
      <c r="N46" s="319">
        <v>1688</v>
      </c>
      <c r="Q46" s="319">
        <v>-2019112.85</v>
      </c>
      <c r="R46" s="319">
        <v>2280594.58</v>
      </c>
      <c r="U46" s="319">
        <v>917576.61</v>
      </c>
      <c r="W46" s="319">
        <v>216.46</v>
      </c>
      <c r="X46" s="319">
        <v>1109332.3</v>
      </c>
      <c r="AA46" s="319">
        <v>1381343.3</v>
      </c>
      <c r="AB46" s="319">
        <v>7780</v>
      </c>
      <c r="AC46" s="319">
        <v>4600</v>
      </c>
      <c r="AD46" s="319">
        <v>324632.74</v>
      </c>
      <c r="AE46" s="319">
        <v>138869.99</v>
      </c>
    </row>
    <row r="47" spans="1:33" x14ac:dyDescent="0.25">
      <c r="A47" t="s">
        <v>240</v>
      </c>
      <c r="B47" s="319">
        <v>519327.64</v>
      </c>
      <c r="C47" s="319">
        <v>4648.5</v>
      </c>
      <c r="D47" s="319">
        <v>18270.2</v>
      </c>
      <c r="F47" s="319">
        <v>5713086.3700000001</v>
      </c>
      <c r="G47" s="319">
        <v>1879072.43</v>
      </c>
      <c r="I47" s="319">
        <v>0</v>
      </c>
      <c r="J47" s="319">
        <v>12104</v>
      </c>
      <c r="N47" s="319">
        <v>1027</v>
      </c>
      <c r="P47" s="319">
        <v>-1378318.91</v>
      </c>
      <c r="Q47" s="319">
        <v>7815111.46</v>
      </c>
      <c r="R47" s="319">
        <v>2114009</v>
      </c>
      <c r="U47" s="319">
        <v>756050.59</v>
      </c>
      <c r="W47" s="319">
        <v>701.68</v>
      </c>
      <c r="X47" s="319">
        <v>584220</v>
      </c>
      <c r="AA47" s="319">
        <v>760702</v>
      </c>
      <c r="AD47" s="319">
        <v>762959.58</v>
      </c>
      <c r="AE47" s="319">
        <v>246838.1</v>
      </c>
    </row>
    <row r="48" spans="1:33" x14ac:dyDescent="0.25">
      <c r="A48" t="s">
        <v>241</v>
      </c>
      <c r="B48" s="319">
        <v>624891.89</v>
      </c>
      <c r="C48" s="319">
        <v>23584.25</v>
      </c>
      <c r="D48" s="319">
        <v>11403.26</v>
      </c>
      <c r="F48" s="319">
        <v>3434310.66</v>
      </c>
      <c r="G48" s="319">
        <v>118417.81</v>
      </c>
      <c r="I48" s="319">
        <v>0</v>
      </c>
      <c r="J48" s="319">
        <v>19766</v>
      </c>
      <c r="M48" s="319">
        <v>397500</v>
      </c>
      <c r="N48" s="319">
        <v>1249.19</v>
      </c>
      <c r="Q48" s="319">
        <v>2399501.2999999998</v>
      </c>
      <c r="R48" s="319">
        <v>1646714.98</v>
      </c>
      <c r="U48" s="319">
        <v>637746.78</v>
      </c>
      <c r="W48" s="319">
        <v>360.46</v>
      </c>
      <c r="X48" s="319">
        <v>360129</v>
      </c>
      <c r="AA48" s="319">
        <v>619138</v>
      </c>
      <c r="AB48" s="319">
        <v>3000</v>
      </c>
      <c r="AC48" s="319">
        <v>4082.12</v>
      </c>
      <c r="AD48" s="319">
        <v>460256.94</v>
      </c>
      <c r="AE48" s="319">
        <v>163882.78</v>
      </c>
    </row>
    <row r="49" spans="1:33" x14ac:dyDescent="0.25">
      <c r="A49" t="s">
        <v>242</v>
      </c>
      <c r="B49" s="319">
        <v>1218558.82</v>
      </c>
      <c r="C49" s="319">
        <v>6041.5</v>
      </c>
      <c r="D49" s="319">
        <v>21192.65</v>
      </c>
      <c r="F49" s="319">
        <v>1523846.82</v>
      </c>
      <c r="G49" s="319">
        <v>2011401.68</v>
      </c>
      <c r="H49" s="319">
        <v>73999</v>
      </c>
      <c r="I49" s="319">
        <v>0</v>
      </c>
      <c r="J49" s="319">
        <v>17170</v>
      </c>
      <c r="N49" s="319">
        <v>2257</v>
      </c>
      <c r="Q49" s="319">
        <v>2647775.13</v>
      </c>
      <c r="R49" s="319">
        <v>2273364.33</v>
      </c>
      <c r="U49" s="319">
        <v>577630.87</v>
      </c>
      <c r="W49" s="319">
        <v>2806.51</v>
      </c>
      <c r="X49" s="319">
        <v>454960</v>
      </c>
      <c r="AA49" s="319">
        <v>691889</v>
      </c>
      <c r="AD49" s="319">
        <v>261274.23</v>
      </c>
      <c r="AE49" s="319">
        <v>167760.14000000001</v>
      </c>
    </row>
    <row r="50" spans="1:33" x14ac:dyDescent="0.25">
      <c r="A50" t="s">
        <v>246</v>
      </c>
      <c r="B50" s="319">
        <v>645394.17000000004</v>
      </c>
      <c r="C50" s="319">
        <v>0</v>
      </c>
      <c r="D50" s="319">
        <v>1025.1099999999999</v>
      </c>
      <c r="F50" s="319">
        <v>43375.73</v>
      </c>
      <c r="G50" s="319">
        <v>659142.46</v>
      </c>
      <c r="I50" s="319">
        <v>0</v>
      </c>
      <c r="J50" s="319">
        <v>0</v>
      </c>
      <c r="M50" s="319">
        <v>217794</v>
      </c>
      <c r="N50" s="319">
        <v>4728.51</v>
      </c>
      <c r="Q50" s="319">
        <v>-911536.56</v>
      </c>
      <c r="R50" s="319">
        <v>2191305.25</v>
      </c>
      <c r="T50" s="319">
        <v>737.81</v>
      </c>
      <c r="U50" s="319">
        <v>520094.68</v>
      </c>
      <c r="X50" s="319">
        <v>811397.96</v>
      </c>
      <c r="Z50" s="319">
        <v>118000</v>
      </c>
      <c r="AA50" s="319">
        <v>1011017.96</v>
      </c>
      <c r="AB50" s="319">
        <v>3990</v>
      </c>
      <c r="AC50" s="319">
        <v>8776</v>
      </c>
      <c r="AD50" s="319">
        <v>433930.8</v>
      </c>
      <c r="AE50" s="319">
        <v>134269.42000000001</v>
      </c>
      <c r="AF50" s="319">
        <v>11600</v>
      </c>
    </row>
    <row r="51" spans="1:33" x14ac:dyDescent="0.25">
      <c r="A51" t="s">
        <v>247</v>
      </c>
      <c r="B51" s="319">
        <v>1801397.78</v>
      </c>
      <c r="C51" s="319">
        <v>0</v>
      </c>
      <c r="D51" s="319">
        <v>45743.18</v>
      </c>
      <c r="F51" s="319">
        <v>992642.78</v>
      </c>
      <c r="G51" s="319">
        <v>168526.42</v>
      </c>
      <c r="I51" s="319">
        <v>0</v>
      </c>
      <c r="J51" s="319">
        <v>0</v>
      </c>
      <c r="M51" s="319">
        <v>1225705.0900000001</v>
      </c>
      <c r="N51" s="319">
        <v>3678.75</v>
      </c>
      <c r="Q51" s="319">
        <v>553371.39</v>
      </c>
      <c r="R51" s="319">
        <v>2281491.52</v>
      </c>
      <c r="U51" s="319">
        <v>1188254.46</v>
      </c>
      <c r="V51" s="319">
        <v>32500</v>
      </c>
      <c r="W51" s="319">
        <v>2218.34</v>
      </c>
      <c r="X51" s="319">
        <v>1784580.3</v>
      </c>
      <c r="AA51" s="319">
        <v>2026846.3</v>
      </c>
      <c r="AB51" s="319">
        <v>68823.399999999994</v>
      </c>
      <c r="AD51" s="319">
        <v>1773027.09</v>
      </c>
      <c r="AE51" s="319">
        <v>164792.9</v>
      </c>
      <c r="AG51" s="319">
        <v>30000</v>
      </c>
    </row>
    <row r="52" spans="1:33" x14ac:dyDescent="0.25">
      <c r="A52" t="s">
        <v>248</v>
      </c>
      <c r="B52" s="319">
        <v>438725.82</v>
      </c>
      <c r="C52" s="319">
        <v>25192</v>
      </c>
      <c r="D52" s="319">
        <v>33877.9</v>
      </c>
      <c r="F52" s="319">
        <v>38515.370000000003</v>
      </c>
      <c r="G52" s="319">
        <v>1451991.28</v>
      </c>
      <c r="I52" s="319">
        <v>0</v>
      </c>
      <c r="J52" s="319">
        <v>0</v>
      </c>
      <c r="M52" s="319">
        <v>77740</v>
      </c>
      <c r="N52" s="319">
        <v>-680.48</v>
      </c>
      <c r="Q52" s="319">
        <v>-1026459.04</v>
      </c>
      <c r="R52" s="319">
        <v>2647377.69</v>
      </c>
      <c r="U52" s="319">
        <v>1407919.63</v>
      </c>
      <c r="V52" s="319">
        <v>30000</v>
      </c>
      <c r="W52" s="319">
        <v>123.2</v>
      </c>
      <c r="X52" s="319">
        <v>1213414.1599999999</v>
      </c>
      <c r="Y52" s="319">
        <v>50000</v>
      </c>
      <c r="AA52" s="319">
        <v>1310005.1599999999</v>
      </c>
      <c r="AB52" s="319">
        <v>8000</v>
      </c>
      <c r="AD52" s="319">
        <v>963467.87</v>
      </c>
      <c r="AE52" s="319">
        <v>129659.76</v>
      </c>
    </row>
    <row r="53" spans="1:33" x14ac:dyDescent="0.25">
      <c r="A53" t="s">
        <v>249</v>
      </c>
      <c r="B53" s="319">
        <v>1213633.17</v>
      </c>
      <c r="C53" s="319">
        <v>675000</v>
      </c>
      <c r="D53" s="319">
        <v>10681.84</v>
      </c>
      <c r="F53" s="319">
        <v>134977.66</v>
      </c>
      <c r="G53" s="319">
        <v>338474.27</v>
      </c>
      <c r="I53" s="319">
        <v>0</v>
      </c>
      <c r="J53" s="319">
        <v>0</v>
      </c>
      <c r="K53" s="319">
        <v>175560</v>
      </c>
      <c r="M53" s="319">
        <v>1100722.28</v>
      </c>
      <c r="N53" s="319">
        <v>5014.05</v>
      </c>
      <c r="Q53" s="319">
        <v>-3725442.39</v>
      </c>
      <c r="R53" s="319">
        <v>4706462.17</v>
      </c>
      <c r="U53" s="319">
        <v>1683269.9</v>
      </c>
      <c r="W53" s="319">
        <v>2937.14</v>
      </c>
      <c r="X53" s="319">
        <v>1179730.6000000001</v>
      </c>
      <c r="AA53" s="319">
        <v>1525751.6</v>
      </c>
      <c r="AB53" s="319">
        <v>7570</v>
      </c>
      <c r="AC53" s="319">
        <v>960</v>
      </c>
      <c r="AD53" s="319">
        <v>1046349.37</v>
      </c>
      <c r="AE53" s="319">
        <v>124855.84</v>
      </c>
      <c r="AG53" s="319">
        <v>50000</v>
      </c>
    </row>
    <row r="54" spans="1:33" x14ac:dyDescent="0.25">
      <c r="A54" t="s">
        <v>253</v>
      </c>
      <c r="B54" s="319">
        <v>1276355.69</v>
      </c>
      <c r="C54" s="319">
        <v>72780</v>
      </c>
      <c r="D54" s="319">
        <v>51391.91</v>
      </c>
      <c r="F54" s="319">
        <v>1063275.3500000001</v>
      </c>
      <c r="G54" s="319">
        <v>1167472.94</v>
      </c>
      <c r="M54" s="319">
        <v>175150</v>
      </c>
      <c r="N54" s="319">
        <v>-25921</v>
      </c>
      <c r="Q54" s="319">
        <v>1018214.94</v>
      </c>
      <c r="R54" s="319">
        <v>954921</v>
      </c>
      <c r="U54" s="319">
        <v>262034.44</v>
      </c>
      <c r="W54" s="319">
        <v>1420.56</v>
      </c>
      <c r="Z54" s="319">
        <v>2138373.7400000002</v>
      </c>
      <c r="AA54" s="319">
        <v>261371</v>
      </c>
      <c r="AC54" s="319">
        <v>2785</v>
      </c>
      <c r="AD54" s="319">
        <v>370470.04</v>
      </c>
      <c r="AE54" s="319">
        <v>163256.75</v>
      </c>
      <c r="AG54" s="319">
        <v>95035</v>
      </c>
    </row>
    <row r="55" spans="1:33" x14ac:dyDescent="0.25">
      <c r="A55" t="s">
        <v>254</v>
      </c>
      <c r="B55" s="319">
        <v>2290888.29</v>
      </c>
      <c r="C55" s="319">
        <v>0</v>
      </c>
      <c r="D55" s="319">
        <v>83435.56</v>
      </c>
      <c r="F55" s="319">
        <v>1838909.35</v>
      </c>
      <c r="G55" s="319">
        <v>336963.55</v>
      </c>
      <c r="M55" s="319">
        <v>1604338.13</v>
      </c>
      <c r="N55" s="319">
        <v>-30218</v>
      </c>
      <c r="Q55" s="319">
        <v>337336.62</v>
      </c>
      <c r="R55" s="319">
        <v>2528782.23</v>
      </c>
      <c r="U55" s="319">
        <v>356526.49</v>
      </c>
      <c r="W55" s="319">
        <v>1975.78</v>
      </c>
      <c r="Z55" s="319">
        <v>3218514.56</v>
      </c>
      <c r="AA55" s="319">
        <v>493555</v>
      </c>
      <c r="AC55" s="319">
        <v>17274</v>
      </c>
      <c r="AD55" s="319">
        <v>1608714.18</v>
      </c>
      <c r="AE55" s="319">
        <v>225200.88</v>
      </c>
      <c r="AG55" s="319">
        <v>1122315</v>
      </c>
    </row>
    <row r="56" spans="1:33" x14ac:dyDescent="0.25">
      <c r="A56" t="s">
        <v>255</v>
      </c>
      <c r="B56" s="319">
        <v>213802.56</v>
      </c>
      <c r="C56" s="319">
        <v>117535</v>
      </c>
      <c r="D56" s="319">
        <v>44966.7</v>
      </c>
      <c r="F56" s="319">
        <v>844427.68</v>
      </c>
      <c r="G56" s="319">
        <v>166770.29</v>
      </c>
      <c r="M56" s="319">
        <v>-738546</v>
      </c>
      <c r="N56" s="319">
        <v>564.07000000000005</v>
      </c>
      <c r="Q56" s="319">
        <v>-453437.83</v>
      </c>
      <c r="R56" s="319">
        <v>2500517.0699999998</v>
      </c>
      <c r="U56" s="319">
        <v>289607.82</v>
      </c>
      <c r="W56" s="319">
        <v>343.18</v>
      </c>
      <c r="Z56" s="319">
        <v>1057412.25</v>
      </c>
      <c r="AA56" s="319">
        <v>209986</v>
      </c>
      <c r="AB56" s="319">
        <v>10689</v>
      </c>
      <c r="AD56" s="319">
        <v>684918.19</v>
      </c>
      <c r="AE56" s="319">
        <v>138365.14000000001</v>
      </c>
      <c r="AG56" s="319">
        <v>225000</v>
      </c>
    </row>
    <row r="57" spans="1:33" x14ac:dyDescent="0.25">
      <c r="A57" t="s">
        <v>256</v>
      </c>
      <c r="B57" s="319">
        <v>729610.11</v>
      </c>
      <c r="C57" s="319">
        <v>0</v>
      </c>
      <c r="D57" s="319">
        <v>52504.33</v>
      </c>
      <c r="F57" s="319">
        <v>500649.33</v>
      </c>
      <c r="G57" s="319">
        <v>382265.63</v>
      </c>
      <c r="N57" s="319">
        <v>-6436.5</v>
      </c>
      <c r="Q57" s="319">
        <v>-631469.68000000005</v>
      </c>
      <c r="R57" s="319">
        <v>1946573.94</v>
      </c>
      <c r="U57" s="319">
        <v>761347.89</v>
      </c>
      <c r="W57" s="319">
        <v>696.22</v>
      </c>
      <c r="Z57" s="319">
        <v>1729832.8</v>
      </c>
      <c r="AA57" s="319">
        <v>436074</v>
      </c>
      <c r="AB57" s="319">
        <v>29813</v>
      </c>
      <c r="AD57" s="319">
        <v>1441674.05</v>
      </c>
      <c r="AE57" s="319">
        <v>179570.22</v>
      </c>
      <c r="AG57" s="319">
        <v>48384</v>
      </c>
    </row>
    <row r="58" spans="1:33" x14ac:dyDescent="0.25">
      <c r="A58" t="s">
        <v>257</v>
      </c>
      <c r="B58" s="319">
        <v>446354.41</v>
      </c>
      <c r="C58" s="319">
        <v>0</v>
      </c>
      <c r="D58" s="319">
        <v>35164.910000000003</v>
      </c>
      <c r="F58" s="319">
        <v>331173.99</v>
      </c>
      <c r="G58" s="319">
        <v>171139.3</v>
      </c>
      <c r="M58" s="319">
        <v>163735.51999999999</v>
      </c>
      <c r="N58" s="319">
        <v>4619</v>
      </c>
      <c r="Q58" s="319">
        <v>1449496.29</v>
      </c>
      <c r="R58" s="319">
        <v>-980950.37</v>
      </c>
      <c r="U58" s="319">
        <v>226809.54</v>
      </c>
      <c r="W58" s="319">
        <v>472.13</v>
      </c>
      <c r="Z58" s="319">
        <v>995839.33</v>
      </c>
      <c r="AA58" s="319">
        <v>154677</v>
      </c>
      <c r="AB58" s="319">
        <v>12552</v>
      </c>
      <c r="AD58" s="319">
        <v>660457.47</v>
      </c>
      <c r="AE58" s="319">
        <v>48502.36</v>
      </c>
    </row>
    <row r="59" spans="1:33" x14ac:dyDescent="0.25">
      <c r="A59" t="s">
        <v>258</v>
      </c>
      <c r="B59" s="319">
        <v>447176.37</v>
      </c>
      <c r="C59" s="319">
        <v>287578</v>
      </c>
      <c r="D59" s="319">
        <v>21748.25</v>
      </c>
      <c r="F59" s="319">
        <v>886480.13</v>
      </c>
      <c r="G59" s="319">
        <v>99526.11</v>
      </c>
      <c r="H59" s="319">
        <v>0</v>
      </c>
      <c r="M59" s="319">
        <v>170945</v>
      </c>
      <c r="N59" s="319">
        <v>477</v>
      </c>
      <c r="Q59" s="319">
        <v>-341382.14</v>
      </c>
      <c r="R59" s="319">
        <v>1692734</v>
      </c>
      <c r="U59" s="319">
        <v>358007.19</v>
      </c>
      <c r="W59" s="319">
        <v>501.15</v>
      </c>
      <c r="Z59" s="319">
        <v>434125.02</v>
      </c>
      <c r="AA59" s="319">
        <v>145047</v>
      </c>
      <c r="AB59" s="319">
        <v>3392</v>
      </c>
      <c r="AD59" s="319">
        <v>267729.62</v>
      </c>
      <c r="AE59" s="319">
        <v>110777.74</v>
      </c>
      <c r="AG59" s="319">
        <v>45952</v>
      </c>
    </row>
    <row r="60" spans="1:33" x14ac:dyDescent="0.25">
      <c r="A60" t="s">
        <v>262</v>
      </c>
      <c r="B60" s="319">
        <v>314239.40999999997</v>
      </c>
      <c r="C60" s="319">
        <v>18411</v>
      </c>
      <c r="D60" s="319">
        <v>28131.26</v>
      </c>
      <c r="F60" s="319">
        <v>638355.34</v>
      </c>
      <c r="G60" s="319">
        <v>-694664.9</v>
      </c>
      <c r="I60" s="319">
        <v>0</v>
      </c>
      <c r="J60" s="319">
        <v>0</v>
      </c>
      <c r="N60" s="319">
        <v>54213.35</v>
      </c>
      <c r="Q60" s="319">
        <v>-1822851.28</v>
      </c>
      <c r="R60" s="319">
        <v>2210713.7999999998</v>
      </c>
      <c r="U60" s="319">
        <v>920582.68</v>
      </c>
      <c r="W60" s="319">
        <v>274.58</v>
      </c>
      <c r="X60" s="319">
        <v>665138</v>
      </c>
      <c r="Z60" s="319">
        <v>90086.84</v>
      </c>
      <c r="AA60" s="319">
        <v>882792</v>
      </c>
      <c r="AB60" s="319">
        <v>2800</v>
      </c>
      <c r="AC60" s="319">
        <v>27915</v>
      </c>
      <c r="AD60" s="319">
        <v>587686.86</v>
      </c>
      <c r="AE60" s="319">
        <v>304604</v>
      </c>
      <c r="AG60" s="319">
        <v>7888</v>
      </c>
    </row>
    <row r="61" spans="1:33" x14ac:dyDescent="0.25">
      <c r="A61" t="s">
        <v>263</v>
      </c>
      <c r="B61" s="319">
        <v>711873.76</v>
      </c>
      <c r="C61" s="319">
        <v>104595</v>
      </c>
      <c r="D61" s="319">
        <v>314360.99</v>
      </c>
      <c r="F61" s="319">
        <v>429124.18</v>
      </c>
      <c r="G61" s="319">
        <v>141464.18</v>
      </c>
      <c r="I61" s="319">
        <v>14080</v>
      </c>
      <c r="J61" s="319">
        <v>15300</v>
      </c>
      <c r="M61" s="319">
        <v>349049</v>
      </c>
      <c r="N61" s="319">
        <v>86.68</v>
      </c>
      <c r="O61" s="319">
        <v>100</v>
      </c>
      <c r="Q61" s="319">
        <v>-345808.28</v>
      </c>
      <c r="R61" s="319">
        <v>1549075.07</v>
      </c>
      <c r="U61" s="319">
        <v>1776281.21</v>
      </c>
      <c r="V61" s="319">
        <v>167480</v>
      </c>
      <c r="W61" s="319">
        <v>1511.7</v>
      </c>
      <c r="X61" s="319">
        <v>842071.5</v>
      </c>
      <c r="AA61" s="319">
        <v>1258961.81</v>
      </c>
      <c r="AC61" s="319">
        <v>39434</v>
      </c>
      <c r="AD61" s="319">
        <v>1190006.54</v>
      </c>
      <c r="AE61" s="319">
        <v>179406.42</v>
      </c>
    </row>
    <row r="62" spans="1:33" x14ac:dyDescent="0.25">
      <c r="A62" t="s">
        <v>264</v>
      </c>
      <c r="B62" s="319">
        <v>578165.34</v>
      </c>
      <c r="C62" s="319">
        <v>135877</v>
      </c>
      <c r="D62" s="319">
        <v>53382.65</v>
      </c>
      <c r="F62" s="319">
        <v>43036.52</v>
      </c>
      <c r="G62" s="319">
        <v>221179.14</v>
      </c>
      <c r="J62" s="319">
        <v>0</v>
      </c>
      <c r="M62" s="319">
        <v>354595</v>
      </c>
      <c r="N62" s="319">
        <v>0</v>
      </c>
      <c r="Q62" s="319">
        <v>-3273455.46</v>
      </c>
      <c r="R62" s="319">
        <v>3406179.86</v>
      </c>
      <c r="U62" s="319">
        <v>1770332.79</v>
      </c>
      <c r="V62" s="319">
        <v>679690</v>
      </c>
      <c r="W62" s="319">
        <v>1207.52</v>
      </c>
      <c r="X62" s="319">
        <v>1252047.1599999999</v>
      </c>
      <c r="Z62" s="319">
        <v>66697.31</v>
      </c>
      <c r="AA62" s="319">
        <v>1669878.16</v>
      </c>
      <c r="AB62" s="319">
        <v>7152</v>
      </c>
      <c r="AC62" s="319">
        <v>12740</v>
      </c>
      <c r="AD62" s="319">
        <v>1456558.49</v>
      </c>
      <c r="AE62" s="319">
        <v>66858.880000000005</v>
      </c>
      <c r="AG62" s="319">
        <v>12466</v>
      </c>
    </row>
    <row r="63" spans="1:33" x14ac:dyDescent="0.25">
      <c r="A63" t="s">
        <v>265</v>
      </c>
      <c r="B63" s="319">
        <v>626670.93000000005</v>
      </c>
      <c r="C63" s="319">
        <v>12141</v>
      </c>
      <c r="D63" s="319">
        <v>5818.02</v>
      </c>
      <c r="F63" s="319">
        <v>180134.84</v>
      </c>
      <c r="G63" s="319">
        <v>222897.29</v>
      </c>
      <c r="I63" s="319">
        <v>0</v>
      </c>
      <c r="J63" s="319">
        <v>94755.72</v>
      </c>
      <c r="M63" s="319">
        <v>445878</v>
      </c>
      <c r="N63" s="319">
        <v>878.96</v>
      </c>
      <c r="Q63" s="319">
        <v>-1387931.56</v>
      </c>
      <c r="R63" s="319">
        <v>1679166.57</v>
      </c>
      <c r="U63" s="319">
        <v>1176959.56</v>
      </c>
      <c r="W63" s="319">
        <v>335.43</v>
      </c>
      <c r="X63" s="319">
        <v>340534.4</v>
      </c>
      <c r="AA63" s="319">
        <v>820960.4</v>
      </c>
      <c r="AB63" s="319">
        <v>4455</v>
      </c>
      <c r="AC63" s="319">
        <v>9630</v>
      </c>
      <c r="AD63" s="319">
        <v>422826.62</v>
      </c>
      <c r="AE63" s="319">
        <v>32644.98</v>
      </c>
      <c r="AG63" s="319">
        <v>12398</v>
      </c>
    </row>
    <row r="64" spans="1:33" x14ac:dyDescent="0.25">
      <c r="A64" t="s">
        <v>266</v>
      </c>
      <c r="B64" s="319">
        <v>333906.26</v>
      </c>
      <c r="C64" s="319">
        <v>0</v>
      </c>
      <c r="D64" s="319">
        <v>16278.5</v>
      </c>
      <c r="F64" s="319">
        <v>486751.18</v>
      </c>
      <c r="G64" s="319">
        <v>254701.65</v>
      </c>
      <c r="I64" s="319">
        <v>-3000</v>
      </c>
      <c r="J64" s="319">
        <v>64900</v>
      </c>
      <c r="M64" s="319">
        <v>178370</v>
      </c>
      <c r="N64" s="319">
        <v>21600</v>
      </c>
      <c r="Q64" s="319">
        <v>-562130.85</v>
      </c>
      <c r="R64" s="319">
        <v>1290095.46</v>
      </c>
      <c r="U64" s="319">
        <v>954066.4</v>
      </c>
      <c r="V64" s="319">
        <v>27000</v>
      </c>
      <c r="W64" s="319">
        <v>207.43</v>
      </c>
      <c r="X64" s="319">
        <v>999815.7</v>
      </c>
      <c r="Z64" s="319">
        <v>95226.93</v>
      </c>
      <c r="AA64" s="319">
        <v>1291844.7</v>
      </c>
      <c r="AC64" s="319">
        <v>37940</v>
      </c>
      <c r="AD64" s="319">
        <v>531190.13</v>
      </c>
      <c r="AE64" s="319">
        <v>113528.65</v>
      </c>
      <c r="AG64" s="319">
        <v>10</v>
      </c>
    </row>
    <row r="65" spans="1:33" x14ac:dyDescent="0.25">
      <c r="A65" t="s">
        <v>267</v>
      </c>
      <c r="B65" s="319">
        <v>786390.39</v>
      </c>
      <c r="C65" s="319">
        <v>42684</v>
      </c>
      <c r="D65" s="319">
        <v>54741.14</v>
      </c>
      <c r="F65" s="319">
        <v>47007.199999999997</v>
      </c>
      <c r="G65" s="319">
        <v>3048.5</v>
      </c>
      <c r="I65" s="319">
        <v>3806</v>
      </c>
      <c r="J65" s="319">
        <v>284980</v>
      </c>
      <c r="M65" s="319">
        <v>172524</v>
      </c>
      <c r="N65" s="319">
        <v>23571</v>
      </c>
      <c r="Q65" s="319">
        <v>-1769320.03</v>
      </c>
      <c r="R65" s="319">
        <v>2056145.55</v>
      </c>
      <c r="U65" s="319">
        <v>1296972.97</v>
      </c>
      <c r="W65" s="319">
        <v>813.77</v>
      </c>
      <c r="X65" s="319">
        <v>774480.22</v>
      </c>
      <c r="AA65" s="319">
        <v>1156719.22</v>
      </c>
      <c r="AC65" s="319">
        <v>24396</v>
      </c>
      <c r="AD65" s="319">
        <v>648963.27</v>
      </c>
      <c r="AE65" s="319">
        <v>65979.759999999995</v>
      </c>
      <c r="AG65" s="319">
        <v>14044</v>
      </c>
    </row>
    <row r="66" spans="1:33" x14ac:dyDescent="0.25">
      <c r="A66" t="s">
        <v>271</v>
      </c>
      <c r="B66" s="319">
        <v>1046516.3</v>
      </c>
      <c r="C66" s="319">
        <v>0</v>
      </c>
      <c r="D66" s="319">
        <v>89450.65</v>
      </c>
      <c r="F66" s="319">
        <v>541799.89</v>
      </c>
      <c r="G66" s="319">
        <v>334799.64</v>
      </c>
      <c r="I66" s="319">
        <v>10768</v>
      </c>
      <c r="J66" s="319">
        <v>19846.95</v>
      </c>
      <c r="M66" s="319">
        <v>334594</v>
      </c>
      <c r="N66" s="319">
        <v>19616.23</v>
      </c>
      <c r="Q66" s="319">
        <v>-1271880.18</v>
      </c>
      <c r="R66" s="319">
        <v>2912713.08</v>
      </c>
      <c r="U66" s="319">
        <v>1674221.06</v>
      </c>
      <c r="V66" s="319">
        <v>46080</v>
      </c>
      <c r="W66" s="319">
        <v>814.12</v>
      </c>
      <c r="Z66" s="319">
        <v>5000</v>
      </c>
      <c r="AA66" s="319">
        <v>358414</v>
      </c>
      <c r="AB66" s="319">
        <v>7256</v>
      </c>
      <c r="AC66" s="319">
        <v>1384</v>
      </c>
      <c r="AD66" s="319">
        <v>1115279.72</v>
      </c>
      <c r="AE66" s="319">
        <v>205123.06</v>
      </c>
      <c r="AG66" s="319">
        <v>51750</v>
      </c>
    </row>
    <row r="67" spans="1:33" x14ac:dyDescent="0.25">
      <c r="A67" t="s">
        <v>272</v>
      </c>
      <c r="B67" s="319">
        <v>718076.8</v>
      </c>
      <c r="C67" s="319">
        <v>0</v>
      </c>
      <c r="D67" s="319">
        <v>48757.15</v>
      </c>
      <c r="F67" s="319">
        <v>822347.9</v>
      </c>
      <c r="G67" s="319">
        <v>351984.39</v>
      </c>
      <c r="J67" s="319">
        <v>22255.32</v>
      </c>
      <c r="M67" s="319">
        <v>48600</v>
      </c>
      <c r="N67" s="319">
        <v>2587</v>
      </c>
      <c r="Q67" s="319">
        <v>326746.45</v>
      </c>
      <c r="R67" s="319">
        <v>1364480.05</v>
      </c>
      <c r="U67" s="319">
        <v>1025617.4</v>
      </c>
      <c r="V67" s="319">
        <v>95100</v>
      </c>
      <c r="W67" s="319">
        <v>799.96</v>
      </c>
      <c r="AA67" s="319">
        <v>285667</v>
      </c>
      <c r="AB67" s="319">
        <v>3560</v>
      </c>
      <c r="AC67" s="319">
        <v>3400</v>
      </c>
      <c r="AD67" s="319">
        <v>510135.29</v>
      </c>
      <c r="AE67" s="319">
        <v>142257.65</v>
      </c>
    </row>
    <row r="68" spans="1:33" x14ac:dyDescent="0.25">
      <c r="A68" t="s">
        <v>273</v>
      </c>
      <c r="B68" s="319">
        <v>289978.71000000002</v>
      </c>
      <c r="C68" s="319">
        <v>0</v>
      </c>
      <c r="D68" s="319">
        <v>20321.5</v>
      </c>
      <c r="F68" s="319">
        <v>787478.57</v>
      </c>
      <c r="G68" s="319">
        <v>232092.05</v>
      </c>
      <c r="I68" s="319">
        <v>14510</v>
      </c>
      <c r="J68" s="319">
        <v>17712.89</v>
      </c>
      <c r="N68" s="319">
        <v>1769.44</v>
      </c>
      <c r="P68" s="319">
        <v>-955595.87</v>
      </c>
      <c r="R68" s="319">
        <v>2067672.51</v>
      </c>
      <c r="U68" s="319">
        <v>999653.31</v>
      </c>
      <c r="V68" s="319">
        <v>35800</v>
      </c>
      <c r="W68" s="319">
        <v>637.01</v>
      </c>
      <c r="AA68" s="319">
        <v>180886</v>
      </c>
      <c r="AB68" s="319">
        <v>5760</v>
      </c>
      <c r="AC68" s="319">
        <v>360</v>
      </c>
      <c r="AD68" s="319">
        <v>497746.02</v>
      </c>
      <c r="AE68" s="319">
        <v>167536.44</v>
      </c>
    </row>
    <row r="69" spans="1:33" x14ac:dyDescent="0.25">
      <c r="A69" t="s">
        <v>274</v>
      </c>
      <c r="B69" s="319">
        <v>263367.61</v>
      </c>
      <c r="C69" s="319">
        <v>0</v>
      </c>
      <c r="D69" s="319">
        <v>13137.89</v>
      </c>
      <c r="F69" s="319">
        <v>1120064.45</v>
      </c>
      <c r="G69" s="319">
        <v>361040.94</v>
      </c>
      <c r="I69" s="319">
        <v>0</v>
      </c>
      <c r="J69" s="319">
        <v>28532.25</v>
      </c>
      <c r="N69" s="319">
        <v>0</v>
      </c>
      <c r="Q69" s="319">
        <v>-742556.07</v>
      </c>
      <c r="R69" s="319">
        <v>2226508.67</v>
      </c>
      <c r="U69" s="319">
        <v>1483353.34</v>
      </c>
      <c r="W69" s="319">
        <v>507.15</v>
      </c>
      <c r="X69" s="319">
        <v>160000</v>
      </c>
      <c r="AA69" s="319">
        <v>358333.77</v>
      </c>
      <c r="AB69" s="319">
        <v>2200</v>
      </c>
      <c r="AC69" s="319">
        <v>304</v>
      </c>
      <c r="AD69" s="319">
        <v>876754.5</v>
      </c>
      <c r="AE69" s="319">
        <v>161142.18</v>
      </c>
    </row>
    <row r="70" spans="1:33" x14ac:dyDescent="0.25">
      <c r="A70" t="s">
        <v>275</v>
      </c>
      <c r="B70" s="319">
        <v>538850.88</v>
      </c>
      <c r="C70" s="319">
        <v>135086</v>
      </c>
      <c r="D70" s="319">
        <v>53245.71</v>
      </c>
      <c r="F70" s="319">
        <v>375827.57</v>
      </c>
      <c r="G70" s="319">
        <v>535406.57999999996</v>
      </c>
      <c r="I70" s="319">
        <v>0</v>
      </c>
      <c r="J70" s="319">
        <v>19426.62</v>
      </c>
      <c r="M70" s="319">
        <v>263940</v>
      </c>
      <c r="N70" s="319">
        <v>1264</v>
      </c>
      <c r="Q70" s="319">
        <v>-849421.03</v>
      </c>
      <c r="R70" s="319">
        <v>2114406.96</v>
      </c>
      <c r="U70" s="319">
        <v>1680420.32</v>
      </c>
      <c r="W70" s="319">
        <v>542.16999999999996</v>
      </c>
      <c r="Z70" s="319">
        <v>10000</v>
      </c>
      <c r="AA70" s="319">
        <v>344936</v>
      </c>
      <c r="AD70" s="319">
        <v>1098499.75</v>
      </c>
      <c r="AE70" s="319">
        <v>153726.54999999999</v>
      </c>
      <c r="AG70" s="319">
        <v>5000</v>
      </c>
    </row>
  </sheetData>
  <sheetProtection algorithmName="SHA-512" hashValue="EWbBVNrEG01YgCDQZD29lx7FG3N1HnfCVMhhKPkH+e4zFY0C8nXMG+M+QCFeFUDPRUsiZR2dAH1ps1fyIyy89A==" saltValue="oLdp85IJNp9NQPiJ560qsQ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N123"/>
  <sheetViews>
    <sheetView zoomScale="60" zoomScaleNormal="60" workbookViewId="0">
      <selection activeCell="A55" sqref="A55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42.3984375" style="243" bestFit="1" customWidth="1"/>
    <col min="6" max="6" width="34.8984375" style="354" bestFit="1" customWidth="1"/>
    <col min="7" max="7" width="33.8984375" style="354" bestFit="1" customWidth="1"/>
    <col min="8" max="8" width="25.5" style="354" bestFit="1" customWidth="1"/>
    <col min="9" max="9" width="24.8984375" style="88" bestFit="1" customWidth="1"/>
    <col min="10" max="11" width="17" style="243" bestFit="1" customWidth="1"/>
    <col min="12" max="12" width="19.09765625" style="16" bestFit="1" customWidth="1"/>
    <col min="13" max="13" width="21" style="16" bestFit="1" customWidth="1"/>
    <col min="14" max="14" width="20.5" style="16" bestFit="1" customWidth="1"/>
    <col min="15" max="15" width="22.8984375" style="16" bestFit="1" customWidth="1"/>
    <col min="16" max="16" width="24.8984375" style="243" bestFit="1" customWidth="1"/>
    <col min="17" max="18" width="28.59765625" style="243" bestFit="1" customWidth="1"/>
    <col min="19" max="19" width="17" style="243" bestFit="1" customWidth="1"/>
    <col min="20" max="20" width="28.8984375" style="76" bestFit="1" customWidth="1"/>
    <col min="21" max="21" width="46" style="76" bestFit="1" customWidth="1"/>
    <col min="22" max="22" width="46.59765625" style="76" bestFit="1" customWidth="1"/>
    <col min="23" max="23" width="30.09765625" style="76" bestFit="1" customWidth="1"/>
    <col min="24" max="24" width="57" style="76" bestFit="1" customWidth="1"/>
    <col min="25" max="25" width="17" style="77" bestFit="1" customWidth="1"/>
    <col min="26" max="26" width="21.59765625" style="77" bestFit="1" customWidth="1"/>
    <col min="27" max="27" width="28" style="77" bestFit="1" customWidth="1"/>
    <col min="28" max="28" width="26.3984375" style="77" bestFit="1" customWidth="1"/>
    <col min="29" max="29" width="44.8984375" style="77" bestFit="1" customWidth="1"/>
    <col min="30" max="30" width="32.3984375" style="77" bestFit="1" customWidth="1"/>
    <col min="31" max="31" width="32.8984375" style="77" bestFit="1" customWidth="1"/>
    <col min="32" max="32" width="34.19921875" style="77" bestFit="1" customWidth="1"/>
    <col min="33" max="34" width="9" style="77"/>
    <col min="35" max="35" width="17.19921875" style="41" bestFit="1" customWidth="1"/>
    <col min="36" max="36" width="14.5" style="28" bestFit="1" customWidth="1"/>
    <col min="37" max="37" width="15.09765625" style="25" bestFit="1" customWidth="1"/>
    <col min="38" max="38" width="16.09765625" style="37" bestFit="1" customWidth="1"/>
    <col min="39" max="39" width="16.09765625" style="35" bestFit="1" customWidth="1"/>
    <col min="40" max="40" width="15.69921875" style="26" bestFit="1" customWidth="1"/>
    <col min="41" max="16384" width="9" style="1"/>
  </cols>
  <sheetData>
    <row r="1" spans="1:40" x14ac:dyDescent="0.25">
      <c r="E1" t="s">
        <v>2458</v>
      </c>
      <c r="F1" s="352" t="s">
        <v>2459</v>
      </c>
      <c r="G1" s="352" t="s">
        <v>2460</v>
      </c>
      <c r="H1" s="352" t="s">
        <v>2461</v>
      </c>
      <c r="I1" t="s">
        <v>2462</v>
      </c>
      <c r="J1" t="s">
        <v>2463</v>
      </c>
      <c r="K1" t="s">
        <v>2464</v>
      </c>
      <c r="L1" s="341" t="s">
        <v>2466</v>
      </c>
      <c r="M1" s="341" t="s">
        <v>2467</v>
      </c>
      <c r="N1" s="341" t="s">
        <v>2470</v>
      </c>
      <c r="O1" s="341" t="s">
        <v>2471</v>
      </c>
      <c r="P1" t="s">
        <v>2472</v>
      </c>
      <c r="Q1" t="s">
        <v>2473</v>
      </c>
      <c r="R1" t="s">
        <v>2474</v>
      </c>
      <c r="S1" t="s">
        <v>2475</v>
      </c>
      <c r="T1" s="324" t="s">
        <v>2478</v>
      </c>
      <c r="U1" s="324" t="s">
        <v>2479</v>
      </c>
      <c r="V1" s="324" t="s">
        <v>2480</v>
      </c>
      <c r="W1" s="324" t="s">
        <v>2481</v>
      </c>
      <c r="X1" s="324" t="s">
        <v>2483</v>
      </c>
      <c r="Y1" s="328" t="s">
        <v>2484</v>
      </c>
      <c r="Z1" s="328" t="s">
        <v>2950</v>
      </c>
      <c r="AA1" s="328" t="s">
        <v>2485</v>
      </c>
      <c r="AB1" s="328" t="s">
        <v>2486</v>
      </c>
      <c r="AC1" s="328" t="s">
        <v>2487</v>
      </c>
      <c r="AD1" s="328" t="s">
        <v>2488</v>
      </c>
      <c r="AE1" s="328" t="s">
        <v>2489</v>
      </c>
      <c r="AF1" s="328" t="s">
        <v>2951</v>
      </c>
      <c r="AG1" s="328" t="s">
        <v>2490</v>
      </c>
      <c r="AH1" s="328" t="s">
        <v>2952</v>
      </c>
      <c r="AI1" s="40" t="s">
        <v>6</v>
      </c>
      <c r="AJ1" s="27" t="s">
        <v>7</v>
      </c>
      <c r="AK1" s="14" t="s">
        <v>8</v>
      </c>
      <c r="AL1" s="17" t="s">
        <v>9</v>
      </c>
      <c r="AM1" s="18" t="s">
        <v>10</v>
      </c>
      <c r="AN1" s="57" t="s">
        <v>11</v>
      </c>
    </row>
    <row r="2" spans="1:40" x14ac:dyDescent="0.25">
      <c r="E2" t="s">
        <v>2491</v>
      </c>
      <c r="F2" s="352" t="s">
        <v>2492</v>
      </c>
      <c r="G2" s="352" t="s">
        <v>2493</v>
      </c>
      <c r="H2" s="352" t="s">
        <v>2494</v>
      </c>
      <c r="I2" t="s">
        <v>2495</v>
      </c>
      <c r="J2" t="s">
        <v>2496</v>
      </c>
      <c r="K2" t="s">
        <v>2497</v>
      </c>
      <c r="L2" s="341" t="s">
        <v>2499</v>
      </c>
      <c r="M2" s="341" t="s">
        <v>2500</v>
      </c>
      <c r="N2" s="341" t="s">
        <v>2503</v>
      </c>
      <c r="O2" s="341" t="s">
        <v>2504</v>
      </c>
      <c r="P2" t="s">
        <v>2505</v>
      </c>
      <c r="Q2" t="s">
        <v>2506</v>
      </c>
      <c r="R2" t="s">
        <v>2507</v>
      </c>
      <c r="S2" t="s">
        <v>2508</v>
      </c>
      <c r="T2" s="324" t="s">
        <v>2511</v>
      </c>
      <c r="U2" s="324" t="s">
        <v>2512</v>
      </c>
      <c r="V2" s="324" t="s">
        <v>2513</v>
      </c>
      <c r="W2" s="324" t="s">
        <v>2514</v>
      </c>
      <c r="X2" s="324" t="s">
        <v>2516</v>
      </c>
      <c r="Y2" s="328" t="s">
        <v>2517</v>
      </c>
      <c r="Z2" s="328" t="s">
        <v>2953</v>
      </c>
      <c r="AA2" s="328" t="s">
        <v>2518</v>
      </c>
      <c r="AB2" s="328" t="s">
        <v>2519</v>
      </c>
      <c r="AC2" s="328" t="s">
        <v>2520</v>
      </c>
      <c r="AD2" s="328" t="s">
        <v>2521</v>
      </c>
      <c r="AE2" s="328" t="s">
        <v>2522</v>
      </c>
      <c r="AF2" s="328" t="s">
        <v>2954</v>
      </c>
      <c r="AG2" s="328" t="s">
        <v>2523</v>
      </c>
      <c r="AH2" s="328" t="s">
        <v>2955</v>
      </c>
      <c r="AI2" s="40"/>
      <c r="AJ2" s="27"/>
      <c r="AK2" s="14"/>
      <c r="AL2" s="19"/>
      <c r="AM2" s="20"/>
      <c r="AN2" s="14"/>
    </row>
    <row r="3" spans="1:40" x14ac:dyDescent="0.25">
      <c r="C3" s="65" t="s">
        <v>810</v>
      </c>
      <c r="E3" t="s">
        <v>2524</v>
      </c>
      <c r="F3" s="353">
        <v>60139541.299999997</v>
      </c>
      <c r="G3" s="353">
        <v>5601390.0700000003</v>
      </c>
      <c r="H3" s="353">
        <v>3027628.02</v>
      </c>
      <c r="I3" s="319">
        <v>98.6</v>
      </c>
      <c r="J3" s="319">
        <v>81976733.840000004</v>
      </c>
      <c r="K3" s="319">
        <v>33533142.379999999</v>
      </c>
      <c r="L3" s="342">
        <v>715574.37</v>
      </c>
      <c r="M3" s="342">
        <v>1256157.92</v>
      </c>
      <c r="N3" s="342">
        <v>66540</v>
      </c>
      <c r="O3" s="342">
        <v>614095.88</v>
      </c>
      <c r="P3" s="319">
        <v>330090.21000000002</v>
      </c>
      <c r="Q3" s="319">
        <v>18733517.449999999</v>
      </c>
      <c r="R3" s="319">
        <v>15170794.560000001</v>
      </c>
      <c r="S3" s="319">
        <v>134793577.41999999</v>
      </c>
      <c r="T3" s="325">
        <v>92046658.019999996</v>
      </c>
      <c r="U3" s="325">
        <v>12097365.08</v>
      </c>
      <c r="V3" s="325">
        <v>73576.509999999995</v>
      </c>
      <c r="W3" s="325">
        <v>103273772.52</v>
      </c>
      <c r="X3" s="325">
        <v>6946338.4000000004</v>
      </c>
      <c r="Y3" s="329">
        <v>131796672.06999999</v>
      </c>
      <c r="Z3" s="329">
        <v>2400</v>
      </c>
      <c r="AA3" s="329">
        <v>267133.5</v>
      </c>
      <c r="AB3" s="329">
        <v>227263.11</v>
      </c>
      <c r="AC3" s="329">
        <v>50166884.520000003</v>
      </c>
      <c r="AD3" s="329">
        <v>16934260.460000001</v>
      </c>
      <c r="AE3" s="329">
        <v>699980</v>
      </c>
      <c r="AF3" s="329">
        <v>269.14</v>
      </c>
      <c r="AG3" s="329">
        <v>1744035.38</v>
      </c>
      <c r="AH3" s="329">
        <v>625.95000000000005</v>
      </c>
      <c r="AI3" s="73">
        <f t="shared" ref="AI3:AN3" si="0">SUM(AI4:AI123)</f>
        <v>68743325.98999998</v>
      </c>
      <c r="AJ3" s="77">
        <f t="shared" si="0"/>
        <v>2623868.1700000004</v>
      </c>
      <c r="AK3" s="21">
        <f t="shared" si="0"/>
        <v>66119457.820000023</v>
      </c>
      <c r="AL3" s="22">
        <f t="shared" si="0"/>
        <v>221866418.71999997</v>
      </c>
      <c r="AM3" s="16">
        <f t="shared" si="0"/>
        <v>192740116.01999992</v>
      </c>
      <c r="AN3" s="26">
        <f t="shared" si="0"/>
        <v>29126302.700000014</v>
      </c>
    </row>
    <row r="4" spans="1:40" x14ac:dyDescent="0.25">
      <c r="E4" t="s">
        <v>2956</v>
      </c>
      <c r="F4" s="353">
        <v>1107487.6399999999</v>
      </c>
      <c r="G4" s="353">
        <v>11250</v>
      </c>
      <c r="H4" s="353">
        <v>64276</v>
      </c>
      <c r="I4" s="319">
        <v>42.99</v>
      </c>
      <c r="J4" s="319">
        <v>8</v>
      </c>
      <c r="K4" s="319">
        <v>505726.33</v>
      </c>
      <c r="L4" s="342">
        <v>17428</v>
      </c>
      <c r="M4" s="342">
        <v>6535.25</v>
      </c>
      <c r="N4" s="342">
        <v>25500</v>
      </c>
      <c r="O4" s="342">
        <v>714360.04</v>
      </c>
      <c r="P4"/>
      <c r="Q4" s="319">
        <v>571683.59</v>
      </c>
      <c r="R4" s="319">
        <v>-7.18</v>
      </c>
      <c r="S4" s="319">
        <v>560321.12</v>
      </c>
      <c r="T4" s="324"/>
      <c r="U4" s="324"/>
      <c r="V4" s="325">
        <v>41.44</v>
      </c>
      <c r="W4" s="325">
        <v>1975266.48</v>
      </c>
      <c r="X4" s="325">
        <v>274961.58</v>
      </c>
      <c r="Y4" s="329">
        <v>2060506.48</v>
      </c>
      <c r="Z4" s="328"/>
      <c r="AA4" s="329">
        <v>9300</v>
      </c>
      <c r="AB4" s="329">
        <v>7795</v>
      </c>
      <c r="AC4" s="329">
        <v>267049.96000000002</v>
      </c>
      <c r="AD4" s="329">
        <v>112647.92</v>
      </c>
      <c r="AE4" s="328"/>
      <c r="AF4" s="328"/>
      <c r="AG4" s="328"/>
      <c r="AH4" s="328"/>
      <c r="AI4" s="73">
        <f t="shared" ref="AI4:AI11" si="1">SUM(F4:I4)</f>
        <v>1183056.6299999999</v>
      </c>
      <c r="AJ4" s="77">
        <f t="shared" ref="AJ4:AJ12" si="2">SUM(L4:O4)</f>
        <v>763823.29</v>
      </c>
      <c r="AK4" s="21">
        <f>AI4-AJ4</f>
        <v>419233.33999999985</v>
      </c>
      <c r="AL4" s="22">
        <f t="shared" ref="AL4:AL11" si="3">SUM(T4:Y4)</f>
        <v>4310775.9800000004</v>
      </c>
      <c r="AM4" s="16">
        <f t="shared" ref="AM4:AM11" si="4">SUM(Z4:AH4)</f>
        <v>396792.88</v>
      </c>
      <c r="AN4" s="26">
        <f>AL4-AM4</f>
        <v>3913983.1000000006</v>
      </c>
    </row>
    <row r="5" spans="1:40" x14ac:dyDescent="0.25">
      <c r="E5" t="s">
        <v>2957</v>
      </c>
      <c r="F5" s="353">
        <v>3000</v>
      </c>
      <c r="G5" s="352"/>
      <c r="H5" s="353">
        <v>10570</v>
      </c>
      <c r="I5" s="319">
        <v>0</v>
      </c>
      <c r="J5" s="319">
        <v>256323.74</v>
      </c>
      <c r="K5" s="319">
        <v>246786.93</v>
      </c>
      <c r="L5" s="341"/>
      <c r="M5" s="342">
        <v>5431.55</v>
      </c>
      <c r="N5" s="341"/>
      <c r="O5" s="342">
        <v>0</v>
      </c>
      <c r="P5"/>
      <c r="Q5" s="319">
        <v>-1240421.3600000001</v>
      </c>
      <c r="R5" s="319">
        <v>-2014</v>
      </c>
      <c r="S5" s="319">
        <v>2026803.02</v>
      </c>
      <c r="T5" s="324"/>
      <c r="U5" s="324"/>
      <c r="V5" s="324"/>
      <c r="W5" s="325">
        <v>640125.5</v>
      </c>
      <c r="X5" s="325">
        <v>195619.68</v>
      </c>
      <c r="Y5" s="329">
        <v>640125.5</v>
      </c>
      <c r="Z5" s="328"/>
      <c r="AA5" s="328"/>
      <c r="AB5" s="328"/>
      <c r="AC5" s="329">
        <v>198102.23</v>
      </c>
      <c r="AD5" s="329">
        <v>220635.99</v>
      </c>
      <c r="AE5" s="329">
        <v>50000</v>
      </c>
      <c r="AF5" s="328"/>
      <c r="AG5" s="328"/>
      <c r="AH5" s="328"/>
      <c r="AI5" s="73">
        <f t="shared" si="1"/>
        <v>13570</v>
      </c>
      <c r="AJ5" s="77">
        <f t="shared" si="2"/>
        <v>5431.55</v>
      </c>
      <c r="AK5" s="21">
        <f t="shared" ref="AK5:AK11" si="5">AI5-AJ5</f>
        <v>8138.45</v>
      </c>
      <c r="AL5" s="22">
        <f t="shared" si="3"/>
        <v>1475870.68</v>
      </c>
      <c r="AM5" s="16">
        <f t="shared" si="4"/>
        <v>468738.22</v>
      </c>
      <c r="AN5" s="26">
        <f t="shared" ref="AN5:AN68" si="6">AL5-AM5</f>
        <v>1007132.46</v>
      </c>
    </row>
    <row r="6" spans="1:40" x14ac:dyDescent="0.25">
      <c r="E6" t="s">
        <v>2958</v>
      </c>
      <c r="F6" s="353">
        <v>12640</v>
      </c>
      <c r="G6" s="352"/>
      <c r="H6" s="353">
        <v>35257</v>
      </c>
      <c r="I6" s="319">
        <v>0</v>
      </c>
      <c r="J6" s="319">
        <v>2490377.81</v>
      </c>
      <c r="K6" s="319">
        <v>12</v>
      </c>
      <c r="L6" s="342">
        <v>44627</v>
      </c>
      <c r="M6" s="342">
        <v>15113.51</v>
      </c>
      <c r="N6" s="342">
        <v>8000</v>
      </c>
      <c r="O6" s="342">
        <v>0</v>
      </c>
      <c r="P6"/>
      <c r="Q6" s="319">
        <v>1942921.35</v>
      </c>
      <c r="R6"/>
      <c r="S6" s="319">
        <v>716949.66</v>
      </c>
      <c r="T6" s="324"/>
      <c r="U6" s="325">
        <v>2000</v>
      </c>
      <c r="V6" s="324"/>
      <c r="W6" s="325">
        <v>1702775.88</v>
      </c>
      <c r="X6" s="325">
        <v>265231.14</v>
      </c>
      <c r="Y6" s="329">
        <v>1712135.88</v>
      </c>
      <c r="Z6" s="328"/>
      <c r="AA6" s="328"/>
      <c r="AB6" s="328"/>
      <c r="AC6" s="329">
        <v>236176.65</v>
      </c>
      <c r="AD6" s="329">
        <v>110699.2</v>
      </c>
      <c r="AE6" s="329">
        <v>100320</v>
      </c>
      <c r="AF6" s="328"/>
      <c r="AG6" s="328"/>
      <c r="AH6" s="328"/>
      <c r="AI6" s="73">
        <f t="shared" si="1"/>
        <v>47897</v>
      </c>
      <c r="AJ6" s="77">
        <f t="shared" si="2"/>
        <v>67740.510000000009</v>
      </c>
      <c r="AK6" s="21">
        <f t="shared" si="5"/>
        <v>-19843.510000000009</v>
      </c>
      <c r="AL6" s="22">
        <f t="shared" si="3"/>
        <v>3682142.9</v>
      </c>
      <c r="AM6" s="16">
        <f t="shared" si="4"/>
        <v>447195.85</v>
      </c>
      <c r="AN6" s="26">
        <f t="shared" si="6"/>
        <v>3234947.05</v>
      </c>
    </row>
    <row r="7" spans="1:40" x14ac:dyDescent="0.25">
      <c r="A7" s="1" t="s">
        <v>588</v>
      </c>
      <c r="E7" t="s">
        <v>2959</v>
      </c>
      <c r="F7" s="353">
        <v>65899.649999999994</v>
      </c>
      <c r="G7" s="352"/>
      <c r="H7" s="353">
        <v>39275.54</v>
      </c>
      <c r="I7" s="319">
        <v>0</v>
      </c>
      <c r="J7" s="319">
        <v>3159793.29</v>
      </c>
      <c r="K7" s="319">
        <v>221355.68</v>
      </c>
      <c r="L7" s="342">
        <v>36950</v>
      </c>
      <c r="M7" s="342">
        <v>3889.51</v>
      </c>
      <c r="N7" s="342">
        <v>10000</v>
      </c>
      <c r="O7" s="342">
        <v>0</v>
      </c>
      <c r="P7"/>
      <c r="Q7" s="319">
        <v>3083546.99</v>
      </c>
      <c r="R7" s="319">
        <v>261.14</v>
      </c>
      <c r="S7" s="319">
        <v>550717.67000000004</v>
      </c>
      <c r="T7" s="324"/>
      <c r="U7" s="324"/>
      <c r="V7" s="325">
        <v>2.46</v>
      </c>
      <c r="W7" s="325">
        <v>1002019.85</v>
      </c>
      <c r="X7" s="325">
        <v>235435.81</v>
      </c>
      <c r="Y7" s="329">
        <v>1066219.8500000001</v>
      </c>
      <c r="Z7" s="328"/>
      <c r="AA7" s="328"/>
      <c r="AB7" s="328"/>
      <c r="AC7" s="329">
        <v>152718.10999999999</v>
      </c>
      <c r="AD7" s="329">
        <v>199292.17</v>
      </c>
      <c r="AE7" s="329">
        <v>18000</v>
      </c>
      <c r="AF7" s="329">
        <v>269.14</v>
      </c>
      <c r="AG7" s="328"/>
      <c r="AH7" s="328"/>
      <c r="AI7" s="73">
        <f t="shared" si="1"/>
        <v>105175.19</v>
      </c>
      <c r="AJ7" s="77">
        <f t="shared" si="2"/>
        <v>50839.51</v>
      </c>
      <c r="AK7" s="21">
        <f t="shared" si="5"/>
        <v>54335.68</v>
      </c>
      <c r="AL7" s="22">
        <f t="shared" si="3"/>
        <v>2303677.9699999997</v>
      </c>
      <c r="AM7" s="16">
        <f t="shared" si="4"/>
        <v>370279.42000000004</v>
      </c>
      <c r="AN7" s="26">
        <f t="shared" si="6"/>
        <v>1933398.5499999998</v>
      </c>
    </row>
    <row r="8" spans="1:40" x14ac:dyDescent="0.25">
      <c r="E8" t="s">
        <v>2960</v>
      </c>
      <c r="F8" s="353">
        <v>263638.71000000002</v>
      </c>
      <c r="G8" s="353">
        <v>15000</v>
      </c>
      <c r="H8" s="353">
        <v>13000</v>
      </c>
      <c r="I8" s="319">
        <v>0</v>
      </c>
      <c r="J8" s="319">
        <v>568733.61</v>
      </c>
      <c r="K8" s="319">
        <v>23595.21</v>
      </c>
      <c r="L8" s="342">
        <v>7800</v>
      </c>
      <c r="M8" s="342">
        <v>0</v>
      </c>
      <c r="N8" s="342">
        <v>8000</v>
      </c>
      <c r="O8" s="342">
        <v>0</v>
      </c>
      <c r="P8"/>
      <c r="Q8"/>
      <c r="R8" s="319">
        <v>-1773132.64</v>
      </c>
      <c r="S8" s="319">
        <v>2257089.6800000002</v>
      </c>
      <c r="T8" s="324"/>
      <c r="U8" s="325">
        <v>300750</v>
      </c>
      <c r="V8" s="325">
        <v>169.68</v>
      </c>
      <c r="W8" s="325">
        <v>1050099</v>
      </c>
      <c r="X8" s="325">
        <v>525627.69999999995</v>
      </c>
      <c r="Y8" s="329">
        <v>1066899</v>
      </c>
      <c r="Z8" s="328"/>
      <c r="AA8" s="328"/>
      <c r="AB8" s="329">
        <v>21776</v>
      </c>
      <c r="AC8" s="329">
        <v>276649.89</v>
      </c>
      <c r="AD8" s="329">
        <v>127111</v>
      </c>
      <c r="AE8" s="328"/>
      <c r="AF8" s="328"/>
      <c r="AG8" s="328"/>
      <c r="AH8" s="328"/>
      <c r="AI8" s="73">
        <f t="shared" si="1"/>
        <v>291638.71000000002</v>
      </c>
      <c r="AJ8" s="77">
        <f t="shared" si="2"/>
        <v>15800</v>
      </c>
      <c r="AK8" s="21">
        <f t="shared" si="5"/>
        <v>275838.71000000002</v>
      </c>
      <c r="AL8" s="22">
        <f t="shared" si="3"/>
        <v>2943545.38</v>
      </c>
      <c r="AM8" s="16">
        <f t="shared" si="4"/>
        <v>425536.89</v>
      </c>
      <c r="AN8" s="26">
        <f t="shared" si="6"/>
        <v>2518008.4899999998</v>
      </c>
    </row>
    <row r="9" spans="1:40" x14ac:dyDescent="0.25">
      <c r="E9" t="s">
        <v>2961</v>
      </c>
      <c r="F9" s="353">
        <v>9160</v>
      </c>
      <c r="G9" s="352"/>
      <c r="H9" s="353">
        <v>0</v>
      </c>
      <c r="I9" s="319">
        <v>0</v>
      </c>
      <c r="J9" s="319">
        <v>3711225.9</v>
      </c>
      <c r="K9" s="319">
        <v>146589.98000000001</v>
      </c>
      <c r="L9" s="342">
        <v>24500</v>
      </c>
      <c r="M9" s="342">
        <v>4491.42</v>
      </c>
      <c r="N9" s="341"/>
      <c r="O9" s="342">
        <v>0</v>
      </c>
      <c r="P9"/>
      <c r="Q9" s="319">
        <v>3848274.32</v>
      </c>
      <c r="R9" s="319">
        <v>2230</v>
      </c>
      <c r="S9" s="319">
        <v>253201</v>
      </c>
      <c r="T9" s="324"/>
      <c r="U9" s="324"/>
      <c r="V9" s="324"/>
      <c r="W9" s="325">
        <v>569700</v>
      </c>
      <c r="X9" s="325">
        <v>332531.8</v>
      </c>
      <c r="Y9" s="329">
        <v>569700</v>
      </c>
      <c r="Z9" s="328"/>
      <c r="AA9" s="328"/>
      <c r="AB9" s="329">
        <v>2854</v>
      </c>
      <c r="AC9" s="329">
        <v>159509.22</v>
      </c>
      <c r="AD9" s="329">
        <v>245889.44</v>
      </c>
      <c r="AE9" s="329">
        <v>190000</v>
      </c>
      <c r="AF9" s="328"/>
      <c r="AG9" s="328"/>
      <c r="AH9" s="328"/>
      <c r="AI9" s="73">
        <f t="shared" si="1"/>
        <v>9160</v>
      </c>
      <c r="AJ9" s="77">
        <f t="shared" si="2"/>
        <v>28991.42</v>
      </c>
      <c r="AK9" s="21">
        <f t="shared" si="5"/>
        <v>-19831.419999999998</v>
      </c>
      <c r="AL9" s="22">
        <f t="shared" si="3"/>
        <v>1471931.8</v>
      </c>
      <c r="AM9" s="16">
        <f t="shared" si="4"/>
        <v>598252.66</v>
      </c>
      <c r="AN9" s="26">
        <f t="shared" si="6"/>
        <v>873679.14</v>
      </c>
    </row>
    <row r="10" spans="1:40" x14ac:dyDescent="0.25">
      <c r="E10" t="s">
        <v>2962</v>
      </c>
      <c r="F10" s="353">
        <v>30064.560000000001</v>
      </c>
      <c r="G10" s="352"/>
      <c r="H10" s="353">
        <v>500</v>
      </c>
      <c r="I10" s="319">
        <v>0</v>
      </c>
      <c r="J10" s="319">
        <v>3240927.16</v>
      </c>
      <c r="K10" s="319">
        <v>3</v>
      </c>
      <c r="L10" s="342">
        <v>41200</v>
      </c>
      <c r="M10" s="342">
        <v>2939.39</v>
      </c>
      <c r="N10" s="342">
        <v>2040</v>
      </c>
      <c r="O10" s="342">
        <v>0</v>
      </c>
      <c r="P10"/>
      <c r="Q10" s="319">
        <v>3264132.34</v>
      </c>
      <c r="R10" s="319">
        <v>6859.68</v>
      </c>
      <c r="S10"/>
      <c r="T10" s="324"/>
      <c r="U10" s="324"/>
      <c r="V10" s="325">
        <v>22.42</v>
      </c>
      <c r="W10" s="325">
        <v>599383.63</v>
      </c>
      <c r="X10" s="325">
        <v>262290.84999999998</v>
      </c>
      <c r="Y10" s="329">
        <v>611883.63</v>
      </c>
      <c r="Z10" s="328"/>
      <c r="AA10" s="328"/>
      <c r="AB10" s="329">
        <v>7879.11</v>
      </c>
      <c r="AC10" s="329">
        <v>173683.57</v>
      </c>
      <c r="AD10" s="329">
        <v>113927.28</v>
      </c>
      <c r="AE10" s="328"/>
      <c r="AF10" s="328"/>
      <c r="AG10" s="328"/>
      <c r="AH10" s="328"/>
      <c r="AI10" s="73">
        <f t="shared" si="1"/>
        <v>30564.560000000001</v>
      </c>
      <c r="AJ10" s="77">
        <f t="shared" si="2"/>
        <v>46179.39</v>
      </c>
      <c r="AK10" s="21">
        <f t="shared" si="5"/>
        <v>-15614.829999999998</v>
      </c>
      <c r="AL10" s="22">
        <f t="shared" si="3"/>
        <v>1473580.53</v>
      </c>
      <c r="AM10" s="16">
        <f t="shared" si="4"/>
        <v>295489.95999999996</v>
      </c>
      <c r="AN10" s="26">
        <f t="shared" si="6"/>
        <v>1178090.57</v>
      </c>
    </row>
    <row r="11" spans="1:40" x14ac:dyDescent="0.25">
      <c r="E11" t="s">
        <v>2963</v>
      </c>
      <c r="F11" s="353">
        <v>0</v>
      </c>
      <c r="G11" s="352"/>
      <c r="H11" s="353">
        <v>0</v>
      </c>
      <c r="I11" s="319">
        <v>0</v>
      </c>
      <c r="J11" s="319">
        <v>3542449.35</v>
      </c>
      <c r="K11" s="319">
        <v>19436.16</v>
      </c>
      <c r="L11" s="341"/>
      <c r="M11" s="341"/>
      <c r="N11" s="341"/>
      <c r="O11" s="342">
        <v>0</v>
      </c>
      <c r="P11"/>
      <c r="Q11" s="319">
        <v>3583834.57</v>
      </c>
      <c r="R11" s="319">
        <v>668.56</v>
      </c>
      <c r="S11" s="319">
        <v>99610.62</v>
      </c>
      <c r="T11" s="324"/>
      <c r="U11" s="324"/>
      <c r="V11" s="324"/>
      <c r="W11" s="325">
        <v>377853</v>
      </c>
      <c r="X11" s="325">
        <v>239339.43</v>
      </c>
      <c r="Y11" s="329">
        <v>473543</v>
      </c>
      <c r="Z11" s="328"/>
      <c r="AA11" s="328"/>
      <c r="AB11" s="329">
        <v>8934</v>
      </c>
      <c r="AC11" s="329">
        <v>134715.43</v>
      </c>
      <c r="AD11" s="329">
        <v>122228.24</v>
      </c>
      <c r="AE11" s="328"/>
      <c r="AF11" s="328"/>
      <c r="AG11" s="328"/>
      <c r="AH11" s="328"/>
      <c r="AI11" s="73">
        <f t="shared" si="1"/>
        <v>0</v>
      </c>
      <c r="AJ11" s="77">
        <f t="shared" si="2"/>
        <v>0</v>
      </c>
      <c r="AK11" s="21">
        <f t="shared" si="5"/>
        <v>0</v>
      </c>
      <c r="AL11" s="22">
        <f t="shared" si="3"/>
        <v>1090735.43</v>
      </c>
      <c r="AM11" s="16">
        <f t="shared" si="4"/>
        <v>265877.67</v>
      </c>
      <c r="AN11" s="26">
        <f t="shared" si="6"/>
        <v>824857.76</v>
      </c>
    </row>
    <row r="12" spans="1:40" x14ac:dyDescent="0.25">
      <c r="A12" s="1" t="s">
        <v>421</v>
      </c>
      <c r="B12" s="1" t="s">
        <v>423</v>
      </c>
      <c r="C12" s="65">
        <v>4017</v>
      </c>
      <c r="D12" s="65" t="s">
        <v>1022</v>
      </c>
      <c r="E12" t="s">
        <v>2964</v>
      </c>
      <c r="F12" s="353">
        <v>519129.75</v>
      </c>
      <c r="G12" s="353">
        <v>0</v>
      </c>
      <c r="H12" s="353">
        <v>30702.01</v>
      </c>
      <c r="I12"/>
      <c r="J12" s="319">
        <v>1172534.1000000001</v>
      </c>
      <c r="K12" s="319">
        <v>419606.04</v>
      </c>
      <c r="L12" s="342">
        <v>0</v>
      </c>
      <c r="M12" s="342">
        <v>10460</v>
      </c>
      <c r="N12" s="341"/>
      <c r="O12" s="341"/>
      <c r="P12"/>
      <c r="Q12"/>
      <c r="R12" s="319">
        <v>1550315.07</v>
      </c>
      <c r="S12" s="319">
        <v>685585.33</v>
      </c>
      <c r="T12" s="325">
        <v>523888.66</v>
      </c>
      <c r="U12" s="325">
        <v>192219</v>
      </c>
      <c r="V12" s="325">
        <v>559.51</v>
      </c>
      <c r="W12" s="325">
        <v>2135308</v>
      </c>
      <c r="X12" s="324"/>
      <c r="Y12" s="329">
        <v>2253416.7999999998</v>
      </c>
      <c r="Z12" s="328"/>
      <c r="AA12" s="329">
        <v>6000</v>
      </c>
      <c r="AB12" s="328"/>
      <c r="AC12" s="329">
        <v>450377.17</v>
      </c>
      <c r="AD12" s="329">
        <v>246569.7</v>
      </c>
      <c r="AE12" s="328"/>
      <c r="AF12" s="328"/>
      <c r="AG12" s="328"/>
      <c r="AH12" s="328"/>
      <c r="AI12" s="359">
        <f>SUM(F12:H12)</f>
        <v>549831.76</v>
      </c>
      <c r="AJ12" s="360">
        <f t="shared" si="2"/>
        <v>10460</v>
      </c>
      <c r="AK12" s="361">
        <f>AI12-AJ12</f>
        <v>539371.76</v>
      </c>
      <c r="AL12" s="362">
        <f>SUM(T12:X12)</f>
        <v>2851975.17</v>
      </c>
      <c r="AM12" s="363">
        <f>SUM(Y12:AH12)</f>
        <v>2956363.67</v>
      </c>
      <c r="AN12" s="26">
        <f t="shared" si="6"/>
        <v>-104388.5</v>
      </c>
    </row>
    <row r="13" spans="1:40" x14ac:dyDescent="0.25">
      <c r="A13" s="1" t="s">
        <v>421</v>
      </c>
      <c r="B13" s="1" t="s">
        <v>423</v>
      </c>
      <c r="C13" s="65">
        <v>4254</v>
      </c>
      <c r="D13" s="65" t="s">
        <v>1023</v>
      </c>
      <c r="E13" t="s">
        <v>2965</v>
      </c>
      <c r="F13" s="353">
        <v>490734.18</v>
      </c>
      <c r="G13" s="353">
        <v>106842.5</v>
      </c>
      <c r="H13" s="353">
        <v>135309.6</v>
      </c>
      <c r="I13"/>
      <c r="J13" s="319">
        <v>269744.58</v>
      </c>
      <c r="K13" s="319">
        <v>411152.53</v>
      </c>
      <c r="L13" s="342">
        <v>0</v>
      </c>
      <c r="M13" s="341"/>
      <c r="N13" s="341"/>
      <c r="O13" s="341"/>
      <c r="P13"/>
      <c r="Q13"/>
      <c r="R13" s="319">
        <v>-190995.03</v>
      </c>
      <c r="S13" s="319">
        <v>1517319.83</v>
      </c>
      <c r="T13" s="325">
        <v>632583.63</v>
      </c>
      <c r="U13" s="325">
        <v>319920</v>
      </c>
      <c r="V13" s="325">
        <v>639.65</v>
      </c>
      <c r="W13" s="325">
        <v>1638379</v>
      </c>
      <c r="X13" s="325">
        <v>14000</v>
      </c>
      <c r="Y13" s="329">
        <v>1959664</v>
      </c>
      <c r="Z13" s="328"/>
      <c r="AA13" s="328"/>
      <c r="AB13" s="329">
        <v>2824</v>
      </c>
      <c r="AC13" s="329">
        <v>386093.71</v>
      </c>
      <c r="AD13" s="329">
        <v>169481.98</v>
      </c>
      <c r="AE13" s="328"/>
      <c r="AF13" s="328"/>
      <c r="AG13" s="328"/>
      <c r="AH13" s="328"/>
      <c r="AI13" s="359">
        <f t="shared" ref="AI13:AI76" si="7">SUM(F13:H13)</f>
        <v>732886.27999999991</v>
      </c>
      <c r="AJ13" s="360">
        <f t="shared" ref="AJ13:AJ76" si="8">SUM(L13:O13)</f>
        <v>0</v>
      </c>
      <c r="AK13" s="361">
        <f t="shared" ref="AK13:AK76" si="9">AI13-AJ13</f>
        <v>732886.27999999991</v>
      </c>
      <c r="AL13" s="362">
        <f t="shared" ref="AL13:AL76" si="10">SUM(T13:X13)</f>
        <v>2605522.2800000003</v>
      </c>
      <c r="AM13" s="363">
        <f t="shared" ref="AM13:AM76" si="11">SUM(Y13:AH13)</f>
        <v>2518063.69</v>
      </c>
      <c r="AN13" s="26">
        <f t="shared" si="6"/>
        <v>87458.590000000317</v>
      </c>
    </row>
    <row r="14" spans="1:40" x14ac:dyDescent="0.25">
      <c r="A14" s="1" t="s">
        <v>421</v>
      </c>
      <c r="B14" s="1" t="s">
        <v>423</v>
      </c>
      <c r="C14" s="65">
        <v>2828</v>
      </c>
      <c r="D14" s="65" t="s">
        <v>1024</v>
      </c>
      <c r="E14" t="s">
        <v>2966</v>
      </c>
      <c r="F14" s="353">
        <v>208241.8</v>
      </c>
      <c r="G14" s="353">
        <v>286550.15999999997</v>
      </c>
      <c r="H14" s="353">
        <v>37507.379999999997</v>
      </c>
      <c r="I14"/>
      <c r="J14" s="319">
        <v>885449.39</v>
      </c>
      <c r="K14" s="319">
        <v>427865.68</v>
      </c>
      <c r="L14" s="342">
        <v>0</v>
      </c>
      <c r="M14" s="341"/>
      <c r="N14" s="341"/>
      <c r="O14" s="342">
        <v>1254.5999999999999</v>
      </c>
      <c r="P14"/>
      <c r="Q14"/>
      <c r="R14" s="319">
        <v>567111.87</v>
      </c>
      <c r="S14" s="319">
        <v>1326846.8</v>
      </c>
      <c r="T14" s="325">
        <v>653473.76</v>
      </c>
      <c r="U14" s="324"/>
      <c r="V14" s="325">
        <v>271.88</v>
      </c>
      <c r="W14" s="325">
        <v>888494.5</v>
      </c>
      <c r="X14" s="324"/>
      <c r="Y14" s="329">
        <v>1003769.5</v>
      </c>
      <c r="Z14" s="328"/>
      <c r="AA14" s="328"/>
      <c r="AB14" s="328"/>
      <c r="AC14" s="329">
        <v>375673.67</v>
      </c>
      <c r="AD14" s="329">
        <v>212395.83</v>
      </c>
      <c r="AE14" s="328"/>
      <c r="AF14" s="328"/>
      <c r="AG14" s="328"/>
      <c r="AH14" s="328"/>
      <c r="AI14" s="359">
        <f t="shared" si="7"/>
        <v>532299.34</v>
      </c>
      <c r="AJ14" s="360">
        <f t="shared" si="8"/>
        <v>1254.5999999999999</v>
      </c>
      <c r="AK14" s="361">
        <f t="shared" si="9"/>
        <v>531044.74</v>
      </c>
      <c r="AL14" s="362">
        <f t="shared" si="10"/>
        <v>1542240.1400000001</v>
      </c>
      <c r="AM14" s="363">
        <f t="shared" si="11"/>
        <v>1591839</v>
      </c>
      <c r="AN14" s="26">
        <f t="shared" si="6"/>
        <v>-49598.85999999987</v>
      </c>
    </row>
    <row r="15" spans="1:40" x14ac:dyDescent="0.25">
      <c r="A15" s="1" t="s">
        <v>421</v>
      </c>
      <c r="B15" s="1" t="s">
        <v>423</v>
      </c>
      <c r="C15" s="65">
        <v>4184</v>
      </c>
      <c r="D15" s="65" t="s">
        <v>1025</v>
      </c>
      <c r="E15" t="s">
        <v>2967</v>
      </c>
      <c r="F15" s="353">
        <v>588815.66</v>
      </c>
      <c r="G15" s="353">
        <v>16410.27</v>
      </c>
      <c r="H15" s="353">
        <v>95444.92</v>
      </c>
      <c r="I15"/>
      <c r="J15" s="319">
        <v>27774.61</v>
      </c>
      <c r="K15" s="319">
        <v>694641.92</v>
      </c>
      <c r="L15" s="342">
        <v>-4950</v>
      </c>
      <c r="M15" s="342">
        <v>13650</v>
      </c>
      <c r="N15" s="341"/>
      <c r="O15" s="342">
        <v>0</v>
      </c>
      <c r="P15"/>
      <c r="Q15"/>
      <c r="R15" s="319">
        <v>-281490.68</v>
      </c>
      <c r="S15" s="319">
        <v>1336486.2</v>
      </c>
      <c r="T15" s="325">
        <v>1116668.96</v>
      </c>
      <c r="U15" s="325">
        <v>55160</v>
      </c>
      <c r="V15" s="325">
        <v>654.42999999999995</v>
      </c>
      <c r="W15" s="325">
        <v>1946333.5</v>
      </c>
      <c r="X15" s="325">
        <v>60600</v>
      </c>
      <c r="Y15" s="329">
        <v>2161643.7000000002</v>
      </c>
      <c r="Z15" s="328"/>
      <c r="AA15" s="329">
        <v>12840</v>
      </c>
      <c r="AB15" s="329">
        <v>900</v>
      </c>
      <c r="AC15" s="329">
        <v>507063.61</v>
      </c>
      <c r="AD15" s="329">
        <v>137577.72</v>
      </c>
      <c r="AE15" s="328"/>
      <c r="AF15" s="328"/>
      <c r="AG15" s="328"/>
      <c r="AH15" s="328"/>
      <c r="AI15" s="359">
        <f t="shared" si="7"/>
        <v>700670.85000000009</v>
      </c>
      <c r="AJ15" s="360">
        <f t="shared" si="8"/>
        <v>8700</v>
      </c>
      <c r="AK15" s="361">
        <f t="shared" si="9"/>
        <v>691970.85000000009</v>
      </c>
      <c r="AL15" s="362">
        <f t="shared" si="10"/>
        <v>3179416.8899999997</v>
      </c>
      <c r="AM15" s="363">
        <f t="shared" si="11"/>
        <v>2820025.0300000003</v>
      </c>
      <c r="AN15" s="26">
        <f t="shared" si="6"/>
        <v>359391.8599999994</v>
      </c>
    </row>
    <row r="16" spans="1:40" x14ac:dyDescent="0.25">
      <c r="A16" s="1" t="s">
        <v>421</v>
      </c>
      <c r="B16" s="1" t="s">
        <v>423</v>
      </c>
      <c r="C16" s="65">
        <v>7069</v>
      </c>
      <c r="D16" s="65" t="s">
        <v>1026</v>
      </c>
      <c r="E16" t="s">
        <v>2968</v>
      </c>
      <c r="F16" s="353">
        <v>1132856.47</v>
      </c>
      <c r="G16" s="353">
        <v>119801.1</v>
      </c>
      <c r="H16" s="353">
        <v>84150.17</v>
      </c>
      <c r="I16"/>
      <c r="J16" s="319">
        <v>970789.13</v>
      </c>
      <c r="K16" s="319">
        <v>487484.12</v>
      </c>
      <c r="L16" s="342">
        <v>0</v>
      </c>
      <c r="M16" s="342">
        <v>10500</v>
      </c>
      <c r="N16" s="341"/>
      <c r="O16" s="342">
        <v>0</v>
      </c>
      <c r="P16"/>
      <c r="Q16"/>
      <c r="R16" s="319">
        <v>597762.29</v>
      </c>
      <c r="S16" s="319">
        <v>2146839.4900000002</v>
      </c>
      <c r="T16" s="325">
        <v>1186364.95</v>
      </c>
      <c r="U16" s="325">
        <v>200000</v>
      </c>
      <c r="V16" s="325">
        <v>1216.8399999999999</v>
      </c>
      <c r="W16" s="325">
        <v>2043765.2</v>
      </c>
      <c r="X16" s="324"/>
      <c r="Y16" s="329">
        <v>2478546.7200000002</v>
      </c>
      <c r="Z16" s="328"/>
      <c r="AA16" s="329">
        <v>1490</v>
      </c>
      <c r="AB16" s="329">
        <v>4519</v>
      </c>
      <c r="AC16" s="329">
        <v>644278.06999999995</v>
      </c>
      <c r="AD16" s="329">
        <v>262533.99</v>
      </c>
      <c r="AE16" s="328"/>
      <c r="AF16" s="328"/>
      <c r="AG16" s="328"/>
      <c r="AH16" s="328"/>
      <c r="AI16" s="359">
        <f t="shared" si="7"/>
        <v>1336807.74</v>
      </c>
      <c r="AJ16" s="360">
        <f t="shared" si="8"/>
        <v>10500</v>
      </c>
      <c r="AK16" s="361">
        <f t="shared" si="9"/>
        <v>1326307.74</v>
      </c>
      <c r="AL16" s="362">
        <f t="shared" si="10"/>
        <v>3431346.99</v>
      </c>
      <c r="AM16" s="363">
        <f t="shared" si="11"/>
        <v>3391367.7800000003</v>
      </c>
      <c r="AN16" s="26">
        <f t="shared" si="6"/>
        <v>39979.209999999963</v>
      </c>
    </row>
    <row r="17" spans="1:40" x14ac:dyDescent="0.25">
      <c r="A17" s="1" t="s">
        <v>421</v>
      </c>
      <c r="B17" s="1" t="s">
        <v>423</v>
      </c>
      <c r="C17" s="65">
        <v>6198</v>
      </c>
      <c r="D17" s="65" t="s">
        <v>1027</v>
      </c>
      <c r="E17" t="s">
        <v>2969</v>
      </c>
      <c r="F17" s="353">
        <v>659193.35</v>
      </c>
      <c r="G17" s="353">
        <v>9750</v>
      </c>
      <c r="H17" s="353">
        <v>76037.460000000006</v>
      </c>
      <c r="I17"/>
      <c r="J17" s="319">
        <v>101698.89</v>
      </c>
      <c r="K17" s="319">
        <v>446084.72</v>
      </c>
      <c r="L17" s="342">
        <v>6130</v>
      </c>
      <c r="M17" s="341"/>
      <c r="N17" s="341"/>
      <c r="O17" s="342">
        <v>0</v>
      </c>
      <c r="P17"/>
      <c r="Q17"/>
      <c r="R17" s="319">
        <v>-263817.24</v>
      </c>
      <c r="S17" s="319">
        <v>1602780.76</v>
      </c>
      <c r="T17" s="325">
        <v>1293433.97</v>
      </c>
      <c r="U17" s="324"/>
      <c r="V17" s="325">
        <v>1033.6400000000001</v>
      </c>
      <c r="W17" s="325">
        <v>1674249.5</v>
      </c>
      <c r="X17" s="325">
        <v>20000</v>
      </c>
      <c r="Y17" s="329">
        <v>2150511.62</v>
      </c>
      <c r="Z17" s="328"/>
      <c r="AA17" s="328"/>
      <c r="AB17" s="329">
        <v>900</v>
      </c>
      <c r="AC17" s="329">
        <v>701611.81</v>
      </c>
      <c r="AD17" s="329">
        <v>158022.78</v>
      </c>
      <c r="AE17" s="328"/>
      <c r="AF17" s="328"/>
      <c r="AG17" s="329">
        <v>30000</v>
      </c>
      <c r="AH17" s="328"/>
      <c r="AI17" s="359">
        <f t="shared" si="7"/>
        <v>744980.80999999994</v>
      </c>
      <c r="AJ17" s="360">
        <f t="shared" si="8"/>
        <v>6130</v>
      </c>
      <c r="AK17" s="361">
        <f t="shared" si="9"/>
        <v>738850.80999999994</v>
      </c>
      <c r="AL17" s="362">
        <f t="shared" si="10"/>
        <v>2988717.11</v>
      </c>
      <c r="AM17" s="363">
        <f t="shared" si="11"/>
        <v>3041046.21</v>
      </c>
      <c r="AN17" s="26">
        <f t="shared" si="6"/>
        <v>-52329.100000000093</v>
      </c>
    </row>
    <row r="18" spans="1:40" x14ac:dyDescent="0.25">
      <c r="A18" s="1" t="s">
        <v>421</v>
      </c>
      <c r="B18" s="1" t="s">
        <v>423</v>
      </c>
      <c r="C18" s="65">
        <v>2120</v>
      </c>
      <c r="D18" s="65" t="s">
        <v>1028</v>
      </c>
      <c r="E18" t="s">
        <v>2970</v>
      </c>
      <c r="F18" s="353">
        <v>567209.69999999995</v>
      </c>
      <c r="G18" s="353">
        <v>1875</v>
      </c>
      <c r="H18" s="353">
        <v>29604.26</v>
      </c>
      <c r="I18"/>
      <c r="J18" s="319">
        <v>373381.55</v>
      </c>
      <c r="K18" s="319">
        <v>2247785.5299999998</v>
      </c>
      <c r="L18" s="342">
        <v>0</v>
      </c>
      <c r="M18" s="341"/>
      <c r="N18" s="341"/>
      <c r="O18" s="342">
        <v>4409.3500000000004</v>
      </c>
      <c r="P18"/>
      <c r="Q18"/>
      <c r="R18" s="319">
        <v>1053796.6000000001</v>
      </c>
      <c r="S18" s="319">
        <v>2036704.82</v>
      </c>
      <c r="T18" s="325">
        <v>1175888.1000000001</v>
      </c>
      <c r="U18" s="325">
        <v>103800</v>
      </c>
      <c r="V18" s="325">
        <v>907.48</v>
      </c>
      <c r="W18" s="325">
        <v>1007427.5</v>
      </c>
      <c r="X18" s="324"/>
      <c r="Y18" s="329">
        <v>1059501.05</v>
      </c>
      <c r="Z18" s="328"/>
      <c r="AA18" s="329">
        <v>776</v>
      </c>
      <c r="AB18" s="328"/>
      <c r="AC18" s="329">
        <v>460588.57</v>
      </c>
      <c r="AD18" s="329">
        <v>642212.18999999994</v>
      </c>
      <c r="AE18" s="328"/>
      <c r="AF18" s="328"/>
      <c r="AG18" s="328"/>
      <c r="AH18" s="328"/>
      <c r="AI18" s="359">
        <f t="shared" si="7"/>
        <v>598688.96</v>
      </c>
      <c r="AJ18" s="360">
        <f t="shared" si="8"/>
        <v>4409.3500000000004</v>
      </c>
      <c r="AK18" s="361">
        <f t="shared" si="9"/>
        <v>594279.61</v>
      </c>
      <c r="AL18" s="362">
        <f t="shared" si="10"/>
        <v>2288023.08</v>
      </c>
      <c r="AM18" s="363">
        <f t="shared" si="11"/>
        <v>2163077.81</v>
      </c>
      <c r="AN18" s="26">
        <f t="shared" si="6"/>
        <v>124945.27000000002</v>
      </c>
    </row>
    <row r="19" spans="1:40" x14ac:dyDescent="0.25">
      <c r="A19" s="1" t="s">
        <v>421</v>
      </c>
      <c r="B19" s="1" t="s">
        <v>423</v>
      </c>
      <c r="C19" s="65">
        <v>808</v>
      </c>
      <c r="D19" s="65" t="s">
        <v>1029</v>
      </c>
      <c r="E19" t="s">
        <v>2971</v>
      </c>
      <c r="F19" s="353">
        <v>309690.83</v>
      </c>
      <c r="G19" s="353">
        <v>13904.13</v>
      </c>
      <c r="H19" s="353">
        <v>97457.57</v>
      </c>
      <c r="I19"/>
      <c r="J19" s="319">
        <v>1089310.74</v>
      </c>
      <c r="K19" s="319">
        <v>703714.2</v>
      </c>
      <c r="L19" s="342">
        <v>0</v>
      </c>
      <c r="M19" s="342">
        <v>9100</v>
      </c>
      <c r="N19" s="341"/>
      <c r="O19" s="342">
        <v>-290</v>
      </c>
      <c r="P19"/>
      <c r="Q19"/>
      <c r="R19" s="319">
        <v>2189158.92</v>
      </c>
      <c r="S19" s="319">
        <v>118427.08</v>
      </c>
      <c r="T19" s="325">
        <v>489957.52</v>
      </c>
      <c r="U19" s="325">
        <v>40000</v>
      </c>
      <c r="V19" s="325">
        <v>576.97</v>
      </c>
      <c r="W19" s="325">
        <v>806820</v>
      </c>
      <c r="X19" s="324"/>
      <c r="Y19" s="329">
        <v>818420</v>
      </c>
      <c r="Z19" s="328"/>
      <c r="AA19" s="328"/>
      <c r="AB19" s="328"/>
      <c r="AC19" s="329">
        <v>343571.02</v>
      </c>
      <c r="AD19" s="329">
        <v>277682</v>
      </c>
      <c r="AE19" s="328"/>
      <c r="AF19" s="328"/>
      <c r="AG19" s="328"/>
      <c r="AH19" s="328"/>
      <c r="AI19" s="359">
        <f t="shared" si="7"/>
        <v>421052.53</v>
      </c>
      <c r="AJ19" s="360">
        <f t="shared" si="8"/>
        <v>8810</v>
      </c>
      <c r="AK19" s="361">
        <f t="shared" si="9"/>
        <v>412242.53</v>
      </c>
      <c r="AL19" s="362">
        <f t="shared" si="10"/>
        <v>1337354.49</v>
      </c>
      <c r="AM19" s="363">
        <f t="shared" si="11"/>
        <v>1439673.02</v>
      </c>
      <c r="AN19" s="26">
        <f t="shared" si="6"/>
        <v>-102318.53000000003</v>
      </c>
    </row>
    <row r="20" spans="1:40" x14ac:dyDescent="0.25">
      <c r="A20" s="1" t="s">
        <v>421</v>
      </c>
      <c r="B20" s="1" t="s">
        <v>423</v>
      </c>
      <c r="C20" s="65">
        <v>5257</v>
      </c>
      <c r="D20" s="65" t="s">
        <v>1030</v>
      </c>
      <c r="E20" t="s">
        <v>2972</v>
      </c>
      <c r="F20" s="353">
        <v>1377254.48</v>
      </c>
      <c r="G20" s="353">
        <v>247952.2</v>
      </c>
      <c r="H20" s="353">
        <v>46037.58</v>
      </c>
      <c r="I20"/>
      <c r="J20" s="319">
        <v>71181.94</v>
      </c>
      <c r="K20" s="319">
        <v>355702.55</v>
      </c>
      <c r="L20" s="342">
        <v>0</v>
      </c>
      <c r="M20" s="342">
        <v>7000</v>
      </c>
      <c r="N20" s="341"/>
      <c r="O20" s="342">
        <v>0</v>
      </c>
      <c r="P20"/>
      <c r="Q20"/>
      <c r="R20" s="319">
        <v>14135.52</v>
      </c>
      <c r="S20" s="319">
        <v>1863971.92</v>
      </c>
      <c r="T20" s="325">
        <v>1156542.3799999999</v>
      </c>
      <c r="U20" s="325">
        <v>353698</v>
      </c>
      <c r="V20" s="325">
        <v>1035.24</v>
      </c>
      <c r="W20" s="325">
        <v>674438.5</v>
      </c>
      <c r="X20" s="324"/>
      <c r="Y20" s="329">
        <v>986573.34</v>
      </c>
      <c r="Z20" s="328"/>
      <c r="AA20" s="329">
        <v>1988.5</v>
      </c>
      <c r="AB20" s="329">
        <v>14708</v>
      </c>
      <c r="AC20" s="329">
        <v>758883.86</v>
      </c>
      <c r="AD20" s="329">
        <v>190539.1</v>
      </c>
      <c r="AE20" s="328"/>
      <c r="AF20" s="328"/>
      <c r="AG20" s="329">
        <v>20000.009999999998</v>
      </c>
      <c r="AH20" s="328"/>
      <c r="AI20" s="359">
        <f t="shared" si="7"/>
        <v>1671244.26</v>
      </c>
      <c r="AJ20" s="360">
        <f t="shared" si="8"/>
        <v>7000</v>
      </c>
      <c r="AK20" s="361">
        <f t="shared" si="9"/>
        <v>1664244.26</v>
      </c>
      <c r="AL20" s="362">
        <f t="shared" si="10"/>
        <v>2185714.12</v>
      </c>
      <c r="AM20" s="363">
        <f t="shared" si="11"/>
        <v>1972692.81</v>
      </c>
      <c r="AN20" s="26">
        <f t="shared" si="6"/>
        <v>213021.31000000006</v>
      </c>
    </row>
    <row r="21" spans="1:40" x14ac:dyDescent="0.25">
      <c r="A21" s="1" t="s">
        <v>421</v>
      </c>
      <c r="B21" s="1" t="s">
        <v>423</v>
      </c>
      <c r="C21" s="65">
        <v>5547</v>
      </c>
      <c r="D21" s="65" t="s">
        <v>1031</v>
      </c>
      <c r="E21" t="s">
        <v>2973</v>
      </c>
      <c r="F21" s="353">
        <v>612258.5</v>
      </c>
      <c r="G21" s="353">
        <v>51716.65</v>
      </c>
      <c r="H21" s="353">
        <v>114391.49</v>
      </c>
      <c r="I21"/>
      <c r="J21" s="319">
        <v>643247.73</v>
      </c>
      <c r="K21" s="319">
        <v>1655528.09</v>
      </c>
      <c r="L21" s="342">
        <v>0</v>
      </c>
      <c r="M21" s="342">
        <v>9100</v>
      </c>
      <c r="N21" s="341"/>
      <c r="O21" s="342">
        <v>0</v>
      </c>
      <c r="P21"/>
      <c r="Q21"/>
      <c r="R21" s="319">
        <v>1450422.99</v>
      </c>
      <c r="S21" s="319">
        <v>2519990.75</v>
      </c>
      <c r="T21" s="325">
        <v>1029357.65</v>
      </c>
      <c r="U21" s="325">
        <v>184000</v>
      </c>
      <c r="V21" s="325">
        <v>1149.1600000000001</v>
      </c>
      <c r="W21" s="325">
        <v>1499962.02</v>
      </c>
      <c r="X21" s="324"/>
      <c r="Y21" s="329">
        <v>1902038.02</v>
      </c>
      <c r="Z21" s="328"/>
      <c r="AA21" s="329">
        <v>2384</v>
      </c>
      <c r="AB21" s="328"/>
      <c r="AC21" s="329">
        <v>1196255.04</v>
      </c>
      <c r="AD21" s="329">
        <v>516163.05</v>
      </c>
      <c r="AE21" s="328"/>
      <c r="AF21" s="328"/>
      <c r="AG21" s="328"/>
      <c r="AH21" s="328"/>
      <c r="AI21" s="359">
        <f t="shared" si="7"/>
        <v>778366.64</v>
      </c>
      <c r="AJ21" s="360">
        <f t="shared" si="8"/>
        <v>9100</v>
      </c>
      <c r="AK21" s="361">
        <f t="shared" si="9"/>
        <v>769266.64</v>
      </c>
      <c r="AL21" s="362">
        <f t="shared" si="10"/>
        <v>2714468.83</v>
      </c>
      <c r="AM21" s="363">
        <f t="shared" si="11"/>
        <v>3616840.11</v>
      </c>
      <c r="AN21" s="26">
        <f t="shared" si="6"/>
        <v>-902371.2799999998</v>
      </c>
    </row>
    <row r="22" spans="1:40" x14ac:dyDescent="0.25">
      <c r="A22" s="1" t="s">
        <v>421</v>
      </c>
      <c r="B22" s="1" t="s">
        <v>423</v>
      </c>
      <c r="C22" s="65">
        <v>4817</v>
      </c>
      <c r="D22" s="65" t="s">
        <v>1032</v>
      </c>
      <c r="E22" t="s">
        <v>2974</v>
      </c>
      <c r="F22" s="353">
        <v>314514.5</v>
      </c>
      <c r="G22" s="353">
        <v>40975</v>
      </c>
      <c r="H22" s="353">
        <v>16854</v>
      </c>
      <c r="I22"/>
      <c r="J22" s="319">
        <v>509380.13</v>
      </c>
      <c r="K22" s="319">
        <v>480846.34</v>
      </c>
      <c r="L22" s="342">
        <v>0</v>
      </c>
      <c r="M22" s="342">
        <v>1135</v>
      </c>
      <c r="N22" s="341"/>
      <c r="O22" s="341"/>
      <c r="P22"/>
      <c r="Q22"/>
      <c r="R22" s="319">
        <v>-3020520.54</v>
      </c>
      <c r="S22" s="319">
        <v>4994895.4800000004</v>
      </c>
      <c r="T22" s="325">
        <v>711252.41</v>
      </c>
      <c r="U22" s="325">
        <v>207255</v>
      </c>
      <c r="V22" s="325">
        <v>554.80999999999995</v>
      </c>
      <c r="W22" s="325">
        <v>1444923.5</v>
      </c>
      <c r="X22" s="325">
        <v>10500</v>
      </c>
      <c r="Y22" s="329">
        <v>1563023.5</v>
      </c>
      <c r="Z22" s="328"/>
      <c r="AA22" s="329">
        <v>900</v>
      </c>
      <c r="AB22" s="328"/>
      <c r="AC22" s="329">
        <v>1047039.28</v>
      </c>
      <c r="AD22" s="329">
        <v>376462.91</v>
      </c>
      <c r="AE22" s="328"/>
      <c r="AF22" s="328"/>
      <c r="AG22" s="328"/>
      <c r="AH22" s="328"/>
      <c r="AI22" s="359">
        <f t="shared" si="7"/>
        <v>372343.5</v>
      </c>
      <c r="AJ22" s="360">
        <f t="shared" si="8"/>
        <v>1135</v>
      </c>
      <c r="AK22" s="361">
        <f t="shared" si="9"/>
        <v>371208.5</v>
      </c>
      <c r="AL22" s="362">
        <f t="shared" si="10"/>
        <v>2374485.7200000002</v>
      </c>
      <c r="AM22" s="363">
        <f t="shared" si="11"/>
        <v>2987425.6900000004</v>
      </c>
      <c r="AN22" s="26">
        <f t="shared" si="6"/>
        <v>-612939.9700000002</v>
      </c>
    </row>
    <row r="23" spans="1:40" x14ac:dyDescent="0.25">
      <c r="A23" s="1" t="s">
        <v>421</v>
      </c>
      <c r="B23" s="1" t="s">
        <v>423</v>
      </c>
      <c r="C23" s="65">
        <v>4661</v>
      </c>
      <c r="D23" s="65" t="s">
        <v>1033</v>
      </c>
      <c r="E23" t="s">
        <v>2975</v>
      </c>
      <c r="F23" s="353">
        <v>219506.83</v>
      </c>
      <c r="G23" s="353">
        <v>199052.79</v>
      </c>
      <c r="H23" s="353">
        <v>103400.01</v>
      </c>
      <c r="I23"/>
      <c r="J23" s="319">
        <v>817268.27</v>
      </c>
      <c r="K23" s="319">
        <v>654811.13</v>
      </c>
      <c r="L23" s="342">
        <v>19000</v>
      </c>
      <c r="M23" s="342">
        <v>13200</v>
      </c>
      <c r="N23" s="341"/>
      <c r="O23" s="342">
        <v>425.23</v>
      </c>
      <c r="P23"/>
      <c r="Q23"/>
      <c r="R23" s="319">
        <v>416580.98</v>
      </c>
      <c r="S23" s="319">
        <v>1550129.81</v>
      </c>
      <c r="T23" s="325">
        <v>1075882.6200000001</v>
      </c>
      <c r="U23" s="325">
        <v>276635</v>
      </c>
      <c r="V23" s="325">
        <v>531.71</v>
      </c>
      <c r="W23" s="325">
        <v>1704713</v>
      </c>
      <c r="X23" s="325">
        <v>20000</v>
      </c>
      <c r="Y23" s="329">
        <v>1845928.4</v>
      </c>
      <c r="Z23" s="328"/>
      <c r="AA23" s="329">
        <v>8820</v>
      </c>
      <c r="AB23" s="328"/>
      <c r="AC23" s="329">
        <v>964978.71</v>
      </c>
      <c r="AD23" s="329">
        <v>263301.59999999998</v>
      </c>
      <c r="AE23" s="328"/>
      <c r="AF23" s="328"/>
      <c r="AG23" s="329">
        <v>30.61</v>
      </c>
      <c r="AH23" s="328"/>
      <c r="AI23" s="359">
        <f t="shared" si="7"/>
        <v>521959.63</v>
      </c>
      <c r="AJ23" s="360">
        <f t="shared" si="8"/>
        <v>32625.23</v>
      </c>
      <c r="AK23" s="361">
        <f t="shared" si="9"/>
        <v>489334.4</v>
      </c>
      <c r="AL23" s="362">
        <f t="shared" si="10"/>
        <v>3077762.33</v>
      </c>
      <c r="AM23" s="363">
        <f t="shared" si="11"/>
        <v>3083059.32</v>
      </c>
      <c r="AN23" s="26">
        <f t="shared" si="6"/>
        <v>-5296.9899999997579</v>
      </c>
    </row>
    <row r="24" spans="1:40" x14ac:dyDescent="0.25">
      <c r="A24" s="1" t="s">
        <v>421</v>
      </c>
      <c r="B24" s="1" t="s">
        <v>423</v>
      </c>
      <c r="C24" s="65">
        <v>7585</v>
      </c>
      <c r="D24" s="65" t="s">
        <v>1034</v>
      </c>
      <c r="E24" t="s">
        <v>2976</v>
      </c>
      <c r="F24" s="353">
        <v>3088104.81</v>
      </c>
      <c r="G24" s="353">
        <v>91314.6</v>
      </c>
      <c r="H24" s="353">
        <v>14284.46</v>
      </c>
      <c r="I24"/>
      <c r="J24" s="319">
        <v>79833.740000000005</v>
      </c>
      <c r="K24" s="319">
        <v>711044.38</v>
      </c>
      <c r="L24" s="342">
        <v>0</v>
      </c>
      <c r="M24" s="342">
        <v>20080</v>
      </c>
      <c r="N24" s="341"/>
      <c r="O24" s="342">
        <v>0</v>
      </c>
      <c r="P24"/>
      <c r="Q24"/>
      <c r="R24" s="319">
        <v>651223.92000000004</v>
      </c>
      <c r="S24" s="319">
        <v>2878887.21</v>
      </c>
      <c r="T24" s="325">
        <v>1536223.03</v>
      </c>
      <c r="U24" s="325">
        <v>251900</v>
      </c>
      <c r="V24" s="325">
        <v>3308.35</v>
      </c>
      <c r="W24" s="325">
        <v>2723433.3</v>
      </c>
      <c r="X24" s="325">
        <v>415000</v>
      </c>
      <c r="Y24" s="329">
        <v>2966430.3</v>
      </c>
      <c r="Z24" s="328"/>
      <c r="AA24" s="328"/>
      <c r="AB24" s="329">
        <v>900</v>
      </c>
      <c r="AC24" s="329">
        <v>1244564.79</v>
      </c>
      <c r="AD24" s="329">
        <v>283578.73</v>
      </c>
      <c r="AE24" s="328"/>
      <c r="AF24" s="328"/>
      <c r="AG24" s="328"/>
      <c r="AH24" s="328"/>
      <c r="AI24" s="359">
        <f t="shared" si="7"/>
        <v>3193703.87</v>
      </c>
      <c r="AJ24" s="360">
        <f t="shared" si="8"/>
        <v>20080</v>
      </c>
      <c r="AK24" s="361">
        <f t="shared" si="9"/>
        <v>3173623.87</v>
      </c>
      <c r="AL24" s="362">
        <f t="shared" si="10"/>
        <v>4929864.68</v>
      </c>
      <c r="AM24" s="363">
        <f t="shared" si="11"/>
        <v>4495473.82</v>
      </c>
      <c r="AN24" s="26">
        <f t="shared" si="6"/>
        <v>434390.8599999994</v>
      </c>
    </row>
    <row r="25" spans="1:40" x14ac:dyDescent="0.25">
      <c r="A25" s="1" t="s">
        <v>421</v>
      </c>
      <c r="B25" s="1" t="s">
        <v>423</v>
      </c>
      <c r="C25" s="65">
        <v>6519</v>
      </c>
      <c r="D25" s="65" t="s">
        <v>1035</v>
      </c>
      <c r="E25" t="s">
        <v>2977</v>
      </c>
      <c r="F25" s="353">
        <v>400553.06</v>
      </c>
      <c r="G25" s="353">
        <v>129841.55</v>
      </c>
      <c r="H25" s="353">
        <v>35843.96</v>
      </c>
      <c r="I25"/>
      <c r="J25" s="319">
        <v>383653.29</v>
      </c>
      <c r="K25" s="319">
        <v>433039.43</v>
      </c>
      <c r="L25" s="342">
        <v>0</v>
      </c>
      <c r="M25" s="341"/>
      <c r="N25" s="341"/>
      <c r="O25" s="342">
        <v>1594.95</v>
      </c>
      <c r="P25"/>
      <c r="Q25"/>
      <c r="R25" s="319">
        <v>-655818.47</v>
      </c>
      <c r="S25" s="319">
        <v>2079998.65</v>
      </c>
      <c r="T25" s="325">
        <v>652593.64</v>
      </c>
      <c r="U25" s="325">
        <v>373930</v>
      </c>
      <c r="V25" s="325">
        <v>654.17999999999995</v>
      </c>
      <c r="W25" s="325">
        <v>1901880</v>
      </c>
      <c r="X25" s="324"/>
      <c r="Y25" s="329">
        <v>2113446</v>
      </c>
      <c r="Z25" s="328"/>
      <c r="AA25" s="329">
        <v>960</v>
      </c>
      <c r="AB25" s="329">
        <v>1272</v>
      </c>
      <c r="AC25" s="329">
        <v>641270.03</v>
      </c>
      <c r="AD25" s="329">
        <v>214795.63</v>
      </c>
      <c r="AE25" s="328"/>
      <c r="AF25" s="328"/>
      <c r="AG25" s="329">
        <v>158</v>
      </c>
      <c r="AH25" s="328"/>
      <c r="AI25" s="359">
        <f t="shared" si="7"/>
        <v>566238.56999999995</v>
      </c>
      <c r="AJ25" s="360">
        <f t="shared" si="8"/>
        <v>1594.95</v>
      </c>
      <c r="AK25" s="361">
        <f t="shared" si="9"/>
        <v>564643.62</v>
      </c>
      <c r="AL25" s="362">
        <f t="shared" si="10"/>
        <v>2929057.8200000003</v>
      </c>
      <c r="AM25" s="363">
        <f t="shared" si="11"/>
        <v>2971901.66</v>
      </c>
      <c r="AN25" s="26">
        <f t="shared" si="6"/>
        <v>-42843.839999999851</v>
      </c>
    </row>
    <row r="26" spans="1:40" x14ac:dyDescent="0.25">
      <c r="A26" s="1" t="s">
        <v>421</v>
      </c>
      <c r="B26" s="1" t="s">
        <v>423</v>
      </c>
      <c r="C26" s="65">
        <v>4531</v>
      </c>
      <c r="D26" s="65" t="s">
        <v>1036</v>
      </c>
      <c r="E26" t="s">
        <v>2978</v>
      </c>
      <c r="F26" s="353">
        <v>390525.63</v>
      </c>
      <c r="G26" s="353">
        <v>55038.6</v>
      </c>
      <c r="H26" s="353">
        <v>40277.78</v>
      </c>
      <c r="I26"/>
      <c r="J26" s="319">
        <v>1051920.82</v>
      </c>
      <c r="K26" s="319">
        <v>318521.15000000002</v>
      </c>
      <c r="L26" s="342">
        <v>0</v>
      </c>
      <c r="M26" s="342">
        <v>14157.88</v>
      </c>
      <c r="N26" s="341"/>
      <c r="O26" s="341"/>
      <c r="P26"/>
      <c r="Q26"/>
      <c r="R26" s="319">
        <v>1790344.81</v>
      </c>
      <c r="S26" s="319">
        <v>413083.29</v>
      </c>
      <c r="T26" s="325">
        <v>674716.51</v>
      </c>
      <c r="U26" s="325">
        <v>150000</v>
      </c>
      <c r="V26" s="325">
        <v>821.61</v>
      </c>
      <c r="W26" s="325">
        <v>1585332</v>
      </c>
      <c r="X26" s="325">
        <v>9.81</v>
      </c>
      <c r="Y26" s="329">
        <v>1812348.6</v>
      </c>
      <c r="Z26" s="328"/>
      <c r="AA26" s="329">
        <v>3000</v>
      </c>
      <c r="AB26" s="328"/>
      <c r="AC26" s="329">
        <v>529909.66</v>
      </c>
      <c r="AD26" s="329">
        <v>176923.67</v>
      </c>
      <c r="AE26" s="328"/>
      <c r="AF26" s="328"/>
      <c r="AG26" s="329">
        <v>250000</v>
      </c>
      <c r="AH26" s="328"/>
      <c r="AI26" s="359">
        <f t="shared" si="7"/>
        <v>485842.01</v>
      </c>
      <c r="AJ26" s="360">
        <f t="shared" si="8"/>
        <v>14157.88</v>
      </c>
      <c r="AK26" s="361">
        <f t="shared" si="9"/>
        <v>471684.13</v>
      </c>
      <c r="AL26" s="362">
        <f t="shared" si="10"/>
        <v>2410879.9300000002</v>
      </c>
      <c r="AM26" s="363">
        <f t="shared" si="11"/>
        <v>2772181.93</v>
      </c>
      <c r="AN26" s="26">
        <f t="shared" si="6"/>
        <v>-361302</v>
      </c>
    </row>
    <row r="27" spans="1:40" x14ac:dyDescent="0.25">
      <c r="A27" s="1" t="s">
        <v>421</v>
      </c>
      <c r="B27" s="1" t="s">
        <v>423</v>
      </c>
      <c r="C27" s="65">
        <v>2937</v>
      </c>
      <c r="D27" s="65" t="s">
        <v>1037</v>
      </c>
      <c r="E27" t="s">
        <v>2979</v>
      </c>
      <c r="F27" s="353">
        <v>587376.64000000001</v>
      </c>
      <c r="G27" s="353">
        <v>53125</v>
      </c>
      <c r="H27" s="353">
        <v>18784</v>
      </c>
      <c r="I27"/>
      <c r="J27" s="319">
        <v>623312.76</v>
      </c>
      <c r="K27" s="319">
        <v>344165.29</v>
      </c>
      <c r="L27" s="342">
        <v>0</v>
      </c>
      <c r="M27" s="341"/>
      <c r="N27" s="341"/>
      <c r="O27" s="341"/>
      <c r="P27"/>
      <c r="Q27"/>
      <c r="R27" s="319">
        <v>-724117.39</v>
      </c>
      <c r="S27" s="319">
        <v>2337378.21</v>
      </c>
      <c r="T27" s="325">
        <v>735086.27</v>
      </c>
      <c r="U27" s="325">
        <v>239010</v>
      </c>
      <c r="V27" s="325">
        <v>691.42</v>
      </c>
      <c r="W27" s="325">
        <v>1197633.8999999999</v>
      </c>
      <c r="X27" s="324"/>
      <c r="Y27" s="329">
        <v>1238024.1399999999</v>
      </c>
      <c r="Z27" s="328"/>
      <c r="AA27" s="329">
        <v>3000</v>
      </c>
      <c r="AB27" s="328"/>
      <c r="AC27" s="329">
        <v>606998.28</v>
      </c>
      <c r="AD27" s="329">
        <v>210896.3</v>
      </c>
      <c r="AE27" s="328"/>
      <c r="AF27" s="328"/>
      <c r="AG27" s="329">
        <v>100000</v>
      </c>
      <c r="AH27" s="328"/>
      <c r="AI27" s="359">
        <f t="shared" si="7"/>
        <v>659285.64</v>
      </c>
      <c r="AJ27" s="360">
        <f t="shared" si="8"/>
        <v>0</v>
      </c>
      <c r="AK27" s="361">
        <f t="shared" si="9"/>
        <v>659285.64</v>
      </c>
      <c r="AL27" s="362">
        <f t="shared" si="10"/>
        <v>2172421.59</v>
      </c>
      <c r="AM27" s="363">
        <f t="shared" si="11"/>
        <v>2158918.7199999997</v>
      </c>
      <c r="AN27" s="26">
        <f t="shared" si="6"/>
        <v>13502.870000000112</v>
      </c>
    </row>
    <row r="28" spans="1:40" x14ac:dyDescent="0.25">
      <c r="A28" s="1" t="s">
        <v>421</v>
      </c>
      <c r="B28" s="1" t="s">
        <v>423</v>
      </c>
      <c r="C28" s="65">
        <v>2576</v>
      </c>
      <c r="D28" s="65" t="s">
        <v>1038</v>
      </c>
      <c r="E28" t="s">
        <v>2980</v>
      </c>
      <c r="F28" s="353">
        <v>373207.12</v>
      </c>
      <c r="G28" s="353">
        <v>1875</v>
      </c>
      <c r="H28" s="353">
        <v>21528.66</v>
      </c>
      <c r="I28"/>
      <c r="J28" s="319">
        <v>348538.51</v>
      </c>
      <c r="K28" s="319">
        <v>393470.41</v>
      </c>
      <c r="L28" s="342">
        <v>7000</v>
      </c>
      <c r="M28" s="342">
        <v>11652.56</v>
      </c>
      <c r="N28" s="341"/>
      <c r="O28" s="341"/>
      <c r="P28"/>
      <c r="Q28"/>
      <c r="R28" s="319">
        <v>-945808.08</v>
      </c>
      <c r="S28" s="319">
        <v>2446216.73</v>
      </c>
      <c r="T28" s="325">
        <v>292480.89</v>
      </c>
      <c r="U28" s="325">
        <v>151970</v>
      </c>
      <c r="V28" s="325">
        <v>577.82000000000005</v>
      </c>
      <c r="W28" s="325">
        <v>555614.5</v>
      </c>
      <c r="X28" s="324"/>
      <c r="Y28" s="329">
        <v>760377.5</v>
      </c>
      <c r="Z28" s="328"/>
      <c r="AA28" s="329">
        <v>3000</v>
      </c>
      <c r="AB28" s="328"/>
      <c r="AC28" s="329">
        <v>400164.55</v>
      </c>
      <c r="AD28" s="329">
        <v>217542.67</v>
      </c>
      <c r="AE28" s="328"/>
      <c r="AF28" s="328"/>
      <c r="AG28" s="328"/>
      <c r="AH28" s="328"/>
      <c r="AI28" s="359">
        <f t="shared" si="7"/>
        <v>396610.77999999997</v>
      </c>
      <c r="AJ28" s="360">
        <f t="shared" si="8"/>
        <v>18652.559999999998</v>
      </c>
      <c r="AK28" s="361">
        <f t="shared" si="9"/>
        <v>377958.22</v>
      </c>
      <c r="AL28" s="362">
        <f t="shared" si="10"/>
        <v>1000643.21</v>
      </c>
      <c r="AM28" s="363">
        <f t="shared" si="11"/>
        <v>1381084.72</v>
      </c>
      <c r="AN28" s="26">
        <f t="shared" si="6"/>
        <v>-380441.51</v>
      </c>
    </row>
    <row r="29" spans="1:40" x14ac:dyDescent="0.25">
      <c r="A29" s="1" t="s">
        <v>426</v>
      </c>
      <c r="B29" s="1" t="s">
        <v>427</v>
      </c>
      <c r="C29" s="65">
        <v>3880</v>
      </c>
      <c r="D29" s="65" t="s">
        <v>1039</v>
      </c>
      <c r="E29" t="s">
        <v>2981</v>
      </c>
      <c r="F29" s="353">
        <v>1295114.22</v>
      </c>
      <c r="G29" s="353">
        <v>415024.65</v>
      </c>
      <c r="H29" s="353">
        <v>4629.3599999999997</v>
      </c>
      <c r="I29"/>
      <c r="J29" s="319">
        <v>702670.24</v>
      </c>
      <c r="K29" s="319">
        <v>480805.38</v>
      </c>
      <c r="L29" s="341"/>
      <c r="M29" s="341"/>
      <c r="N29" s="341"/>
      <c r="O29" s="342">
        <v>10016</v>
      </c>
      <c r="P29"/>
      <c r="Q29"/>
      <c r="R29" s="319">
        <v>335506.26</v>
      </c>
      <c r="S29" s="319">
        <v>1940194.37</v>
      </c>
      <c r="T29" s="325">
        <v>1526896.9</v>
      </c>
      <c r="U29" s="325">
        <v>164000</v>
      </c>
      <c r="V29" s="325">
        <v>1121.5999999999999</v>
      </c>
      <c r="W29" s="325">
        <v>1881646.1</v>
      </c>
      <c r="X29" s="325">
        <v>4650</v>
      </c>
      <c r="Y29" s="329">
        <v>2325789.2000000002</v>
      </c>
      <c r="Z29" s="328"/>
      <c r="AA29" s="328"/>
      <c r="AB29" s="328"/>
      <c r="AC29" s="329">
        <v>430998.45</v>
      </c>
      <c r="AD29" s="329">
        <v>208999.73</v>
      </c>
      <c r="AE29" s="328"/>
      <c r="AF29" s="328"/>
      <c r="AG29" s="328"/>
      <c r="AH29" s="328"/>
      <c r="AI29" s="359">
        <f t="shared" si="7"/>
        <v>1714768.2300000002</v>
      </c>
      <c r="AJ29" s="360">
        <f t="shared" si="8"/>
        <v>10016</v>
      </c>
      <c r="AK29" s="361">
        <f t="shared" si="9"/>
        <v>1704752.2300000002</v>
      </c>
      <c r="AL29" s="362">
        <f t="shared" si="10"/>
        <v>3578314.6</v>
      </c>
      <c r="AM29" s="363">
        <f t="shared" si="11"/>
        <v>2965787.3800000004</v>
      </c>
      <c r="AN29" s="26">
        <f t="shared" si="6"/>
        <v>612527.21999999974</v>
      </c>
    </row>
    <row r="30" spans="1:40" x14ac:dyDescent="0.25">
      <c r="A30" s="1" t="s">
        <v>426</v>
      </c>
      <c r="B30" s="1" t="s">
        <v>427</v>
      </c>
      <c r="C30" s="65">
        <v>3169</v>
      </c>
      <c r="D30" s="65" t="s">
        <v>1040</v>
      </c>
      <c r="E30" t="s">
        <v>2982</v>
      </c>
      <c r="F30" s="353">
        <v>740679.08</v>
      </c>
      <c r="G30" s="353">
        <v>413422.46</v>
      </c>
      <c r="H30" s="353">
        <v>40529.629999999997</v>
      </c>
      <c r="I30"/>
      <c r="J30" s="319">
        <v>2106371.67</v>
      </c>
      <c r="K30" s="319">
        <v>1128051.1000000001</v>
      </c>
      <c r="L30" s="341"/>
      <c r="M30" s="341"/>
      <c r="N30" s="341"/>
      <c r="O30" s="341"/>
      <c r="P30"/>
      <c r="Q30"/>
      <c r="R30" s="319">
        <v>4166528.29</v>
      </c>
      <c r="S30" s="319">
        <v>225942.27</v>
      </c>
      <c r="T30" s="325">
        <v>1315722.5900000001</v>
      </c>
      <c r="U30" s="325">
        <v>80000</v>
      </c>
      <c r="V30" s="325">
        <v>1343.65</v>
      </c>
      <c r="W30" s="325">
        <v>1226307.2</v>
      </c>
      <c r="X30" s="324"/>
      <c r="Y30" s="329">
        <v>1638710.2</v>
      </c>
      <c r="Z30" s="328"/>
      <c r="AA30" s="328"/>
      <c r="AB30" s="328"/>
      <c r="AC30" s="329">
        <v>640948.76</v>
      </c>
      <c r="AD30" s="329">
        <v>307131.09999999998</v>
      </c>
      <c r="AE30" s="328"/>
      <c r="AF30" s="328"/>
      <c r="AG30" s="328"/>
      <c r="AH30" s="328"/>
      <c r="AI30" s="359">
        <f t="shared" si="7"/>
        <v>1194631.17</v>
      </c>
      <c r="AJ30" s="360">
        <f t="shared" si="8"/>
        <v>0</v>
      </c>
      <c r="AK30" s="361">
        <f t="shared" si="9"/>
        <v>1194631.17</v>
      </c>
      <c r="AL30" s="362">
        <f t="shared" si="10"/>
        <v>2623373.44</v>
      </c>
      <c r="AM30" s="363">
        <f t="shared" si="11"/>
        <v>2586790.06</v>
      </c>
      <c r="AN30" s="26">
        <f t="shared" si="6"/>
        <v>36583.379999999888</v>
      </c>
    </row>
    <row r="31" spans="1:40" x14ac:dyDescent="0.25">
      <c r="A31" s="1" t="s">
        <v>426</v>
      </c>
      <c r="B31" s="1" t="s">
        <v>427</v>
      </c>
      <c r="C31" s="65">
        <v>7059</v>
      </c>
      <c r="D31" s="65" t="s">
        <v>1041</v>
      </c>
      <c r="E31" t="s">
        <v>2983</v>
      </c>
      <c r="F31" s="353">
        <v>1820499.32</v>
      </c>
      <c r="G31" s="353">
        <v>418992.55</v>
      </c>
      <c r="H31" s="353">
        <v>28785.91</v>
      </c>
      <c r="I31"/>
      <c r="J31" s="319">
        <v>1099980.47</v>
      </c>
      <c r="K31" s="319">
        <v>288098.5</v>
      </c>
      <c r="L31" s="341"/>
      <c r="M31" s="341"/>
      <c r="N31" s="341"/>
      <c r="O31" s="341"/>
      <c r="P31"/>
      <c r="Q31"/>
      <c r="R31" s="319">
        <v>2816993.38</v>
      </c>
      <c r="S31" s="319">
        <v>519805.36</v>
      </c>
      <c r="T31" s="325">
        <v>2036362.99</v>
      </c>
      <c r="U31" s="325">
        <v>397124</v>
      </c>
      <c r="V31" s="325">
        <v>2371.7399999999998</v>
      </c>
      <c r="W31" s="325">
        <v>2340260.2999999998</v>
      </c>
      <c r="X31" s="325">
        <v>108000</v>
      </c>
      <c r="Y31" s="329">
        <v>3086763.3</v>
      </c>
      <c r="Z31" s="328"/>
      <c r="AA31" s="328"/>
      <c r="AB31" s="329">
        <v>2400</v>
      </c>
      <c r="AC31" s="329">
        <v>1359776.68</v>
      </c>
      <c r="AD31" s="329">
        <v>115621.04</v>
      </c>
      <c r="AE31" s="328"/>
      <c r="AF31" s="328"/>
      <c r="AG31" s="328"/>
      <c r="AH31" s="328"/>
      <c r="AI31" s="359">
        <f t="shared" si="7"/>
        <v>2268277.7800000003</v>
      </c>
      <c r="AJ31" s="360">
        <f t="shared" si="8"/>
        <v>0</v>
      </c>
      <c r="AK31" s="361">
        <f t="shared" si="9"/>
        <v>2268277.7800000003</v>
      </c>
      <c r="AL31" s="362">
        <f t="shared" si="10"/>
        <v>4884119.03</v>
      </c>
      <c r="AM31" s="363">
        <f t="shared" si="11"/>
        <v>4564561.0199999996</v>
      </c>
      <c r="AN31" s="26">
        <f t="shared" si="6"/>
        <v>319558.01000000071</v>
      </c>
    </row>
    <row r="32" spans="1:40" x14ac:dyDescent="0.25">
      <c r="A32" s="1" t="s">
        <v>426</v>
      </c>
      <c r="B32" s="1" t="s">
        <v>427</v>
      </c>
      <c r="C32" s="65">
        <v>4668</v>
      </c>
      <c r="D32" s="65" t="s">
        <v>1042</v>
      </c>
      <c r="E32" t="s">
        <v>2984</v>
      </c>
      <c r="F32" s="353">
        <v>1393604.03</v>
      </c>
      <c r="G32" s="353">
        <v>198307.6</v>
      </c>
      <c r="H32" s="353">
        <v>32360.68</v>
      </c>
      <c r="I32"/>
      <c r="J32" s="319">
        <v>2197360.94</v>
      </c>
      <c r="K32" s="319">
        <v>829855.28</v>
      </c>
      <c r="L32" s="341"/>
      <c r="M32" s="341"/>
      <c r="N32" s="341"/>
      <c r="O32" s="341"/>
      <c r="P32"/>
      <c r="Q32"/>
      <c r="R32" s="319">
        <v>4282213.3499999996</v>
      </c>
      <c r="S32" s="319">
        <v>164243.42000000001</v>
      </c>
      <c r="T32" s="325">
        <v>1405853.49</v>
      </c>
      <c r="U32" s="325">
        <v>75570</v>
      </c>
      <c r="V32" s="325">
        <v>1637.64</v>
      </c>
      <c r="W32" s="325">
        <v>1150804.3</v>
      </c>
      <c r="X32" s="325">
        <v>100000</v>
      </c>
      <c r="Y32" s="329">
        <v>1711265.3</v>
      </c>
      <c r="Z32" s="328"/>
      <c r="AA32" s="328"/>
      <c r="AB32" s="329">
        <v>4878</v>
      </c>
      <c r="AC32" s="329">
        <v>530448.86</v>
      </c>
      <c r="AD32" s="329">
        <v>282241.51</v>
      </c>
      <c r="AE32" s="328"/>
      <c r="AF32" s="328"/>
      <c r="AG32" s="328"/>
      <c r="AH32" s="328"/>
      <c r="AI32" s="359">
        <f t="shared" si="7"/>
        <v>1624272.31</v>
      </c>
      <c r="AJ32" s="360">
        <f t="shared" si="8"/>
        <v>0</v>
      </c>
      <c r="AK32" s="361">
        <f t="shared" si="9"/>
        <v>1624272.31</v>
      </c>
      <c r="AL32" s="362">
        <f t="shared" si="10"/>
        <v>2733865.4299999997</v>
      </c>
      <c r="AM32" s="363">
        <f t="shared" si="11"/>
        <v>2528833.67</v>
      </c>
      <c r="AN32" s="26">
        <f t="shared" si="6"/>
        <v>205031.75999999978</v>
      </c>
    </row>
    <row r="33" spans="1:40" x14ac:dyDescent="0.25">
      <c r="A33" s="1" t="s">
        <v>426</v>
      </c>
      <c r="B33" s="1" t="s">
        <v>427</v>
      </c>
      <c r="C33" s="65">
        <v>5951</v>
      </c>
      <c r="D33" s="65" t="s">
        <v>1043</v>
      </c>
      <c r="E33" t="s">
        <v>2985</v>
      </c>
      <c r="F33" s="353">
        <v>925058.29</v>
      </c>
      <c r="G33" s="353">
        <v>168016.5</v>
      </c>
      <c r="H33" s="353">
        <v>186.88</v>
      </c>
      <c r="I33"/>
      <c r="J33" s="319">
        <v>636609.75</v>
      </c>
      <c r="K33" s="319">
        <v>434617.7</v>
      </c>
      <c r="L33" s="341"/>
      <c r="M33" s="341"/>
      <c r="N33" s="341"/>
      <c r="O33" s="341"/>
      <c r="P33"/>
      <c r="Q33"/>
      <c r="R33" s="319">
        <v>-2004680.71</v>
      </c>
      <c r="S33" s="319">
        <v>3631737.05</v>
      </c>
      <c r="T33" s="325">
        <v>2119449.0699999998</v>
      </c>
      <c r="U33" s="324"/>
      <c r="V33" s="325">
        <v>1127.5</v>
      </c>
      <c r="W33" s="325">
        <v>1645717.9</v>
      </c>
      <c r="X33" s="325">
        <v>500</v>
      </c>
      <c r="Y33" s="329">
        <v>2029475.9</v>
      </c>
      <c r="Z33" s="328"/>
      <c r="AA33" s="329">
        <v>6000</v>
      </c>
      <c r="AB33" s="329">
        <v>3672</v>
      </c>
      <c r="AC33" s="329">
        <v>953365.82</v>
      </c>
      <c r="AD33" s="329">
        <v>236847.97</v>
      </c>
      <c r="AE33" s="328"/>
      <c r="AF33" s="328"/>
      <c r="AG33" s="328"/>
      <c r="AH33" s="328"/>
      <c r="AI33" s="359">
        <f t="shared" si="7"/>
        <v>1093261.67</v>
      </c>
      <c r="AJ33" s="360">
        <f t="shared" si="8"/>
        <v>0</v>
      </c>
      <c r="AK33" s="361">
        <f t="shared" si="9"/>
        <v>1093261.67</v>
      </c>
      <c r="AL33" s="362">
        <f t="shared" si="10"/>
        <v>3766794.4699999997</v>
      </c>
      <c r="AM33" s="363">
        <f t="shared" si="11"/>
        <v>3229361.69</v>
      </c>
      <c r="AN33" s="26">
        <f t="shared" si="6"/>
        <v>537432.7799999998</v>
      </c>
    </row>
    <row r="34" spans="1:40" x14ac:dyDescent="0.25">
      <c r="A34" s="1" t="s">
        <v>426</v>
      </c>
      <c r="B34" s="1" t="s">
        <v>427</v>
      </c>
      <c r="C34" s="65">
        <v>4528</v>
      </c>
      <c r="D34" s="65" t="s">
        <v>1044</v>
      </c>
      <c r="E34" t="s">
        <v>2986</v>
      </c>
      <c r="F34" s="353">
        <v>802105.41</v>
      </c>
      <c r="G34" s="353">
        <v>244683.34</v>
      </c>
      <c r="H34" s="353">
        <v>27121.13</v>
      </c>
      <c r="I34"/>
      <c r="J34" s="319">
        <v>304509.03000000003</v>
      </c>
      <c r="K34" s="319">
        <v>640916.22</v>
      </c>
      <c r="L34" s="341"/>
      <c r="M34" s="341"/>
      <c r="N34" s="341"/>
      <c r="O34" s="341"/>
      <c r="P34"/>
      <c r="Q34"/>
      <c r="R34" s="319">
        <v>1144370.1599999999</v>
      </c>
      <c r="S34" s="319">
        <v>669957.9</v>
      </c>
      <c r="T34" s="325">
        <v>1627332.94</v>
      </c>
      <c r="U34" s="325">
        <v>265000</v>
      </c>
      <c r="V34" s="325">
        <v>1278.6500000000001</v>
      </c>
      <c r="W34" s="325">
        <v>353955</v>
      </c>
      <c r="X34" s="324"/>
      <c r="Y34" s="329">
        <v>950619</v>
      </c>
      <c r="Z34" s="328"/>
      <c r="AA34" s="329">
        <v>1380</v>
      </c>
      <c r="AB34" s="329">
        <v>14802</v>
      </c>
      <c r="AC34" s="329">
        <v>902071.66</v>
      </c>
      <c r="AD34" s="329">
        <v>173686.86</v>
      </c>
      <c r="AE34" s="328"/>
      <c r="AF34" s="328"/>
      <c r="AG34" s="328"/>
      <c r="AH34" s="328"/>
      <c r="AI34" s="359">
        <f t="shared" si="7"/>
        <v>1073909.8799999999</v>
      </c>
      <c r="AJ34" s="360">
        <f t="shared" si="8"/>
        <v>0</v>
      </c>
      <c r="AK34" s="361">
        <f t="shared" si="9"/>
        <v>1073909.8799999999</v>
      </c>
      <c r="AL34" s="362">
        <f t="shared" si="10"/>
        <v>2247566.59</v>
      </c>
      <c r="AM34" s="363">
        <f t="shared" si="11"/>
        <v>2042559.52</v>
      </c>
      <c r="AN34" s="26">
        <f t="shared" si="6"/>
        <v>205007.06999999983</v>
      </c>
    </row>
    <row r="35" spans="1:40" x14ac:dyDescent="0.25">
      <c r="A35" s="1" t="s">
        <v>426</v>
      </c>
      <c r="B35" s="1" t="s">
        <v>427</v>
      </c>
      <c r="C35" s="65">
        <v>5805</v>
      </c>
      <c r="D35" s="65" t="s">
        <v>1045</v>
      </c>
      <c r="E35" t="s">
        <v>2987</v>
      </c>
      <c r="F35" s="353">
        <v>1805824.9</v>
      </c>
      <c r="G35" s="353">
        <v>345166.62</v>
      </c>
      <c r="H35" s="353">
        <v>12698.61</v>
      </c>
      <c r="I35"/>
      <c r="J35" s="319">
        <v>573726.99</v>
      </c>
      <c r="K35" s="319">
        <v>345305.3</v>
      </c>
      <c r="L35" s="341"/>
      <c r="M35" s="341"/>
      <c r="N35" s="341"/>
      <c r="O35" s="341"/>
      <c r="P35"/>
      <c r="Q35"/>
      <c r="R35" s="319">
        <v>96065.83</v>
      </c>
      <c r="S35" s="319">
        <v>2501284.2200000002</v>
      </c>
      <c r="T35" s="325">
        <v>1412699.35</v>
      </c>
      <c r="U35" s="325">
        <v>278880</v>
      </c>
      <c r="V35" s="325">
        <v>1888.39</v>
      </c>
      <c r="W35" s="325">
        <v>1382551</v>
      </c>
      <c r="X35" s="324"/>
      <c r="Y35" s="329">
        <v>1965623</v>
      </c>
      <c r="Z35" s="328"/>
      <c r="AA35" s="328"/>
      <c r="AB35" s="329">
        <v>5166</v>
      </c>
      <c r="AC35" s="329">
        <v>486338.35</v>
      </c>
      <c r="AD35" s="329">
        <v>133519.01999999999</v>
      </c>
      <c r="AE35" s="328"/>
      <c r="AF35" s="328"/>
      <c r="AG35" s="328"/>
      <c r="AH35" s="328"/>
      <c r="AI35" s="359">
        <f t="shared" si="7"/>
        <v>2163690.13</v>
      </c>
      <c r="AJ35" s="360">
        <f t="shared" si="8"/>
        <v>0</v>
      </c>
      <c r="AK35" s="361">
        <f t="shared" si="9"/>
        <v>2163690.13</v>
      </c>
      <c r="AL35" s="362">
        <f t="shared" si="10"/>
        <v>3076018.74</v>
      </c>
      <c r="AM35" s="363">
        <f t="shared" si="11"/>
        <v>2590646.37</v>
      </c>
      <c r="AN35" s="26">
        <f t="shared" si="6"/>
        <v>485372.37000000011</v>
      </c>
    </row>
    <row r="36" spans="1:40" x14ac:dyDescent="0.25">
      <c r="A36" s="1" t="s">
        <v>426</v>
      </c>
      <c r="B36" s="1" t="s">
        <v>427</v>
      </c>
      <c r="C36" s="65">
        <v>3290</v>
      </c>
      <c r="D36" s="65" t="s">
        <v>1046</v>
      </c>
      <c r="E36" t="s">
        <v>2988</v>
      </c>
      <c r="F36" s="353">
        <v>721812.65</v>
      </c>
      <c r="G36" s="353">
        <v>103100.5</v>
      </c>
      <c r="H36" s="353">
        <v>4864</v>
      </c>
      <c r="I36"/>
      <c r="J36" s="319">
        <v>2455901.19</v>
      </c>
      <c r="K36" s="319">
        <v>739030.36</v>
      </c>
      <c r="L36" s="341"/>
      <c r="M36" s="342">
        <v>31920</v>
      </c>
      <c r="N36" s="341"/>
      <c r="O36" s="342">
        <v>53355</v>
      </c>
      <c r="P36"/>
      <c r="Q36"/>
      <c r="R36" s="319">
        <v>2090393.48</v>
      </c>
      <c r="S36" s="319">
        <v>1692932.58</v>
      </c>
      <c r="T36" s="325">
        <v>1436844.84</v>
      </c>
      <c r="U36" s="325">
        <v>244037</v>
      </c>
      <c r="V36" s="325">
        <v>819.04</v>
      </c>
      <c r="W36" s="325">
        <v>838610</v>
      </c>
      <c r="X36" s="325">
        <v>9600</v>
      </c>
      <c r="Y36" s="329">
        <v>1367055</v>
      </c>
      <c r="Z36" s="328"/>
      <c r="AA36" s="328"/>
      <c r="AB36" s="329">
        <v>12400</v>
      </c>
      <c r="AC36" s="329">
        <v>606602.59</v>
      </c>
      <c r="AD36" s="329">
        <v>387745.65</v>
      </c>
      <c r="AE36" s="328"/>
      <c r="AF36" s="328"/>
      <c r="AG36" s="328"/>
      <c r="AH36" s="328"/>
      <c r="AI36" s="359">
        <f t="shared" si="7"/>
        <v>829777.15</v>
      </c>
      <c r="AJ36" s="360">
        <f t="shared" si="8"/>
        <v>85275</v>
      </c>
      <c r="AK36" s="361">
        <f t="shared" si="9"/>
        <v>744502.15</v>
      </c>
      <c r="AL36" s="362">
        <f t="shared" si="10"/>
        <v>2529910.88</v>
      </c>
      <c r="AM36" s="363">
        <f t="shared" si="11"/>
        <v>2373803.2399999998</v>
      </c>
      <c r="AN36" s="26">
        <f t="shared" si="6"/>
        <v>156107.64000000013</v>
      </c>
    </row>
    <row r="37" spans="1:40" x14ac:dyDescent="0.25">
      <c r="A37" s="1" t="s">
        <v>426</v>
      </c>
      <c r="B37" s="1" t="s">
        <v>427</v>
      </c>
      <c r="C37" s="65">
        <v>5014</v>
      </c>
      <c r="D37" s="65" t="s">
        <v>1047</v>
      </c>
      <c r="E37" t="s">
        <v>2989</v>
      </c>
      <c r="F37" s="353">
        <v>594630.68000000005</v>
      </c>
      <c r="G37" s="353">
        <v>282654.67</v>
      </c>
      <c r="H37" s="353">
        <v>12117.57</v>
      </c>
      <c r="I37"/>
      <c r="J37" s="319">
        <v>1228888.6599999999</v>
      </c>
      <c r="K37" s="319">
        <v>456368.88</v>
      </c>
      <c r="L37" s="341"/>
      <c r="M37" s="341"/>
      <c r="N37" s="341"/>
      <c r="O37" s="342">
        <v>70930</v>
      </c>
      <c r="P37"/>
      <c r="Q37"/>
      <c r="R37" s="319">
        <v>2430281.02</v>
      </c>
      <c r="S37"/>
      <c r="T37" s="325">
        <v>1219216.6399999999</v>
      </c>
      <c r="U37" s="325">
        <v>103370</v>
      </c>
      <c r="V37" s="325">
        <v>586.12</v>
      </c>
      <c r="W37" s="325">
        <v>1128721.3999999999</v>
      </c>
      <c r="X37" s="324"/>
      <c r="Y37" s="329">
        <v>1440582.82</v>
      </c>
      <c r="Z37" s="328"/>
      <c r="AA37" s="328"/>
      <c r="AB37" s="329">
        <v>744</v>
      </c>
      <c r="AC37" s="329">
        <v>604154.18000000005</v>
      </c>
      <c r="AD37" s="329">
        <v>232963.72</v>
      </c>
      <c r="AE37" s="328"/>
      <c r="AF37" s="328"/>
      <c r="AG37" s="329">
        <v>100000</v>
      </c>
      <c r="AH37" s="328"/>
      <c r="AI37" s="359">
        <f t="shared" si="7"/>
        <v>889402.92</v>
      </c>
      <c r="AJ37" s="360">
        <f t="shared" si="8"/>
        <v>70930</v>
      </c>
      <c r="AK37" s="361">
        <f t="shared" si="9"/>
        <v>818472.92</v>
      </c>
      <c r="AL37" s="362">
        <f t="shared" si="10"/>
        <v>2451894.16</v>
      </c>
      <c r="AM37" s="363">
        <f t="shared" si="11"/>
        <v>2378444.7200000002</v>
      </c>
      <c r="AN37" s="26">
        <f t="shared" si="6"/>
        <v>73449.439999999944</v>
      </c>
    </row>
    <row r="38" spans="1:40" x14ac:dyDescent="0.25">
      <c r="A38" s="1" t="s">
        <v>426</v>
      </c>
      <c r="B38" s="1" t="s">
        <v>427</v>
      </c>
      <c r="C38" s="65">
        <v>4611</v>
      </c>
      <c r="D38" s="65" t="s">
        <v>1048</v>
      </c>
      <c r="E38" t="s">
        <v>2990</v>
      </c>
      <c r="F38" s="353">
        <v>1005804.62</v>
      </c>
      <c r="G38" s="353">
        <v>265616.2</v>
      </c>
      <c r="H38" s="353">
        <v>5601.3</v>
      </c>
      <c r="I38"/>
      <c r="J38" s="319">
        <v>921373.67</v>
      </c>
      <c r="K38" s="319">
        <v>444119.29</v>
      </c>
      <c r="L38" s="341"/>
      <c r="M38" s="342">
        <v>0</v>
      </c>
      <c r="N38" s="341"/>
      <c r="O38" s="342">
        <v>0</v>
      </c>
      <c r="P38"/>
      <c r="Q38"/>
      <c r="R38" s="319">
        <v>2335234.94</v>
      </c>
      <c r="S38"/>
      <c r="T38" s="325">
        <v>1415114.84</v>
      </c>
      <c r="U38" s="325">
        <v>119200</v>
      </c>
      <c r="V38" s="325">
        <v>1243.92</v>
      </c>
      <c r="W38" s="325">
        <v>2283717.6</v>
      </c>
      <c r="X38" s="324"/>
      <c r="Y38" s="329">
        <v>2798394.6</v>
      </c>
      <c r="Z38" s="328"/>
      <c r="AA38" s="329">
        <v>1380</v>
      </c>
      <c r="AB38" s="329">
        <v>480</v>
      </c>
      <c r="AC38" s="329">
        <v>486034.21</v>
      </c>
      <c r="AD38" s="329">
        <v>117707.41</v>
      </c>
      <c r="AE38" s="328"/>
      <c r="AF38" s="328"/>
      <c r="AG38" s="329">
        <v>108000</v>
      </c>
      <c r="AH38" s="328"/>
      <c r="AI38" s="359">
        <f t="shared" si="7"/>
        <v>1277022.1200000001</v>
      </c>
      <c r="AJ38" s="360">
        <f t="shared" si="8"/>
        <v>0</v>
      </c>
      <c r="AK38" s="361">
        <f t="shared" si="9"/>
        <v>1277022.1200000001</v>
      </c>
      <c r="AL38" s="362">
        <f t="shared" si="10"/>
        <v>3819276.3600000003</v>
      </c>
      <c r="AM38" s="363">
        <f t="shared" si="11"/>
        <v>3511996.22</v>
      </c>
      <c r="AN38" s="26">
        <f t="shared" si="6"/>
        <v>307280.14000000013</v>
      </c>
    </row>
    <row r="39" spans="1:40" x14ac:dyDescent="0.25">
      <c r="A39" s="1" t="s">
        <v>430</v>
      </c>
      <c r="B39" s="1" t="s">
        <v>431</v>
      </c>
      <c r="C39" s="65">
        <v>2051</v>
      </c>
      <c r="D39" s="65" t="s">
        <v>1049</v>
      </c>
      <c r="E39" t="s">
        <v>2991</v>
      </c>
      <c r="F39" s="353">
        <v>985752.25</v>
      </c>
      <c r="G39" s="353">
        <v>36383.74</v>
      </c>
      <c r="H39" s="353">
        <v>57000.05</v>
      </c>
      <c r="I39"/>
      <c r="J39" s="319">
        <v>447013</v>
      </c>
      <c r="K39" s="319">
        <v>966864.28</v>
      </c>
      <c r="L39" s="342">
        <v>16683</v>
      </c>
      <c r="M39" s="342">
        <v>9100</v>
      </c>
      <c r="N39" s="341"/>
      <c r="O39" s="342">
        <v>103.84</v>
      </c>
      <c r="P39" s="319">
        <v>52178.63</v>
      </c>
      <c r="Q39"/>
      <c r="R39" s="319">
        <v>-206169.07</v>
      </c>
      <c r="S39" s="319">
        <v>1814650.86</v>
      </c>
      <c r="T39" s="325">
        <v>1743778.25</v>
      </c>
      <c r="U39" s="325">
        <v>8292</v>
      </c>
      <c r="V39" s="325">
        <v>2915.96</v>
      </c>
      <c r="W39" s="325">
        <v>1784001.8</v>
      </c>
      <c r="X39" s="325">
        <v>14700</v>
      </c>
      <c r="Y39" s="329">
        <v>2062404.8</v>
      </c>
      <c r="Z39" s="328"/>
      <c r="AA39" s="328"/>
      <c r="AB39" s="328"/>
      <c r="AC39" s="329">
        <v>519139.99</v>
      </c>
      <c r="AD39" s="329">
        <v>165677.16</v>
      </c>
      <c r="AE39" s="328"/>
      <c r="AF39" s="328"/>
      <c r="AG39" s="328"/>
      <c r="AH39" s="328"/>
      <c r="AI39" s="359">
        <f t="shared" si="7"/>
        <v>1079136.04</v>
      </c>
      <c r="AJ39" s="360">
        <f t="shared" si="8"/>
        <v>25886.84</v>
      </c>
      <c r="AK39" s="361">
        <f t="shared" si="9"/>
        <v>1053249.2</v>
      </c>
      <c r="AL39" s="362">
        <f t="shared" si="10"/>
        <v>3553688.01</v>
      </c>
      <c r="AM39" s="363">
        <f t="shared" si="11"/>
        <v>2747221.95</v>
      </c>
      <c r="AN39" s="26">
        <f t="shared" si="6"/>
        <v>806466.05999999959</v>
      </c>
    </row>
    <row r="40" spans="1:40" x14ac:dyDescent="0.25">
      <c r="A40" s="1" t="s">
        <v>430</v>
      </c>
      <c r="B40" s="1" t="s">
        <v>431</v>
      </c>
      <c r="C40" s="65">
        <v>1787</v>
      </c>
      <c r="D40" s="65" t="s">
        <v>1050</v>
      </c>
      <c r="E40" t="s">
        <v>2992</v>
      </c>
      <c r="F40" s="353">
        <v>157566.79</v>
      </c>
      <c r="G40" s="353">
        <v>9880.5</v>
      </c>
      <c r="H40" s="353">
        <v>29123.3</v>
      </c>
      <c r="I40"/>
      <c r="J40" s="319">
        <v>1394431.86</v>
      </c>
      <c r="K40" s="319">
        <v>199280.65</v>
      </c>
      <c r="L40" s="342">
        <v>4223.3999999999996</v>
      </c>
      <c r="M40" s="342">
        <v>10725</v>
      </c>
      <c r="N40" s="341"/>
      <c r="O40" s="342">
        <v>106432.71</v>
      </c>
      <c r="P40"/>
      <c r="Q40"/>
      <c r="R40" s="319">
        <v>327444.78999999998</v>
      </c>
      <c r="S40" s="319">
        <v>1633793.05</v>
      </c>
      <c r="T40" s="325">
        <v>1032976.27</v>
      </c>
      <c r="U40" s="324"/>
      <c r="V40" s="325">
        <v>337.08</v>
      </c>
      <c r="W40" s="325">
        <v>1319676.1000000001</v>
      </c>
      <c r="X40" s="325">
        <v>75000</v>
      </c>
      <c r="Y40" s="329">
        <v>1586174.1</v>
      </c>
      <c r="Z40" s="328"/>
      <c r="AA40" s="328"/>
      <c r="AB40" s="328"/>
      <c r="AC40" s="329">
        <v>932810.62</v>
      </c>
      <c r="AD40" s="329">
        <v>201340.58</v>
      </c>
      <c r="AE40" s="328"/>
      <c r="AF40" s="328"/>
      <c r="AG40" s="328"/>
      <c r="AH40" s="328"/>
      <c r="AI40" s="359">
        <f t="shared" si="7"/>
        <v>196570.59</v>
      </c>
      <c r="AJ40" s="360">
        <f t="shared" si="8"/>
        <v>121381.11</v>
      </c>
      <c r="AK40" s="361">
        <f t="shared" si="9"/>
        <v>75189.48</v>
      </c>
      <c r="AL40" s="362">
        <f t="shared" si="10"/>
        <v>2427989.4500000002</v>
      </c>
      <c r="AM40" s="363">
        <f t="shared" si="11"/>
        <v>2720325.3000000003</v>
      </c>
      <c r="AN40" s="26">
        <f t="shared" si="6"/>
        <v>-292335.85000000009</v>
      </c>
    </row>
    <row r="41" spans="1:40" x14ac:dyDescent="0.25">
      <c r="A41" s="1" t="s">
        <v>430</v>
      </c>
      <c r="B41" s="1" t="s">
        <v>431</v>
      </c>
      <c r="C41" s="65">
        <v>2904</v>
      </c>
      <c r="D41" s="65" t="s">
        <v>1051</v>
      </c>
      <c r="E41" t="s">
        <v>2993</v>
      </c>
      <c r="F41" s="353">
        <v>570311.4</v>
      </c>
      <c r="G41" s="353">
        <v>31067.31</v>
      </c>
      <c r="H41" s="353">
        <v>51754.79</v>
      </c>
      <c r="I41"/>
      <c r="J41" s="319">
        <v>1085148.47</v>
      </c>
      <c r="K41" s="319">
        <v>228362.68</v>
      </c>
      <c r="L41" s="342">
        <v>4613.3999999999996</v>
      </c>
      <c r="M41" s="342">
        <v>21300</v>
      </c>
      <c r="N41" s="341"/>
      <c r="O41" s="342">
        <v>0</v>
      </c>
      <c r="P41"/>
      <c r="Q41"/>
      <c r="R41" s="319">
        <v>2070516.38</v>
      </c>
      <c r="S41" s="319">
        <v>174893.33</v>
      </c>
      <c r="T41" s="325">
        <v>895204.24</v>
      </c>
      <c r="U41" s="325">
        <v>42640</v>
      </c>
      <c r="V41" s="325">
        <v>949.76</v>
      </c>
      <c r="W41" s="325">
        <v>1373176</v>
      </c>
      <c r="X41" s="325">
        <v>30600</v>
      </c>
      <c r="Y41" s="329">
        <v>1695154</v>
      </c>
      <c r="Z41" s="328"/>
      <c r="AA41" s="328"/>
      <c r="AB41" s="328"/>
      <c r="AC41" s="329">
        <v>724154.84</v>
      </c>
      <c r="AD41" s="329">
        <v>227483.02</v>
      </c>
      <c r="AE41" s="328"/>
      <c r="AF41" s="328"/>
      <c r="AG41" s="329">
        <v>456.6</v>
      </c>
      <c r="AH41" s="328"/>
      <c r="AI41" s="359">
        <f t="shared" si="7"/>
        <v>653133.50000000012</v>
      </c>
      <c r="AJ41" s="360">
        <f t="shared" si="8"/>
        <v>25913.4</v>
      </c>
      <c r="AK41" s="361">
        <f t="shared" si="9"/>
        <v>627220.10000000009</v>
      </c>
      <c r="AL41" s="362">
        <f t="shared" si="10"/>
        <v>2342570</v>
      </c>
      <c r="AM41" s="363">
        <f t="shared" si="11"/>
        <v>2647248.46</v>
      </c>
      <c r="AN41" s="26">
        <f t="shared" si="6"/>
        <v>-304678.45999999996</v>
      </c>
    </row>
    <row r="42" spans="1:40" x14ac:dyDescent="0.25">
      <c r="A42" s="1" t="s">
        <v>430</v>
      </c>
      <c r="B42" s="1" t="s">
        <v>431</v>
      </c>
      <c r="C42" s="65">
        <v>3978</v>
      </c>
      <c r="D42" s="65" t="s">
        <v>1052</v>
      </c>
      <c r="E42" t="s">
        <v>2994</v>
      </c>
      <c r="F42" s="353">
        <v>1790353.13</v>
      </c>
      <c r="G42" s="353">
        <v>76346.81</v>
      </c>
      <c r="H42" s="353">
        <v>42511.519999999997</v>
      </c>
      <c r="I42"/>
      <c r="J42" s="319">
        <v>1182956.55</v>
      </c>
      <c r="K42" s="319">
        <v>303913.33</v>
      </c>
      <c r="L42" s="342">
        <v>59499.8</v>
      </c>
      <c r="M42" s="342">
        <v>85500</v>
      </c>
      <c r="N42" s="341"/>
      <c r="O42" s="342">
        <v>3080.34</v>
      </c>
      <c r="P42" s="319">
        <v>-40000</v>
      </c>
      <c r="Q42"/>
      <c r="R42" s="319">
        <v>1824824.14</v>
      </c>
      <c r="S42" s="319">
        <v>1781475.04</v>
      </c>
      <c r="T42" s="325">
        <v>1581090.38</v>
      </c>
      <c r="U42" s="325">
        <v>119189.24</v>
      </c>
      <c r="V42" s="325">
        <v>6423.04</v>
      </c>
      <c r="W42" s="325">
        <v>1972353</v>
      </c>
      <c r="X42" s="325">
        <v>21000</v>
      </c>
      <c r="Y42" s="329">
        <v>2411844</v>
      </c>
      <c r="Z42" s="328"/>
      <c r="AA42" s="328"/>
      <c r="AB42" s="328"/>
      <c r="AC42" s="329">
        <v>1039562.94</v>
      </c>
      <c r="AD42" s="329">
        <v>263546.7</v>
      </c>
      <c r="AE42" s="329">
        <v>303400</v>
      </c>
      <c r="AF42" s="328"/>
      <c r="AG42" s="328"/>
      <c r="AH42" s="328"/>
      <c r="AI42" s="359">
        <f t="shared" si="7"/>
        <v>1909211.46</v>
      </c>
      <c r="AJ42" s="360">
        <f t="shared" si="8"/>
        <v>148080.13999999998</v>
      </c>
      <c r="AK42" s="361">
        <f t="shared" si="9"/>
        <v>1761131.32</v>
      </c>
      <c r="AL42" s="362">
        <f t="shared" si="10"/>
        <v>3700055.66</v>
      </c>
      <c r="AM42" s="363">
        <f t="shared" si="11"/>
        <v>4018353.64</v>
      </c>
      <c r="AN42" s="26">
        <f t="shared" si="6"/>
        <v>-318297.98</v>
      </c>
    </row>
    <row r="43" spans="1:40" x14ac:dyDescent="0.25">
      <c r="A43" s="1" t="s">
        <v>430</v>
      </c>
      <c r="B43" s="1" t="s">
        <v>431</v>
      </c>
      <c r="C43" s="65">
        <v>3763</v>
      </c>
      <c r="D43" s="65" t="s">
        <v>1053</v>
      </c>
      <c r="E43" t="s">
        <v>2995</v>
      </c>
      <c r="F43" s="353">
        <v>1137644.8</v>
      </c>
      <c r="G43" s="353">
        <v>15321.86</v>
      </c>
      <c r="H43" s="353">
        <v>55022.73</v>
      </c>
      <c r="I43"/>
      <c r="J43" s="319">
        <v>288704.71000000002</v>
      </c>
      <c r="K43" s="319">
        <v>284093.7</v>
      </c>
      <c r="L43" s="342">
        <v>12764.4</v>
      </c>
      <c r="M43" s="342">
        <v>28675</v>
      </c>
      <c r="N43" s="341"/>
      <c r="O43" s="342">
        <v>2894.08</v>
      </c>
      <c r="P43"/>
      <c r="Q43"/>
      <c r="R43" s="319">
        <v>140594.17000000001</v>
      </c>
      <c r="S43" s="319">
        <v>1769380.27</v>
      </c>
      <c r="T43" s="325">
        <v>1276252.3899999999</v>
      </c>
      <c r="U43" s="325">
        <v>393090</v>
      </c>
      <c r="V43" s="325">
        <v>1597.07</v>
      </c>
      <c r="W43" s="325">
        <v>2051644.1</v>
      </c>
      <c r="X43" s="325">
        <v>31500</v>
      </c>
      <c r="Y43" s="329">
        <v>2436841.1</v>
      </c>
      <c r="Z43" s="328"/>
      <c r="AA43" s="329">
        <v>1130</v>
      </c>
      <c r="AB43" s="329">
        <v>784</v>
      </c>
      <c r="AC43" s="329">
        <v>1327326.6000000001</v>
      </c>
      <c r="AD43" s="329">
        <v>161521.98000000001</v>
      </c>
      <c r="AE43" s="328"/>
      <c r="AF43" s="328"/>
      <c r="AG43" s="328"/>
      <c r="AH43" s="328"/>
      <c r="AI43" s="359">
        <f t="shared" si="7"/>
        <v>1207989.3900000001</v>
      </c>
      <c r="AJ43" s="360">
        <f t="shared" si="8"/>
        <v>44333.48</v>
      </c>
      <c r="AK43" s="361">
        <f t="shared" si="9"/>
        <v>1163655.9100000001</v>
      </c>
      <c r="AL43" s="362">
        <f t="shared" si="10"/>
        <v>3754083.56</v>
      </c>
      <c r="AM43" s="363">
        <f t="shared" si="11"/>
        <v>3927603.68</v>
      </c>
      <c r="AN43" s="26">
        <f t="shared" si="6"/>
        <v>-173520.12000000011</v>
      </c>
    </row>
    <row r="44" spans="1:40" x14ac:dyDescent="0.25">
      <c r="A44" s="1" t="s">
        <v>430</v>
      </c>
      <c r="B44" s="1" t="s">
        <v>431</v>
      </c>
      <c r="C44" s="65">
        <v>973</v>
      </c>
      <c r="D44" s="65" t="s">
        <v>1054</v>
      </c>
      <c r="E44" t="s">
        <v>2996</v>
      </c>
      <c r="F44" s="353">
        <v>527497.43000000005</v>
      </c>
      <c r="G44" s="353">
        <v>12639.2</v>
      </c>
      <c r="H44" s="353">
        <v>32000</v>
      </c>
      <c r="I44"/>
      <c r="J44" s="319">
        <v>911769.36</v>
      </c>
      <c r="K44" s="319">
        <v>174212.22</v>
      </c>
      <c r="L44" s="342">
        <v>5455.2</v>
      </c>
      <c r="M44" s="342">
        <v>9200</v>
      </c>
      <c r="N44" s="341"/>
      <c r="O44" s="342">
        <v>0</v>
      </c>
      <c r="P44"/>
      <c r="Q44"/>
      <c r="R44" s="319">
        <v>-1199930.26</v>
      </c>
      <c r="S44" s="319">
        <v>2854151.72</v>
      </c>
      <c r="T44" s="325">
        <v>797846.42</v>
      </c>
      <c r="U44" s="325">
        <v>196040</v>
      </c>
      <c r="V44" s="325">
        <v>664.79</v>
      </c>
      <c r="W44" s="325">
        <v>1004738</v>
      </c>
      <c r="X44" s="325">
        <v>16100</v>
      </c>
      <c r="Y44" s="329">
        <v>1355504</v>
      </c>
      <c r="Z44" s="328"/>
      <c r="AA44" s="328"/>
      <c r="AB44" s="328"/>
      <c r="AC44" s="329">
        <v>454364.11</v>
      </c>
      <c r="AD44" s="329">
        <v>216279.55</v>
      </c>
      <c r="AE44" s="328"/>
      <c r="AF44" s="328"/>
      <c r="AG44" s="328"/>
      <c r="AH44" s="328"/>
      <c r="AI44" s="359">
        <f t="shared" si="7"/>
        <v>572136.63</v>
      </c>
      <c r="AJ44" s="360">
        <f t="shared" si="8"/>
        <v>14655.2</v>
      </c>
      <c r="AK44" s="361">
        <f t="shared" si="9"/>
        <v>557481.43000000005</v>
      </c>
      <c r="AL44" s="362">
        <f t="shared" si="10"/>
        <v>2015389.21</v>
      </c>
      <c r="AM44" s="363">
        <f t="shared" si="11"/>
        <v>2026147.66</v>
      </c>
      <c r="AN44" s="26">
        <f t="shared" si="6"/>
        <v>-10758.449999999953</v>
      </c>
    </row>
    <row r="45" spans="1:40" x14ac:dyDescent="0.25">
      <c r="A45" s="1" t="s">
        <v>430</v>
      </c>
      <c r="B45" s="1" t="s">
        <v>431</v>
      </c>
      <c r="C45" s="65">
        <v>4069</v>
      </c>
      <c r="D45" s="65" t="s">
        <v>1055</v>
      </c>
      <c r="E45" t="s">
        <v>2997</v>
      </c>
      <c r="F45" s="353">
        <v>503819.72</v>
      </c>
      <c r="G45" s="353">
        <v>9447.8799999999992</v>
      </c>
      <c r="H45" s="353">
        <v>50918.81</v>
      </c>
      <c r="I45"/>
      <c r="J45" s="319">
        <v>507896.4</v>
      </c>
      <c r="K45" s="319">
        <v>150647.93</v>
      </c>
      <c r="L45" s="342">
        <v>23127.4</v>
      </c>
      <c r="M45" s="342">
        <v>16200.41</v>
      </c>
      <c r="N45" s="341"/>
      <c r="O45" s="342">
        <v>1395.78</v>
      </c>
      <c r="P45"/>
      <c r="Q45"/>
      <c r="R45" s="319">
        <v>-644696.85</v>
      </c>
      <c r="S45" s="319">
        <v>1653756.5</v>
      </c>
      <c r="T45" s="325">
        <v>1041522.85</v>
      </c>
      <c r="U45" s="325">
        <v>135000</v>
      </c>
      <c r="V45" s="325">
        <v>537.44000000000005</v>
      </c>
      <c r="W45" s="325">
        <v>742329.9</v>
      </c>
      <c r="X45" s="325">
        <v>19900</v>
      </c>
      <c r="Y45" s="329">
        <v>1092978.3999999999</v>
      </c>
      <c r="Z45" s="328"/>
      <c r="AA45" s="328"/>
      <c r="AB45" s="328"/>
      <c r="AC45" s="329">
        <v>552860.17000000004</v>
      </c>
      <c r="AD45" s="329">
        <v>120504.12</v>
      </c>
      <c r="AE45" s="328"/>
      <c r="AF45" s="328"/>
      <c r="AG45" s="328"/>
      <c r="AH45" s="328"/>
      <c r="AI45" s="359">
        <f t="shared" si="7"/>
        <v>564186.40999999992</v>
      </c>
      <c r="AJ45" s="360">
        <f t="shared" si="8"/>
        <v>40723.589999999997</v>
      </c>
      <c r="AK45" s="361">
        <f t="shared" si="9"/>
        <v>523462.81999999995</v>
      </c>
      <c r="AL45" s="362">
        <f t="shared" si="10"/>
        <v>1939290.19</v>
      </c>
      <c r="AM45" s="363">
        <f t="shared" si="11"/>
        <v>1766342.69</v>
      </c>
      <c r="AN45" s="26">
        <f t="shared" si="6"/>
        <v>172947.5</v>
      </c>
    </row>
    <row r="46" spans="1:40" x14ac:dyDescent="0.25">
      <c r="A46" s="1" t="s">
        <v>430</v>
      </c>
      <c r="B46" s="1" t="s">
        <v>431</v>
      </c>
      <c r="C46" s="65">
        <v>5012</v>
      </c>
      <c r="D46" s="65" t="s">
        <v>1056</v>
      </c>
      <c r="E46" t="s">
        <v>2998</v>
      </c>
      <c r="F46" s="353">
        <v>367737.36</v>
      </c>
      <c r="G46" s="353">
        <v>170100.51</v>
      </c>
      <c r="H46" s="353">
        <v>34886.519999999997</v>
      </c>
      <c r="I46"/>
      <c r="J46" s="319">
        <v>667130.43999999994</v>
      </c>
      <c r="K46" s="319">
        <v>285473.07</v>
      </c>
      <c r="L46" s="342">
        <v>5581</v>
      </c>
      <c r="M46" s="342">
        <v>12934.64</v>
      </c>
      <c r="N46" s="341"/>
      <c r="O46" s="342">
        <v>1768.37</v>
      </c>
      <c r="P46"/>
      <c r="Q46"/>
      <c r="R46" s="319">
        <v>55134.01</v>
      </c>
      <c r="S46" s="319">
        <v>1474437.8</v>
      </c>
      <c r="T46" s="325">
        <v>681490.06</v>
      </c>
      <c r="U46" s="325">
        <v>475937</v>
      </c>
      <c r="V46" s="325">
        <v>339.66</v>
      </c>
      <c r="W46" s="325">
        <v>370763</v>
      </c>
      <c r="X46" s="325">
        <v>10500</v>
      </c>
      <c r="Y46" s="329">
        <v>670994</v>
      </c>
      <c r="Z46" s="328"/>
      <c r="AA46" s="328"/>
      <c r="AB46" s="328"/>
      <c r="AC46" s="329">
        <v>720207.68</v>
      </c>
      <c r="AD46" s="329">
        <v>172355.96</v>
      </c>
      <c r="AE46" s="328"/>
      <c r="AF46" s="328"/>
      <c r="AG46" s="328"/>
      <c r="AH46" s="328"/>
      <c r="AI46" s="359">
        <f t="shared" si="7"/>
        <v>572724.39</v>
      </c>
      <c r="AJ46" s="360">
        <f t="shared" si="8"/>
        <v>20284.009999999998</v>
      </c>
      <c r="AK46" s="361">
        <f t="shared" si="9"/>
        <v>552440.38</v>
      </c>
      <c r="AL46" s="362">
        <f t="shared" si="10"/>
        <v>1539029.72</v>
      </c>
      <c r="AM46" s="363">
        <f t="shared" si="11"/>
        <v>1563557.6400000001</v>
      </c>
      <c r="AN46" s="26">
        <f t="shared" si="6"/>
        <v>-24527.920000000158</v>
      </c>
    </row>
    <row r="47" spans="1:40" x14ac:dyDescent="0.25">
      <c r="A47" s="1" t="s">
        <v>430</v>
      </c>
      <c r="B47" s="1" t="s">
        <v>431</v>
      </c>
      <c r="C47" s="65">
        <v>5988</v>
      </c>
      <c r="D47" s="65" t="s">
        <v>1057</v>
      </c>
      <c r="E47" t="s">
        <v>2999</v>
      </c>
      <c r="F47" s="353">
        <v>374286</v>
      </c>
      <c r="G47" s="353">
        <v>54811.11</v>
      </c>
      <c r="H47" s="353">
        <v>31978.71</v>
      </c>
      <c r="I47"/>
      <c r="J47" s="319">
        <v>1395787.92</v>
      </c>
      <c r="K47" s="319">
        <v>270342.92</v>
      </c>
      <c r="L47" s="342">
        <v>27203.200000000001</v>
      </c>
      <c r="M47" s="342">
        <v>64925</v>
      </c>
      <c r="N47" s="341"/>
      <c r="O47" s="342">
        <v>699.4</v>
      </c>
      <c r="P47"/>
      <c r="Q47"/>
      <c r="R47" s="319">
        <v>-19019.75</v>
      </c>
      <c r="S47" s="319">
        <v>2017007.85</v>
      </c>
      <c r="T47" s="325">
        <v>1791404.4</v>
      </c>
      <c r="U47" s="325">
        <v>382130</v>
      </c>
      <c r="V47" s="325">
        <v>635.59</v>
      </c>
      <c r="W47" s="325">
        <v>1490859.1</v>
      </c>
      <c r="X47" s="325">
        <v>16500</v>
      </c>
      <c r="Y47" s="329">
        <v>2062196.1</v>
      </c>
      <c r="Z47" s="328"/>
      <c r="AA47" s="328"/>
      <c r="AB47" s="328"/>
      <c r="AC47" s="329">
        <v>1371574.24</v>
      </c>
      <c r="AD47" s="329">
        <v>211367.79</v>
      </c>
      <c r="AE47" s="328"/>
      <c r="AF47" s="328"/>
      <c r="AG47" s="328"/>
      <c r="AH47" s="328"/>
      <c r="AI47" s="359">
        <f t="shared" si="7"/>
        <v>461075.82</v>
      </c>
      <c r="AJ47" s="360">
        <f t="shared" si="8"/>
        <v>92827.599999999991</v>
      </c>
      <c r="AK47" s="361">
        <f t="shared" si="9"/>
        <v>368248.22000000003</v>
      </c>
      <c r="AL47" s="362">
        <f t="shared" si="10"/>
        <v>3681529.09</v>
      </c>
      <c r="AM47" s="363">
        <f t="shared" si="11"/>
        <v>3645138.13</v>
      </c>
      <c r="AN47" s="26">
        <f t="shared" si="6"/>
        <v>36390.959999999963</v>
      </c>
    </row>
    <row r="48" spans="1:40" x14ac:dyDescent="0.25">
      <c r="A48" s="1" t="s">
        <v>430</v>
      </c>
      <c r="B48" s="1" t="s">
        <v>431</v>
      </c>
      <c r="C48" s="65">
        <v>2518</v>
      </c>
      <c r="D48" s="65" t="s">
        <v>1058</v>
      </c>
      <c r="E48" t="s">
        <v>3000</v>
      </c>
      <c r="F48" s="353">
        <v>327743.09000000003</v>
      </c>
      <c r="G48" s="353">
        <v>2954.39</v>
      </c>
      <c r="H48" s="353">
        <v>35254.32</v>
      </c>
      <c r="I48"/>
      <c r="J48" s="319">
        <v>1174215.1200000001</v>
      </c>
      <c r="K48" s="319">
        <v>136252.14000000001</v>
      </c>
      <c r="L48" s="342">
        <v>3824</v>
      </c>
      <c r="M48" s="342">
        <v>45100</v>
      </c>
      <c r="N48" s="341"/>
      <c r="O48" s="342">
        <v>942.91</v>
      </c>
      <c r="P48"/>
      <c r="Q48"/>
      <c r="R48" s="319">
        <v>1552532.54</v>
      </c>
      <c r="S48" s="319">
        <v>216270.07999999999</v>
      </c>
      <c r="T48" s="325">
        <v>817401.48</v>
      </c>
      <c r="U48" s="325">
        <v>150000</v>
      </c>
      <c r="V48" s="325">
        <v>469.27</v>
      </c>
      <c r="W48" s="325">
        <v>1161245.6000000001</v>
      </c>
      <c r="X48" s="325">
        <v>34500</v>
      </c>
      <c r="Y48" s="329">
        <v>1514617.36</v>
      </c>
      <c r="Z48" s="328"/>
      <c r="AA48" s="328"/>
      <c r="AB48" s="328"/>
      <c r="AC48" s="329">
        <v>639254.89</v>
      </c>
      <c r="AD48" s="329">
        <v>151994.57</v>
      </c>
      <c r="AE48" s="328"/>
      <c r="AF48" s="328"/>
      <c r="AG48" s="328"/>
      <c r="AH48" s="328"/>
      <c r="AI48" s="359">
        <f t="shared" si="7"/>
        <v>365951.80000000005</v>
      </c>
      <c r="AJ48" s="360">
        <f t="shared" si="8"/>
        <v>49866.91</v>
      </c>
      <c r="AK48" s="361">
        <f t="shared" si="9"/>
        <v>316084.89</v>
      </c>
      <c r="AL48" s="362">
        <f t="shared" si="10"/>
        <v>2163616.35</v>
      </c>
      <c r="AM48" s="363">
        <f t="shared" si="11"/>
        <v>2305866.8199999998</v>
      </c>
      <c r="AN48" s="26">
        <f t="shared" si="6"/>
        <v>-142250.46999999974</v>
      </c>
    </row>
    <row r="49" spans="1:40" x14ac:dyDescent="0.25">
      <c r="A49" s="1" t="s">
        <v>430</v>
      </c>
      <c r="B49" s="1" t="s">
        <v>431</v>
      </c>
      <c r="C49" s="65">
        <v>5747</v>
      </c>
      <c r="D49" s="65" t="s">
        <v>1059</v>
      </c>
      <c r="E49" t="s">
        <v>3001</v>
      </c>
      <c r="F49" s="353">
        <v>846223.93</v>
      </c>
      <c r="G49" s="353">
        <v>17028.38</v>
      </c>
      <c r="H49" s="353">
        <v>58547.93</v>
      </c>
      <c r="I49"/>
      <c r="J49" s="319">
        <v>1240205.74</v>
      </c>
      <c r="K49" s="319">
        <v>345460.06</v>
      </c>
      <c r="L49" s="342">
        <v>7872</v>
      </c>
      <c r="M49" s="342">
        <v>9100</v>
      </c>
      <c r="N49" s="341"/>
      <c r="O49" s="342">
        <v>4752</v>
      </c>
      <c r="P49" s="319">
        <v>272666.83</v>
      </c>
      <c r="Q49"/>
      <c r="R49" s="319">
        <v>-128158.68</v>
      </c>
      <c r="S49" s="319">
        <v>2076002.99</v>
      </c>
      <c r="T49" s="325">
        <v>1864236.17</v>
      </c>
      <c r="U49" s="325">
        <v>379333.28</v>
      </c>
      <c r="V49" s="325">
        <v>969.04</v>
      </c>
      <c r="W49" s="325">
        <v>1841849.7</v>
      </c>
      <c r="X49" s="325">
        <v>52100</v>
      </c>
      <c r="Y49" s="329">
        <v>2577434.7000000002</v>
      </c>
      <c r="Z49" s="328"/>
      <c r="AA49" s="329">
        <v>1800</v>
      </c>
      <c r="AB49" s="329">
        <v>3656</v>
      </c>
      <c r="AC49" s="329">
        <v>1009458.69</v>
      </c>
      <c r="AD49" s="329">
        <v>280907.90000000002</v>
      </c>
      <c r="AE49" s="328"/>
      <c r="AF49" s="328"/>
      <c r="AG49" s="328"/>
      <c r="AH49" s="328"/>
      <c r="AI49" s="359">
        <f t="shared" si="7"/>
        <v>921800.24000000011</v>
      </c>
      <c r="AJ49" s="360">
        <f t="shared" si="8"/>
        <v>21724</v>
      </c>
      <c r="AK49" s="361">
        <f t="shared" si="9"/>
        <v>900076.24000000011</v>
      </c>
      <c r="AL49" s="362">
        <f t="shared" si="10"/>
        <v>4138488.1900000004</v>
      </c>
      <c r="AM49" s="363">
        <f t="shared" si="11"/>
        <v>3873257.29</v>
      </c>
      <c r="AN49" s="26">
        <f t="shared" si="6"/>
        <v>265230.90000000037</v>
      </c>
    </row>
    <row r="50" spans="1:40" x14ac:dyDescent="0.25">
      <c r="A50" s="1" t="s">
        <v>430</v>
      </c>
      <c r="B50" s="1" t="s">
        <v>431</v>
      </c>
      <c r="C50" s="65">
        <v>3454</v>
      </c>
      <c r="D50" s="65" t="s">
        <v>1060</v>
      </c>
      <c r="E50" t="s">
        <v>3002</v>
      </c>
      <c r="F50" s="353">
        <v>369620.97</v>
      </c>
      <c r="G50" s="353">
        <v>34637.82</v>
      </c>
      <c r="H50" s="353">
        <v>32303.97</v>
      </c>
      <c r="I50"/>
      <c r="J50" s="319">
        <v>758658.02</v>
      </c>
      <c r="K50" s="319">
        <v>155342.12</v>
      </c>
      <c r="L50" s="342">
        <v>4422.6000000000004</v>
      </c>
      <c r="M50" s="342">
        <v>87375</v>
      </c>
      <c r="N50" s="341"/>
      <c r="O50" s="342">
        <v>1693.05</v>
      </c>
      <c r="P50"/>
      <c r="Q50"/>
      <c r="R50" s="319">
        <v>-1368602.89</v>
      </c>
      <c r="S50" s="319">
        <v>2700044.99</v>
      </c>
      <c r="T50" s="325">
        <v>1069706</v>
      </c>
      <c r="U50" s="325">
        <v>119015</v>
      </c>
      <c r="V50" s="325">
        <v>355.48</v>
      </c>
      <c r="W50" s="325">
        <v>984705.8</v>
      </c>
      <c r="X50" s="325">
        <v>34500</v>
      </c>
      <c r="Y50" s="329">
        <v>1437957.8</v>
      </c>
      <c r="Z50" s="328"/>
      <c r="AA50" s="328"/>
      <c r="AB50" s="328"/>
      <c r="AC50" s="329">
        <v>645613.65</v>
      </c>
      <c r="AD50" s="329">
        <v>199080.68</v>
      </c>
      <c r="AE50" s="328"/>
      <c r="AF50" s="328"/>
      <c r="AG50" s="328"/>
      <c r="AH50" s="328"/>
      <c r="AI50" s="359">
        <f t="shared" si="7"/>
        <v>436562.76</v>
      </c>
      <c r="AJ50" s="360">
        <f t="shared" si="8"/>
        <v>93490.650000000009</v>
      </c>
      <c r="AK50" s="361">
        <f t="shared" si="9"/>
        <v>343072.11</v>
      </c>
      <c r="AL50" s="362">
        <f t="shared" si="10"/>
        <v>2208282.2800000003</v>
      </c>
      <c r="AM50" s="363">
        <f t="shared" si="11"/>
        <v>2282652.1300000004</v>
      </c>
      <c r="AN50" s="26">
        <f t="shared" si="6"/>
        <v>-74369.850000000093</v>
      </c>
    </row>
    <row r="51" spans="1:40" x14ac:dyDescent="0.25">
      <c r="A51" s="1" t="s">
        <v>430</v>
      </c>
      <c r="B51" s="1" t="s">
        <v>431</v>
      </c>
      <c r="C51" s="65">
        <v>3787</v>
      </c>
      <c r="D51" s="65" t="s">
        <v>1061</v>
      </c>
      <c r="E51" t="s">
        <v>3003</v>
      </c>
      <c r="F51" s="353">
        <v>418810.52</v>
      </c>
      <c r="G51" s="353">
        <v>20093.759999999998</v>
      </c>
      <c r="H51" s="353">
        <v>11786.96</v>
      </c>
      <c r="I51"/>
      <c r="J51" s="319">
        <v>683987.01</v>
      </c>
      <c r="K51" s="319">
        <v>81958</v>
      </c>
      <c r="L51" s="342">
        <v>8401.2000000000007</v>
      </c>
      <c r="M51" s="342">
        <v>39100</v>
      </c>
      <c r="N51" s="341"/>
      <c r="O51" s="342">
        <v>1318.38</v>
      </c>
      <c r="P51" s="319">
        <v>48800.27</v>
      </c>
      <c r="Q51"/>
      <c r="R51" s="319">
        <v>-509631.23</v>
      </c>
      <c r="S51" s="319">
        <v>1671717.03</v>
      </c>
      <c r="T51" s="325">
        <v>982097.14</v>
      </c>
      <c r="U51" s="325">
        <v>234251.04</v>
      </c>
      <c r="V51" s="325">
        <v>1359.63</v>
      </c>
      <c r="W51" s="325">
        <v>772115.4</v>
      </c>
      <c r="X51" s="325">
        <v>8650</v>
      </c>
      <c r="Y51" s="329">
        <v>1118380.3999999999</v>
      </c>
      <c r="Z51" s="328"/>
      <c r="AA51" s="329">
        <v>960</v>
      </c>
      <c r="AB51" s="329">
        <v>3540</v>
      </c>
      <c r="AC51" s="329">
        <v>756085.01</v>
      </c>
      <c r="AD51" s="329">
        <v>162577.20000000001</v>
      </c>
      <c r="AE51" s="328"/>
      <c r="AF51" s="328"/>
      <c r="AG51" s="328"/>
      <c r="AH51" s="328"/>
      <c r="AI51" s="359">
        <f t="shared" si="7"/>
        <v>450691.24000000005</v>
      </c>
      <c r="AJ51" s="360">
        <f t="shared" si="8"/>
        <v>48819.579999999994</v>
      </c>
      <c r="AK51" s="361">
        <f t="shared" si="9"/>
        <v>401871.66000000003</v>
      </c>
      <c r="AL51" s="362">
        <f t="shared" si="10"/>
        <v>1998473.21</v>
      </c>
      <c r="AM51" s="363">
        <f t="shared" si="11"/>
        <v>2041542.6099999999</v>
      </c>
      <c r="AN51" s="26">
        <f t="shared" si="6"/>
        <v>-43069.399999999907</v>
      </c>
    </row>
    <row r="52" spans="1:40" x14ac:dyDescent="0.25">
      <c r="A52" s="1" t="s">
        <v>430</v>
      </c>
      <c r="B52" s="1" t="s">
        <v>431</v>
      </c>
      <c r="C52" s="65">
        <v>4306</v>
      </c>
      <c r="D52" s="65" t="s">
        <v>1062</v>
      </c>
      <c r="E52" t="s">
        <v>3004</v>
      </c>
      <c r="F52" s="353">
        <v>631995.38</v>
      </c>
      <c r="G52" s="353">
        <v>141406.85</v>
      </c>
      <c r="H52" s="353">
        <v>53473</v>
      </c>
      <c r="I52"/>
      <c r="J52" s="319">
        <v>857870.86</v>
      </c>
      <c r="K52" s="319">
        <v>166819.4</v>
      </c>
      <c r="L52" s="342">
        <v>3081</v>
      </c>
      <c r="M52" s="342">
        <v>86450</v>
      </c>
      <c r="N52" s="341"/>
      <c r="O52" s="342">
        <v>528.29999999999995</v>
      </c>
      <c r="P52"/>
      <c r="Q52"/>
      <c r="R52" s="319">
        <v>1033452.65</v>
      </c>
      <c r="S52" s="319">
        <v>579857.57999999996</v>
      </c>
      <c r="T52" s="325">
        <v>1273766.8700000001</v>
      </c>
      <c r="U52" s="325">
        <v>333130</v>
      </c>
      <c r="V52" s="325">
        <v>597.80999999999995</v>
      </c>
      <c r="W52" s="325">
        <v>481473</v>
      </c>
      <c r="X52" s="325">
        <v>14900</v>
      </c>
      <c r="Y52" s="329">
        <v>871189.08</v>
      </c>
      <c r="Z52" s="328"/>
      <c r="AA52" s="328"/>
      <c r="AB52" s="328"/>
      <c r="AC52" s="329">
        <v>943693.88</v>
      </c>
      <c r="AD52" s="329">
        <v>140788.76</v>
      </c>
      <c r="AE52" s="328"/>
      <c r="AF52" s="328"/>
      <c r="AG52" s="328"/>
      <c r="AH52" s="328"/>
      <c r="AI52" s="359">
        <f t="shared" si="7"/>
        <v>826875.23</v>
      </c>
      <c r="AJ52" s="360">
        <f t="shared" si="8"/>
        <v>90059.3</v>
      </c>
      <c r="AK52" s="361">
        <f t="shared" si="9"/>
        <v>736815.92999999993</v>
      </c>
      <c r="AL52" s="362">
        <f t="shared" si="10"/>
        <v>2103867.6800000002</v>
      </c>
      <c r="AM52" s="363">
        <f t="shared" si="11"/>
        <v>1955671.72</v>
      </c>
      <c r="AN52" s="26">
        <f t="shared" si="6"/>
        <v>148195.9600000002</v>
      </c>
    </row>
    <row r="53" spans="1:40" x14ac:dyDescent="0.25">
      <c r="A53" s="1" t="s">
        <v>430</v>
      </c>
      <c r="B53" s="1" t="s">
        <v>431</v>
      </c>
      <c r="C53" s="65">
        <v>2587</v>
      </c>
      <c r="D53" s="65" t="s">
        <v>1063</v>
      </c>
      <c r="E53" t="s">
        <v>3005</v>
      </c>
      <c r="F53" s="353">
        <v>669664.81000000006</v>
      </c>
      <c r="G53" s="353">
        <v>84609.01</v>
      </c>
      <c r="H53" s="353">
        <v>19571.23</v>
      </c>
      <c r="I53"/>
      <c r="J53" s="319">
        <v>1215335.99</v>
      </c>
      <c r="K53" s="319">
        <v>141376.09</v>
      </c>
      <c r="L53" s="342">
        <v>6896.8</v>
      </c>
      <c r="M53" s="342">
        <v>19340</v>
      </c>
      <c r="N53" s="341"/>
      <c r="O53" s="342">
        <v>1236.55</v>
      </c>
      <c r="P53" s="319">
        <v>-3555.52</v>
      </c>
      <c r="Q53"/>
      <c r="R53" s="319">
        <v>1511216.67</v>
      </c>
      <c r="S53" s="319">
        <v>446722.69</v>
      </c>
      <c r="T53" s="325">
        <v>1096833.1599999999</v>
      </c>
      <c r="U53" s="325">
        <v>3555.52</v>
      </c>
      <c r="V53" s="325">
        <v>1521.56</v>
      </c>
      <c r="W53" s="325">
        <v>1380601.5</v>
      </c>
      <c r="X53" s="325">
        <v>4800</v>
      </c>
      <c r="Y53" s="329">
        <v>1705209.5</v>
      </c>
      <c r="Z53" s="328"/>
      <c r="AA53" s="328"/>
      <c r="AB53" s="328"/>
      <c r="AC53" s="329">
        <v>480762.8</v>
      </c>
      <c r="AD53" s="329">
        <v>152639.5</v>
      </c>
      <c r="AE53" s="328"/>
      <c r="AF53" s="328"/>
      <c r="AG53" s="328"/>
      <c r="AH53" s="328"/>
      <c r="AI53" s="359">
        <f t="shared" si="7"/>
        <v>773845.05</v>
      </c>
      <c r="AJ53" s="360">
        <f t="shared" si="8"/>
        <v>27473.35</v>
      </c>
      <c r="AK53" s="361">
        <f t="shared" si="9"/>
        <v>746371.70000000007</v>
      </c>
      <c r="AL53" s="362">
        <f t="shared" si="10"/>
        <v>2487311.7400000002</v>
      </c>
      <c r="AM53" s="363">
        <f t="shared" si="11"/>
        <v>2338611.7999999998</v>
      </c>
      <c r="AN53" s="26">
        <f t="shared" si="6"/>
        <v>148699.94000000041</v>
      </c>
    </row>
    <row r="54" spans="1:40" x14ac:dyDescent="0.25">
      <c r="A54" s="1" t="s">
        <v>434</v>
      </c>
      <c r="B54" s="1" t="s">
        <v>435</v>
      </c>
      <c r="C54" s="65">
        <v>2455</v>
      </c>
      <c r="D54" s="65" t="s">
        <v>1064</v>
      </c>
      <c r="E54" t="s">
        <v>3008</v>
      </c>
      <c r="F54" s="353">
        <v>168965.17</v>
      </c>
      <c r="G54" s="353">
        <v>4500</v>
      </c>
      <c r="H54" s="353">
        <v>74109.3</v>
      </c>
      <c r="I54"/>
      <c r="J54" s="319">
        <v>4</v>
      </c>
      <c r="K54" s="319">
        <v>548864.74</v>
      </c>
      <c r="L54" s="342">
        <v>18755</v>
      </c>
      <c r="M54" s="342">
        <v>28907.97</v>
      </c>
      <c r="N54" s="341"/>
      <c r="O54" s="342">
        <v>1242.43</v>
      </c>
      <c r="P54"/>
      <c r="Q54"/>
      <c r="R54" s="319">
        <v>-746511.94</v>
      </c>
      <c r="S54" s="319">
        <v>1557377.06</v>
      </c>
      <c r="T54" s="325">
        <v>517410.3</v>
      </c>
      <c r="U54" s="325">
        <v>192500</v>
      </c>
      <c r="V54" s="325">
        <v>269.01</v>
      </c>
      <c r="W54" s="325">
        <v>932196.5</v>
      </c>
      <c r="X54" s="325">
        <v>11050</v>
      </c>
      <c r="Y54" s="329">
        <v>1248523.5</v>
      </c>
      <c r="Z54" s="328"/>
      <c r="AA54" s="328"/>
      <c r="AB54" s="328"/>
      <c r="AC54" s="329">
        <v>321276.46999999997</v>
      </c>
      <c r="AD54" s="329">
        <v>146953.15</v>
      </c>
      <c r="AE54" s="328"/>
      <c r="AF54" s="328"/>
      <c r="AG54" s="328"/>
      <c r="AH54" s="328"/>
      <c r="AI54" s="359">
        <f t="shared" si="7"/>
        <v>247574.47000000003</v>
      </c>
      <c r="AJ54" s="360">
        <f t="shared" si="8"/>
        <v>48905.4</v>
      </c>
      <c r="AK54" s="361">
        <f t="shared" si="9"/>
        <v>198669.07000000004</v>
      </c>
      <c r="AL54" s="362">
        <f t="shared" si="10"/>
        <v>1653425.81</v>
      </c>
      <c r="AM54" s="363">
        <f t="shared" si="11"/>
        <v>1716753.1199999999</v>
      </c>
      <c r="AN54" s="26">
        <f t="shared" si="6"/>
        <v>-63327.309999999823</v>
      </c>
    </row>
    <row r="55" spans="1:40" x14ac:dyDescent="0.25">
      <c r="A55" s="1" t="s">
        <v>434</v>
      </c>
      <c r="B55" s="1" t="s">
        <v>435</v>
      </c>
      <c r="C55" s="65">
        <v>2020</v>
      </c>
      <c r="D55" s="65" t="s">
        <v>1065</v>
      </c>
      <c r="E55" t="s">
        <v>3009</v>
      </c>
      <c r="F55" s="353">
        <v>257245.96</v>
      </c>
      <c r="G55" s="353">
        <v>0</v>
      </c>
      <c r="H55" s="353">
        <v>75796.12</v>
      </c>
      <c r="I55"/>
      <c r="J55" s="319">
        <v>921303.36</v>
      </c>
      <c r="K55" s="319">
        <v>620557.57999999996</v>
      </c>
      <c r="L55" s="342">
        <v>244037.97</v>
      </c>
      <c r="M55" s="342">
        <v>165475</v>
      </c>
      <c r="N55" s="341"/>
      <c r="O55" s="342">
        <v>782.03</v>
      </c>
      <c r="P55"/>
      <c r="Q55"/>
      <c r="R55" s="319">
        <v>264852.25</v>
      </c>
      <c r="S55" s="319">
        <v>1296912.72</v>
      </c>
      <c r="T55" s="325">
        <v>875857.95</v>
      </c>
      <c r="U55" s="324"/>
      <c r="V55" s="325">
        <v>320.06</v>
      </c>
      <c r="W55" s="325">
        <v>924525</v>
      </c>
      <c r="X55" s="325">
        <v>9000</v>
      </c>
      <c r="Y55" s="329">
        <v>1216124.05</v>
      </c>
      <c r="Z55" s="328"/>
      <c r="AA55" s="328"/>
      <c r="AB55" s="328"/>
      <c r="AC55" s="329">
        <v>462582.8</v>
      </c>
      <c r="AD55" s="329">
        <v>228153.11</v>
      </c>
      <c r="AE55" s="328"/>
      <c r="AF55" s="328"/>
      <c r="AG55" s="328"/>
      <c r="AH55" s="328"/>
      <c r="AI55" s="359">
        <f t="shared" si="7"/>
        <v>333042.07999999996</v>
      </c>
      <c r="AJ55" s="360">
        <f t="shared" si="8"/>
        <v>410295</v>
      </c>
      <c r="AK55" s="361">
        <f t="shared" si="9"/>
        <v>-77252.920000000042</v>
      </c>
      <c r="AL55" s="362">
        <f t="shared" si="10"/>
        <v>1809703.01</v>
      </c>
      <c r="AM55" s="363">
        <f t="shared" si="11"/>
        <v>1906859.96</v>
      </c>
      <c r="AN55" s="26">
        <f t="shared" si="6"/>
        <v>-97156.949999999953</v>
      </c>
    </row>
    <row r="56" spans="1:40" x14ac:dyDescent="0.25">
      <c r="A56" s="1" t="s">
        <v>434</v>
      </c>
      <c r="B56" s="1" t="s">
        <v>435</v>
      </c>
      <c r="C56" s="65">
        <v>3422</v>
      </c>
      <c r="D56" s="65" t="s">
        <v>1066</v>
      </c>
      <c r="E56" t="s">
        <v>3010</v>
      </c>
      <c r="F56" s="353">
        <v>473880.48</v>
      </c>
      <c r="G56" s="353">
        <v>27875</v>
      </c>
      <c r="H56" s="353">
        <v>43639.61</v>
      </c>
      <c r="I56"/>
      <c r="J56" s="319">
        <v>480706.31</v>
      </c>
      <c r="K56" s="319">
        <v>175588.71</v>
      </c>
      <c r="L56" s="342">
        <v>0</v>
      </c>
      <c r="M56" s="342">
        <v>44123.59</v>
      </c>
      <c r="N56" s="341"/>
      <c r="O56" s="342">
        <v>444.73</v>
      </c>
      <c r="P56"/>
      <c r="Q56"/>
      <c r="R56" s="319">
        <v>-550973.55000000005</v>
      </c>
      <c r="S56" s="319">
        <v>1593000.06</v>
      </c>
      <c r="T56" s="325">
        <v>895175.95</v>
      </c>
      <c r="U56" s="325">
        <v>182143</v>
      </c>
      <c r="V56" s="325">
        <v>639.41</v>
      </c>
      <c r="W56" s="325">
        <v>1322799.1000000001</v>
      </c>
      <c r="X56" s="325">
        <v>72400</v>
      </c>
      <c r="Y56" s="329">
        <v>1680053.1</v>
      </c>
      <c r="Z56" s="328"/>
      <c r="AA56" s="329">
        <v>480</v>
      </c>
      <c r="AB56" s="329">
        <v>1920</v>
      </c>
      <c r="AC56" s="329">
        <v>576811.06000000006</v>
      </c>
      <c r="AD56" s="329">
        <v>98172.07</v>
      </c>
      <c r="AE56" s="328"/>
      <c r="AF56" s="328"/>
      <c r="AG56" s="328"/>
      <c r="AH56" s="329">
        <v>625.95000000000005</v>
      </c>
      <c r="AI56" s="359">
        <f t="shared" si="7"/>
        <v>545395.09</v>
      </c>
      <c r="AJ56" s="360">
        <f t="shared" si="8"/>
        <v>44568.32</v>
      </c>
      <c r="AK56" s="361">
        <f t="shared" si="9"/>
        <v>500826.76999999996</v>
      </c>
      <c r="AL56" s="362">
        <f t="shared" si="10"/>
        <v>2473157.46</v>
      </c>
      <c r="AM56" s="363">
        <f t="shared" si="11"/>
        <v>2358062.1800000002</v>
      </c>
      <c r="AN56" s="26">
        <f t="shared" si="6"/>
        <v>115095.2799999998</v>
      </c>
    </row>
    <row r="57" spans="1:40" x14ac:dyDescent="0.25">
      <c r="A57" s="1" t="s">
        <v>434</v>
      </c>
      <c r="B57" s="1" t="s">
        <v>435</v>
      </c>
      <c r="C57" s="65">
        <v>2553</v>
      </c>
      <c r="D57" s="65" t="s">
        <v>1067</v>
      </c>
      <c r="E57" t="s">
        <v>3011</v>
      </c>
      <c r="F57" s="353">
        <v>552295.5</v>
      </c>
      <c r="G57" s="353">
        <v>4500</v>
      </c>
      <c r="H57" s="353">
        <v>51732.51</v>
      </c>
      <c r="I57"/>
      <c r="J57" s="319">
        <v>2</v>
      </c>
      <c r="K57" s="319">
        <v>176463.2</v>
      </c>
      <c r="L57" s="342">
        <v>15800</v>
      </c>
      <c r="M57" s="342">
        <v>26824</v>
      </c>
      <c r="N57" s="341"/>
      <c r="O57" s="342">
        <v>829.3</v>
      </c>
      <c r="P57"/>
      <c r="Q57"/>
      <c r="R57" s="319">
        <v>-778429.65</v>
      </c>
      <c r="S57" s="319">
        <v>1261656.71</v>
      </c>
      <c r="T57" s="325">
        <v>719994.24</v>
      </c>
      <c r="U57" s="325">
        <v>279248</v>
      </c>
      <c r="V57" s="325">
        <v>500.64</v>
      </c>
      <c r="W57" s="325">
        <v>1308639</v>
      </c>
      <c r="X57" s="325">
        <v>6630</v>
      </c>
      <c r="Y57" s="329">
        <v>1646584</v>
      </c>
      <c r="Z57" s="328"/>
      <c r="AA57" s="329">
        <v>6440</v>
      </c>
      <c r="AB57" s="329">
        <v>1084</v>
      </c>
      <c r="AC57" s="329">
        <v>357058.85</v>
      </c>
      <c r="AD57" s="329">
        <v>45532.18</v>
      </c>
      <c r="AE57" s="328"/>
      <c r="AF57" s="328"/>
      <c r="AG57" s="328"/>
      <c r="AH57" s="328"/>
      <c r="AI57" s="359">
        <f t="shared" si="7"/>
        <v>608528.01</v>
      </c>
      <c r="AJ57" s="360">
        <f t="shared" si="8"/>
        <v>43453.3</v>
      </c>
      <c r="AK57" s="361">
        <f t="shared" si="9"/>
        <v>565074.71</v>
      </c>
      <c r="AL57" s="362">
        <f t="shared" si="10"/>
        <v>2315011.88</v>
      </c>
      <c r="AM57" s="363">
        <f t="shared" si="11"/>
        <v>2056699.03</v>
      </c>
      <c r="AN57" s="26">
        <f t="shared" si="6"/>
        <v>258312.84999999986</v>
      </c>
    </row>
    <row r="58" spans="1:40" x14ac:dyDescent="0.25">
      <c r="A58" s="1" t="s">
        <v>434</v>
      </c>
      <c r="B58" s="1" t="s">
        <v>435</v>
      </c>
      <c r="C58" s="65">
        <v>961</v>
      </c>
      <c r="D58" s="65" t="s">
        <v>1068</v>
      </c>
      <c r="E58" t="s">
        <v>3035</v>
      </c>
      <c r="F58" s="353">
        <v>109402.04</v>
      </c>
      <c r="G58" s="353">
        <v>3000</v>
      </c>
      <c r="H58" s="353">
        <v>39987.65</v>
      </c>
      <c r="I58"/>
      <c r="J58" s="319">
        <v>3</v>
      </c>
      <c r="K58" s="319">
        <v>397245.6</v>
      </c>
      <c r="L58" s="342">
        <v>0</v>
      </c>
      <c r="M58" s="342">
        <v>28459.27</v>
      </c>
      <c r="N58" s="341"/>
      <c r="O58" s="342">
        <v>442.35</v>
      </c>
      <c r="P58"/>
      <c r="Q58"/>
      <c r="R58" s="319">
        <v>-1623847.03</v>
      </c>
      <c r="S58" s="319">
        <v>2075132.5</v>
      </c>
      <c r="T58" s="325">
        <v>508741.73</v>
      </c>
      <c r="U58" s="325">
        <v>107600</v>
      </c>
      <c r="V58" s="325">
        <v>142.16999999999999</v>
      </c>
      <c r="W58" s="325">
        <v>660827.19999999995</v>
      </c>
      <c r="X58" s="325">
        <v>2400</v>
      </c>
      <c r="Y58" s="329">
        <v>883808.2</v>
      </c>
      <c r="Z58" s="328"/>
      <c r="AA58" s="329">
        <v>640</v>
      </c>
      <c r="AB58" s="329">
        <v>1764</v>
      </c>
      <c r="AC58" s="329">
        <v>242043.04</v>
      </c>
      <c r="AD58" s="329">
        <v>73412.66</v>
      </c>
      <c r="AE58" s="328"/>
      <c r="AF58" s="328"/>
      <c r="AG58" s="329">
        <v>8592</v>
      </c>
      <c r="AH58" s="328"/>
      <c r="AI58" s="359">
        <f t="shared" si="7"/>
        <v>152389.69</v>
      </c>
      <c r="AJ58" s="360">
        <f t="shared" si="8"/>
        <v>28901.62</v>
      </c>
      <c r="AK58" s="361">
        <f t="shared" si="9"/>
        <v>123488.07</v>
      </c>
      <c r="AL58" s="362">
        <f t="shared" si="10"/>
        <v>1279711.1000000001</v>
      </c>
      <c r="AM58" s="363">
        <f t="shared" si="11"/>
        <v>1210259.8999999999</v>
      </c>
      <c r="AN58" s="26">
        <f t="shared" si="6"/>
        <v>69451.200000000186</v>
      </c>
    </row>
    <row r="59" spans="1:40" x14ac:dyDescent="0.25">
      <c r="A59" s="1" t="s">
        <v>434</v>
      </c>
      <c r="B59" s="1" t="s">
        <v>435</v>
      </c>
      <c r="C59" s="65">
        <v>2039</v>
      </c>
      <c r="D59" s="65" t="s">
        <v>1069</v>
      </c>
      <c r="E59" t="s">
        <v>3036</v>
      </c>
      <c r="F59" s="353">
        <v>610200.43000000005</v>
      </c>
      <c r="G59" s="353">
        <v>26875</v>
      </c>
      <c r="H59" s="353">
        <v>25305.200000000001</v>
      </c>
      <c r="I59"/>
      <c r="J59" s="319">
        <v>329372.21999999997</v>
      </c>
      <c r="K59" s="319">
        <v>163536.65</v>
      </c>
      <c r="L59" s="342">
        <v>0</v>
      </c>
      <c r="M59" s="342">
        <v>28161.67</v>
      </c>
      <c r="N59" s="341"/>
      <c r="O59" s="342">
        <v>955.14</v>
      </c>
      <c r="P59"/>
      <c r="Q59"/>
      <c r="R59" s="319">
        <v>-2126125.9300000002</v>
      </c>
      <c r="S59" s="319">
        <v>3409443.43</v>
      </c>
      <c r="T59" s="325">
        <v>624320.04</v>
      </c>
      <c r="U59" s="324"/>
      <c r="V59" s="325">
        <v>930.98</v>
      </c>
      <c r="W59" s="325">
        <v>1205429</v>
      </c>
      <c r="X59" s="324"/>
      <c r="Y59" s="329">
        <v>1486380</v>
      </c>
      <c r="Z59" s="328"/>
      <c r="AA59" s="329">
        <v>1540</v>
      </c>
      <c r="AB59" s="329">
        <v>2360</v>
      </c>
      <c r="AC59" s="329">
        <v>323628.75</v>
      </c>
      <c r="AD59" s="329">
        <v>124916.08</v>
      </c>
      <c r="AE59" s="328"/>
      <c r="AF59" s="328"/>
      <c r="AG59" s="329">
        <v>49000</v>
      </c>
      <c r="AH59" s="328"/>
      <c r="AI59" s="359">
        <f t="shared" si="7"/>
        <v>662380.63</v>
      </c>
      <c r="AJ59" s="360">
        <f t="shared" si="8"/>
        <v>29116.809999999998</v>
      </c>
      <c r="AK59" s="361">
        <f t="shared" si="9"/>
        <v>633263.82000000007</v>
      </c>
      <c r="AL59" s="362">
        <f t="shared" si="10"/>
        <v>1830680.02</v>
      </c>
      <c r="AM59" s="363">
        <f t="shared" si="11"/>
        <v>1987824.83</v>
      </c>
      <c r="AN59" s="26">
        <f t="shared" si="6"/>
        <v>-157144.81000000006</v>
      </c>
    </row>
    <row r="60" spans="1:40" x14ac:dyDescent="0.25">
      <c r="A60" s="1" t="s">
        <v>438</v>
      </c>
      <c r="B60" s="1" t="s">
        <v>439</v>
      </c>
      <c r="C60" s="65">
        <v>3187</v>
      </c>
      <c r="D60" s="65" t="s">
        <v>1070</v>
      </c>
      <c r="E60" t="s">
        <v>3015</v>
      </c>
      <c r="F60" s="353">
        <v>302828.84000000003</v>
      </c>
      <c r="G60" s="353">
        <v>0</v>
      </c>
      <c r="H60" s="353">
        <v>54074.7</v>
      </c>
      <c r="I60"/>
      <c r="J60" s="319">
        <v>77543.95</v>
      </c>
      <c r="K60" s="319">
        <v>137413.42000000001</v>
      </c>
      <c r="L60" s="341"/>
      <c r="M60" s="341"/>
      <c r="N60" s="341"/>
      <c r="O60" s="342">
        <v>466.54</v>
      </c>
      <c r="P60"/>
      <c r="Q60"/>
      <c r="R60" s="319">
        <v>115883.67</v>
      </c>
      <c r="S60" s="319">
        <v>280935.62</v>
      </c>
      <c r="T60" s="325">
        <v>785195.41</v>
      </c>
      <c r="U60" s="325">
        <v>249074</v>
      </c>
      <c r="V60" s="325">
        <v>165.31</v>
      </c>
      <c r="W60" s="325">
        <v>1148762</v>
      </c>
      <c r="X60" s="324"/>
      <c r="Y60" s="329">
        <v>1507371.16</v>
      </c>
      <c r="Z60" s="328"/>
      <c r="AA60" s="329">
        <v>1712</v>
      </c>
      <c r="AB60" s="328"/>
      <c r="AC60" s="329">
        <v>460129.66</v>
      </c>
      <c r="AD60" s="329">
        <v>34908.82</v>
      </c>
      <c r="AE60" s="328"/>
      <c r="AF60" s="328"/>
      <c r="AG60" s="329">
        <v>4500</v>
      </c>
      <c r="AH60" s="328"/>
      <c r="AI60" s="359">
        <f t="shared" si="7"/>
        <v>356903.54000000004</v>
      </c>
      <c r="AJ60" s="360">
        <f t="shared" si="8"/>
        <v>466.54</v>
      </c>
      <c r="AK60" s="361">
        <f t="shared" si="9"/>
        <v>356437.00000000006</v>
      </c>
      <c r="AL60" s="362">
        <f t="shared" si="10"/>
        <v>2183196.7200000002</v>
      </c>
      <c r="AM60" s="363">
        <f t="shared" si="11"/>
        <v>2008621.64</v>
      </c>
      <c r="AN60" s="26">
        <f t="shared" si="6"/>
        <v>174575.08000000031</v>
      </c>
    </row>
    <row r="61" spans="1:40" x14ac:dyDescent="0.25">
      <c r="A61" s="1" t="s">
        <v>438</v>
      </c>
      <c r="B61" s="1" t="s">
        <v>439</v>
      </c>
      <c r="C61" s="65">
        <v>4931</v>
      </c>
      <c r="D61" s="65" t="s">
        <v>1071</v>
      </c>
      <c r="E61" t="s">
        <v>3016</v>
      </c>
      <c r="F61" s="353">
        <v>1308451.79</v>
      </c>
      <c r="G61" s="353">
        <v>0</v>
      </c>
      <c r="H61" s="353">
        <v>4757.46</v>
      </c>
      <c r="I61"/>
      <c r="J61" s="319">
        <v>240937.51</v>
      </c>
      <c r="K61" s="319">
        <v>-34695.96</v>
      </c>
      <c r="L61" s="341"/>
      <c r="M61" s="341"/>
      <c r="N61" s="341"/>
      <c r="O61" s="341"/>
      <c r="P61"/>
      <c r="Q61"/>
      <c r="R61" s="319">
        <v>908114.57</v>
      </c>
      <c r="S61" s="319">
        <v>179132.84</v>
      </c>
      <c r="T61" s="325">
        <v>862179.31</v>
      </c>
      <c r="U61" s="325">
        <v>217000</v>
      </c>
      <c r="V61" s="325">
        <v>866.53</v>
      </c>
      <c r="W61" s="325">
        <v>1748040</v>
      </c>
      <c r="X61" s="324"/>
      <c r="Y61" s="329">
        <v>2053369</v>
      </c>
      <c r="Z61" s="328"/>
      <c r="AA61" s="328"/>
      <c r="AB61" s="329">
        <v>2140</v>
      </c>
      <c r="AC61" s="329">
        <v>234599.97</v>
      </c>
      <c r="AD61" s="329">
        <v>105773.48</v>
      </c>
      <c r="AE61" s="328"/>
      <c r="AF61" s="328"/>
      <c r="AG61" s="328"/>
      <c r="AH61" s="328"/>
      <c r="AI61" s="359">
        <f t="shared" si="7"/>
        <v>1313209.25</v>
      </c>
      <c r="AJ61" s="360">
        <f t="shared" si="8"/>
        <v>0</v>
      </c>
      <c r="AK61" s="361">
        <f t="shared" si="9"/>
        <v>1313209.25</v>
      </c>
      <c r="AL61" s="362">
        <f t="shared" si="10"/>
        <v>2828085.84</v>
      </c>
      <c r="AM61" s="363">
        <f t="shared" si="11"/>
        <v>2395882.4500000002</v>
      </c>
      <c r="AN61" s="26">
        <f t="shared" si="6"/>
        <v>432203.38999999966</v>
      </c>
    </row>
    <row r="62" spans="1:40" x14ac:dyDescent="0.25">
      <c r="A62" s="1" t="s">
        <v>589</v>
      </c>
      <c r="B62" s="1" t="s">
        <v>439</v>
      </c>
      <c r="C62" s="65">
        <v>2673</v>
      </c>
      <c r="D62" s="65" t="s">
        <v>1072</v>
      </c>
      <c r="E62" t="s">
        <v>3017</v>
      </c>
      <c r="F62" s="353">
        <v>186741.5</v>
      </c>
      <c r="G62" s="353">
        <v>0</v>
      </c>
      <c r="H62" s="353">
        <v>3698.79</v>
      </c>
      <c r="I62"/>
      <c r="J62" s="319">
        <v>261717.02</v>
      </c>
      <c r="K62" s="319">
        <v>239942.52</v>
      </c>
      <c r="L62" s="341"/>
      <c r="M62" s="341"/>
      <c r="N62" s="341"/>
      <c r="O62" s="342">
        <v>3606</v>
      </c>
      <c r="P62"/>
      <c r="Q62"/>
      <c r="R62" s="319">
        <v>-1919228.81</v>
      </c>
      <c r="S62" s="319">
        <v>2768470.84</v>
      </c>
      <c r="T62" s="325">
        <v>813008.26</v>
      </c>
      <c r="U62" s="325">
        <v>82300</v>
      </c>
      <c r="V62" s="325">
        <v>375.09</v>
      </c>
      <c r="W62" s="325">
        <v>1064920</v>
      </c>
      <c r="X62" s="324"/>
      <c r="Y62" s="329">
        <v>1526440</v>
      </c>
      <c r="Z62" s="328"/>
      <c r="AA62" s="329">
        <v>1580</v>
      </c>
      <c r="AB62" s="328"/>
      <c r="AC62" s="329">
        <v>471388.78</v>
      </c>
      <c r="AD62" s="329">
        <v>121942.77</v>
      </c>
      <c r="AE62" s="328"/>
      <c r="AF62" s="328"/>
      <c r="AG62" s="328"/>
      <c r="AH62" s="328"/>
      <c r="AI62" s="359">
        <f t="shared" si="7"/>
        <v>190440.29</v>
      </c>
      <c r="AJ62" s="360">
        <f t="shared" si="8"/>
        <v>3606</v>
      </c>
      <c r="AK62" s="361">
        <f t="shared" si="9"/>
        <v>186834.29</v>
      </c>
      <c r="AL62" s="362">
        <f t="shared" si="10"/>
        <v>1960603.35</v>
      </c>
      <c r="AM62" s="363">
        <f t="shared" si="11"/>
        <v>2121351.5499999998</v>
      </c>
      <c r="AN62" s="26">
        <f t="shared" si="6"/>
        <v>-160748.19999999972</v>
      </c>
    </row>
    <row r="63" spans="1:40" x14ac:dyDescent="0.25">
      <c r="A63" s="1" t="s">
        <v>438</v>
      </c>
      <c r="B63" s="1" t="s">
        <v>439</v>
      </c>
      <c r="C63" s="65">
        <v>3204</v>
      </c>
      <c r="D63" s="65" t="s">
        <v>1073</v>
      </c>
      <c r="E63" t="s">
        <v>3018</v>
      </c>
      <c r="F63" s="353">
        <v>436881.94</v>
      </c>
      <c r="G63" s="353">
        <v>0</v>
      </c>
      <c r="H63" s="353">
        <v>60462.31</v>
      </c>
      <c r="I63"/>
      <c r="J63" s="319">
        <v>311355.09999999998</v>
      </c>
      <c r="K63" s="319">
        <v>178369.96</v>
      </c>
      <c r="L63" s="341"/>
      <c r="M63" s="341"/>
      <c r="N63" s="341"/>
      <c r="O63" s="341"/>
      <c r="P63"/>
      <c r="Q63"/>
      <c r="R63" s="319">
        <v>-919387</v>
      </c>
      <c r="S63" s="319">
        <v>2027508.56</v>
      </c>
      <c r="T63" s="325">
        <v>1263586.8700000001</v>
      </c>
      <c r="U63" s="325">
        <v>415635</v>
      </c>
      <c r="V63" s="325">
        <v>753.95</v>
      </c>
      <c r="W63" s="325">
        <v>1252160</v>
      </c>
      <c r="X63" s="324"/>
      <c r="Y63" s="329">
        <v>1901925</v>
      </c>
      <c r="Z63" s="328"/>
      <c r="AA63" s="329">
        <v>10308</v>
      </c>
      <c r="AB63" s="328"/>
      <c r="AC63" s="329">
        <v>982780.36</v>
      </c>
      <c r="AD63" s="329">
        <v>108174.71</v>
      </c>
      <c r="AE63" s="328"/>
      <c r="AF63" s="328"/>
      <c r="AG63" s="329">
        <v>50000</v>
      </c>
      <c r="AH63" s="328"/>
      <c r="AI63" s="359">
        <f t="shared" si="7"/>
        <v>497344.25</v>
      </c>
      <c r="AJ63" s="360">
        <f t="shared" si="8"/>
        <v>0</v>
      </c>
      <c r="AK63" s="361">
        <f t="shared" si="9"/>
        <v>497344.25</v>
      </c>
      <c r="AL63" s="362">
        <f t="shared" si="10"/>
        <v>2932135.8200000003</v>
      </c>
      <c r="AM63" s="363">
        <f t="shared" si="11"/>
        <v>3053188.07</v>
      </c>
      <c r="AN63" s="26">
        <f t="shared" si="6"/>
        <v>-121052.24999999953</v>
      </c>
    </row>
    <row r="64" spans="1:40" x14ac:dyDescent="0.25">
      <c r="A64" s="1" t="s">
        <v>438</v>
      </c>
      <c r="B64" s="1" t="s">
        <v>439</v>
      </c>
      <c r="C64" s="65">
        <v>2244</v>
      </c>
      <c r="D64" s="65" t="s">
        <v>1074</v>
      </c>
      <c r="E64" t="s">
        <v>3019</v>
      </c>
      <c r="F64" s="353">
        <v>1116343.02</v>
      </c>
      <c r="G64" s="353">
        <v>0</v>
      </c>
      <c r="H64" s="353">
        <v>18726.57</v>
      </c>
      <c r="I64"/>
      <c r="J64" s="319">
        <v>623302.44999999995</v>
      </c>
      <c r="K64" s="319">
        <v>212994.22</v>
      </c>
      <c r="L64" s="341"/>
      <c r="M64" s="341"/>
      <c r="N64" s="341"/>
      <c r="O64" s="341"/>
      <c r="P64"/>
      <c r="Q64"/>
      <c r="R64" s="319">
        <v>1119730.97</v>
      </c>
      <c r="S64" s="319">
        <v>179132.84</v>
      </c>
      <c r="T64" s="325">
        <v>1934359.11</v>
      </c>
      <c r="U64" s="325">
        <v>90000</v>
      </c>
      <c r="V64" s="325">
        <v>1203.21</v>
      </c>
      <c r="W64" s="325">
        <v>486586.55</v>
      </c>
      <c r="X64" s="325">
        <v>18162.95</v>
      </c>
      <c r="Y64" s="329">
        <v>869252.43</v>
      </c>
      <c r="Z64" s="328"/>
      <c r="AA64" s="329">
        <v>45416</v>
      </c>
      <c r="AB64" s="329">
        <v>3020</v>
      </c>
      <c r="AC64" s="329">
        <v>844120.43</v>
      </c>
      <c r="AD64" s="329">
        <v>96000.51</v>
      </c>
      <c r="AE64" s="328"/>
      <c r="AF64" s="328"/>
      <c r="AG64" s="328"/>
      <c r="AH64" s="328"/>
      <c r="AI64" s="359">
        <f t="shared" si="7"/>
        <v>1135069.5900000001</v>
      </c>
      <c r="AJ64" s="360">
        <f t="shared" si="8"/>
        <v>0</v>
      </c>
      <c r="AK64" s="361">
        <f t="shared" si="9"/>
        <v>1135069.5900000001</v>
      </c>
      <c r="AL64" s="362">
        <f t="shared" si="10"/>
        <v>2530311.8200000003</v>
      </c>
      <c r="AM64" s="363">
        <f t="shared" si="11"/>
        <v>1857809.37</v>
      </c>
      <c r="AN64" s="26">
        <f t="shared" si="6"/>
        <v>672502.45000000019</v>
      </c>
    </row>
    <row r="65" spans="1:40" x14ac:dyDescent="0.25">
      <c r="A65" s="1" t="s">
        <v>442</v>
      </c>
      <c r="B65" s="1" t="s">
        <v>443</v>
      </c>
      <c r="C65" s="65">
        <v>5619</v>
      </c>
      <c r="D65" s="65" t="s">
        <v>1075</v>
      </c>
      <c r="E65" t="s">
        <v>3020</v>
      </c>
      <c r="F65" s="353">
        <v>1118202.93</v>
      </c>
      <c r="G65" s="353">
        <v>40661.599999999999</v>
      </c>
      <c r="H65" s="353">
        <v>100476.65</v>
      </c>
      <c r="I65"/>
      <c r="J65" s="319">
        <v>1629472</v>
      </c>
      <c r="K65" s="319">
        <v>239134.91</v>
      </c>
      <c r="L65" s="342">
        <v>0</v>
      </c>
      <c r="M65" s="342">
        <v>0</v>
      </c>
      <c r="N65" s="341"/>
      <c r="O65" s="342">
        <v>0</v>
      </c>
      <c r="P65"/>
      <c r="Q65"/>
      <c r="R65" s="319">
        <v>-139558.35</v>
      </c>
      <c r="S65" s="319">
        <v>2752937.45</v>
      </c>
      <c r="T65" s="325">
        <v>1014582.95</v>
      </c>
      <c r="U65" s="325">
        <v>565610</v>
      </c>
      <c r="V65" s="325">
        <v>516.64</v>
      </c>
      <c r="W65" s="325">
        <v>1582935</v>
      </c>
      <c r="X65" s="325">
        <v>96350</v>
      </c>
      <c r="Y65" s="329">
        <v>1874691</v>
      </c>
      <c r="Z65" s="328"/>
      <c r="AA65" s="329">
        <v>1440</v>
      </c>
      <c r="AB65" s="329">
        <v>2460</v>
      </c>
      <c r="AC65" s="329">
        <v>657993.92000000004</v>
      </c>
      <c r="AD65" s="329">
        <v>208836.73</v>
      </c>
      <c r="AE65" s="328"/>
      <c r="AF65" s="328"/>
      <c r="AG65" s="329">
        <v>3.95</v>
      </c>
      <c r="AH65" s="328"/>
      <c r="AI65" s="359">
        <f t="shared" si="7"/>
        <v>1259341.18</v>
      </c>
      <c r="AJ65" s="360">
        <f t="shared" si="8"/>
        <v>0</v>
      </c>
      <c r="AK65" s="361">
        <f t="shared" si="9"/>
        <v>1259341.18</v>
      </c>
      <c r="AL65" s="362">
        <f t="shared" si="10"/>
        <v>3259994.59</v>
      </c>
      <c r="AM65" s="363">
        <f t="shared" si="11"/>
        <v>2745425.6</v>
      </c>
      <c r="AN65" s="26">
        <f t="shared" si="6"/>
        <v>514568.98999999976</v>
      </c>
    </row>
    <row r="66" spans="1:40" x14ac:dyDescent="0.25">
      <c r="A66" s="1" t="s">
        <v>442</v>
      </c>
      <c r="B66" s="1" t="s">
        <v>443</v>
      </c>
      <c r="C66" s="65">
        <v>5086</v>
      </c>
      <c r="D66" s="65" t="s">
        <v>1076</v>
      </c>
      <c r="E66" t="s">
        <v>3021</v>
      </c>
      <c r="F66" s="353">
        <v>845423.29</v>
      </c>
      <c r="G66" s="353">
        <v>4800</v>
      </c>
      <c r="H66" s="353">
        <v>55621.62</v>
      </c>
      <c r="I66"/>
      <c r="J66" s="319">
        <v>679629.73</v>
      </c>
      <c r="K66" s="319">
        <v>1177415.6499999999</v>
      </c>
      <c r="L66" s="342">
        <v>0</v>
      </c>
      <c r="M66" s="342">
        <v>0</v>
      </c>
      <c r="N66" s="341"/>
      <c r="O66" s="342">
        <v>4709.5</v>
      </c>
      <c r="P66"/>
      <c r="Q66"/>
      <c r="R66" s="319">
        <v>-617694.13</v>
      </c>
      <c r="S66" s="319">
        <v>3437556.74</v>
      </c>
      <c r="T66" s="325">
        <v>714288.76</v>
      </c>
      <c r="U66" s="325">
        <v>126732</v>
      </c>
      <c r="V66" s="325">
        <v>589.58000000000004</v>
      </c>
      <c r="W66" s="325">
        <v>1405165.33</v>
      </c>
      <c r="X66" s="325">
        <v>119100</v>
      </c>
      <c r="Y66" s="329">
        <v>1692214.83</v>
      </c>
      <c r="Z66" s="328"/>
      <c r="AA66" s="329">
        <v>800</v>
      </c>
      <c r="AB66" s="329">
        <v>1080</v>
      </c>
      <c r="AC66" s="329">
        <v>277519.07</v>
      </c>
      <c r="AD66" s="329">
        <v>455943.59</v>
      </c>
      <c r="AE66" s="328"/>
      <c r="AF66" s="328"/>
      <c r="AG66" s="328"/>
      <c r="AH66" s="328"/>
      <c r="AI66" s="359">
        <f t="shared" si="7"/>
        <v>905844.91</v>
      </c>
      <c r="AJ66" s="360">
        <f t="shared" si="8"/>
        <v>4709.5</v>
      </c>
      <c r="AK66" s="361">
        <f t="shared" si="9"/>
        <v>901135.41</v>
      </c>
      <c r="AL66" s="362">
        <f t="shared" si="10"/>
        <v>2365875.67</v>
      </c>
      <c r="AM66" s="363">
        <f t="shared" si="11"/>
        <v>2427557.4900000002</v>
      </c>
      <c r="AN66" s="26">
        <f t="shared" si="6"/>
        <v>-61681.820000000298</v>
      </c>
    </row>
    <row r="67" spans="1:40" x14ac:dyDescent="0.25">
      <c r="A67" s="1" t="s">
        <v>442</v>
      </c>
      <c r="B67" s="1" t="s">
        <v>443</v>
      </c>
      <c r="C67" s="65">
        <v>7208</v>
      </c>
      <c r="D67" s="65" t="s">
        <v>1077</v>
      </c>
      <c r="E67" t="s">
        <v>3022</v>
      </c>
      <c r="F67" s="353">
        <v>1067676.8999999999</v>
      </c>
      <c r="G67" s="353">
        <v>0</v>
      </c>
      <c r="H67" s="353">
        <v>48054.41</v>
      </c>
      <c r="I67"/>
      <c r="J67" s="319">
        <v>1344106.07</v>
      </c>
      <c r="K67" s="319">
        <v>251712.24</v>
      </c>
      <c r="L67" s="342">
        <v>0</v>
      </c>
      <c r="M67" s="342">
        <v>0</v>
      </c>
      <c r="N67" s="341"/>
      <c r="O67" s="342">
        <v>12376</v>
      </c>
      <c r="P67"/>
      <c r="Q67"/>
      <c r="R67" s="319">
        <v>1634176.38</v>
      </c>
      <c r="S67" s="319">
        <v>785641.8</v>
      </c>
      <c r="T67" s="325">
        <v>970689.47</v>
      </c>
      <c r="U67" s="325">
        <v>330192</v>
      </c>
      <c r="V67" s="325">
        <v>886.3</v>
      </c>
      <c r="W67" s="325">
        <v>1342780.8</v>
      </c>
      <c r="X67" s="325">
        <v>120290</v>
      </c>
      <c r="Y67" s="329">
        <v>1713141.8</v>
      </c>
      <c r="Z67" s="328"/>
      <c r="AA67" s="329">
        <v>19692</v>
      </c>
      <c r="AB67" s="329">
        <v>3400</v>
      </c>
      <c r="AC67" s="329">
        <v>601722.91</v>
      </c>
      <c r="AD67" s="329">
        <v>147526.42000000001</v>
      </c>
      <c r="AE67" s="328"/>
      <c r="AF67" s="328"/>
      <c r="AG67" s="328"/>
      <c r="AH67" s="328"/>
      <c r="AI67" s="359">
        <f t="shared" si="7"/>
        <v>1115731.3099999998</v>
      </c>
      <c r="AJ67" s="360">
        <f t="shared" si="8"/>
        <v>12376</v>
      </c>
      <c r="AK67" s="361">
        <f t="shared" si="9"/>
        <v>1103355.3099999998</v>
      </c>
      <c r="AL67" s="362">
        <f t="shared" si="10"/>
        <v>2764838.5700000003</v>
      </c>
      <c r="AM67" s="363">
        <f t="shared" si="11"/>
        <v>2485483.13</v>
      </c>
      <c r="AN67" s="26">
        <f t="shared" si="6"/>
        <v>279355.44000000041</v>
      </c>
    </row>
    <row r="68" spans="1:40" x14ac:dyDescent="0.25">
      <c r="A68" s="1" t="s">
        <v>446</v>
      </c>
      <c r="B68" s="1" t="s">
        <v>447</v>
      </c>
      <c r="C68" s="65">
        <v>2983</v>
      </c>
      <c r="D68" s="65" t="s">
        <v>1078</v>
      </c>
      <c r="E68" t="s">
        <v>3023</v>
      </c>
      <c r="F68" s="353">
        <v>1792976.28</v>
      </c>
      <c r="G68" s="353">
        <v>0</v>
      </c>
      <c r="H68" s="353">
        <v>31000</v>
      </c>
      <c r="I68"/>
      <c r="J68" s="319">
        <v>403746.96</v>
      </c>
      <c r="K68" s="319">
        <v>171145.48</v>
      </c>
      <c r="L68" s="342">
        <v>486</v>
      </c>
      <c r="M68" s="342">
        <v>5812.73</v>
      </c>
      <c r="N68" s="341"/>
      <c r="O68" s="342">
        <v>3994.54</v>
      </c>
      <c r="P68"/>
      <c r="Q68"/>
      <c r="R68" s="319">
        <v>-1319647.23</v>
      </c>
      <c r="S68" s="319">
        <v>2929218.73</v>
      </c>
      <c r="T68" s="325">
        <v>2989258.58</v>
      </c>
      <c r="U68" s="324"/>
      <c r="V68" s="325">
        <v>1506.02</v>
      </c>
      <c r="W68" s="325">
        <v>1394083.3</v>
      </c>
      <c r="X68" s="324"/>
      <c r="Y68" s="329">
        <v>2504207.2999999998</v>
      </c>
      <c r="Z68" s="328"/>
      <c r="AA68" s="329">
        <v>10110</v>
      </c>
      <c r="AB68" s="329">
        <v>2100</v>
      </c>
      <c r="AC68" s="329">
        <v>621305.9</v>
      </c>
      <c r="AD68" s="329">
        <v>407285.75</v>
      </c>
      <c r="AE68" s="328"/>
      <c r="AF68" s="328"/>
      <c r="AG68" s="329">
        <v>60835</v>
      </c>
      <c r="AH68" s="328"/>
      <c r="AI68" s="359">
        <f t="shared" si="7"/>
        <v>1823976.28</v>
      </c>
      <c r="AJ68" s="360">
        <f t="shared" si="8"/>
        <v>10293.27</v>
      </c>
      <c r="AK68" s="361">
        <f t="shared" si="9"/>
        <v>1813683.01</v>
      </c>
      <c r="AL68" s="362">
        <f t="shared" si="10"/>
        <v>4384847.9000000004</v>
      </c>
      <c r="AM68" s="363">
        <f t="shared" si="11"/>
        <v>3605843.9499999997</v>
      </c>
      <c r="AN68" s="26">
        <f t="shared" si="6"/>
        <v>779003.95000000065</v>
      </c>
    </row>
    <row r="69" spans="1:40" x14ac:dyDescent="0.25">
      <c r="A69" s="1" t="s">
        <v>446</v>
      </c>
      <c r="B69" s="1" t="s">
        <v>447</v>
      </c>
      <c r="C69" s="65">
        <v>3185</v>
      </c>
      <c r="D69" s="65" t="s">
        <v>1079</v>
      </c>
      <c r="E69" t="s">
        <v>3024</v>
      </c>
      <c r="F69" s="353">
        <v>882710.34</v>
      </c>
      <c r="G69" s="353">
        <v>0</v>
      </c>
      <c r="H69" s="353">
        <v>37371.040000000001</v>
      </c>
      <c r="I69"/>
      <c r="J69" s="319">
        <v>1579542.27</v>
      </c>
      <c r="K69" s="319">
        <v>110497.32</v>
      </c>
      <c r="L69" s="341"/>
      <c r="M69" s="341"/>
      <c r="N69" s="341"/>
      <c r="O69" s="342">
        <v>-49331.57</v>
      </c>
      <c r="P69"/>
      <c r="Q69"/>
      <c r="R69" s="319">
        <v>1649415.49</v>
      </c>
      <c r="S69" s="319">
        <v>574529.34</v>
      </c>
      <c r="T69" s="325">
        <v>1747195.86</v>
      </c>
      <c r="U69" s="324"/>
      <c r="V69" s="325">
        <v>585.62</v>
      </c>
      <c r="W69" s="325">
        <v>763867.3</v>
      </c>
      <c r="X69" s="324"/>
      <c r="Y69" s="329">
        <v>1080255.3</v>
      </c>
      <c r="Z69" s="328"/>
      <c r="AA69" s="329">
        <v>480</v>
      </c>
      <c r="AB69" s="329">
        <v>2868</v>
      </c>
      <c r="AC69" s="329">
        <v>774465.65</v>
      </c>
      <c r="AD69" s="329">
        <v>189444.37</v>
      </c>
      <c r="AE69" s="328"/>
      <c r="AF69" s="328"/>
      <c r="AG69" s="329">
        <v>28627.75</v>
      </c>
      <c r="AH69" s="328"/>
      <c r="AI69" s="359">
        <f t="shared" si="7"/>
        <v>920081.38</v>
      </c>
      <c r="AJ69" s="360">
        <f t="shared" si="8"/>
        <v>-49331.57</v>
      </c>
      <c r="AK69" s="361">
        <f t="shared" si="9"/>
        <v>969412.95</v>
      </c>
      <c r="AL69" s="362">
        <f t="shared" si="10"/>
        <v>2511648.7800000003</v>
      </c>
      <c r="AM69" s="363">
        <f t="shared" si="11"/>
        <v>2076141.0700000003</v>
      </c>
      <c r="AN69" s="26">
        <f t="shared" ref="AN69:AN83" si="12">AL69-AM69</f>
        <v>435507.70999999996</v>
      </c>
    </row>
    <row r="70" spans="1:40" x14ac:dyDescent="0.25">
      <c r="A70" s="1" t="s">
        <v>446</v>
      </c>
      <c r="B70" s="1" t="s">
        <v>447</v>
      </c>
      <c r="C70" s="65">
        <v>5687</v>
      </c>
      <c r="D70" s="65" t="s">
        <v>1080</v>
      </c>
      <c r="E70" t="s">
        <v>3025</v>
      </c>
      <c r="F70" s="353">
        <v>889266.99</v>
      </c>
      <c r="G70" s="353">
        <v>0</v>
      </c>
      <c r="H70" s="353">
        <v>18388.400000000001</v>
      </c>
      <c r="I70"/>
      <c r="J70" s="319">
        <v>128918.88</v>
      </c>
      <c r="K70" s="319">
        <v>312630.78999999998</v>
      </c>
      <c r="L70" s="341"/>
      <c r="M70" s="341"/>
      <c r="N70" s="341"/>
      <c r="O70" s="342">
        <v>4565</v>
      </c>
      <c r="P70"/>
      <c r="Q70"/>
      <c r="R70" s="319">
        <v>-1476240.9</v>
      </c>
      <c r="S70" s="319">
        <v>2183187.2799999998</v>
      </c>
      <c r="T70" s="325">
        <v>2610817.7599999998</v>
      </c>
      <c r="U70" s="324"/>
      <c r="V70" s="325">
        <v>783.48</v>
      </c>
      <c r="W70" s="325">
        <v>1909286</v>
      </c>
      <c r="X70" s="324"/>
      <c r="Y70" s="329">
        <v>2558939.5699999998</v>
      </c>
      <c r="Z70" s="328"/>
      <c r="AA70" s="329">
        <v>4096.5</v>
      </c>
      <c r="AB70" s="329">
        <v>4800</v>
      </c>
      <c r="AC70" s="329">
        <v>1085715.2</v>
      </c>
      <c r="AD70" s="329">
        <v>122732.12</v>
      </c>
      <c r="AE70" s="328"/>
      <c r="AF70" s="328"/>
      <c r="AG70" s="329">
        <v>106910.17</v>
      </c>
      <c r="AH70" s="328"/>
      <c r="AI70" s="359">
        <f t="shared" si="7"/>
        <v>907655.39</v>
      </c>
      <c r="AJ70" s="360">
        <f t="shared" si="8"/>
        <v>4565</v>
      </c>
      <c r="AK70" s="361">
        <f t="shared" si="9"/>
        <v>903090.39</v>
      </c>
      <c r="AL70" s="362">
        <f t="shared" si="10"/>
        <v>4520887.24</v>
      </c>
      <c r="AM70" s="363">
        <f t="shared" si="11"/>
        <v>3883193.5599999996</v>
      </c>
      <c r="AN70" s="26">
        <f t="shared" si="12"/>
        <v>637693.68000000063</v>
      </c>
    </row>
    <row r="71" spans="1:40" x14ac:dyDescent="0.25">
      <c r="A71" s="1" t="s">
        <v>446</v>
      </c>
      <c r="B71" s="1" t="s">
        <v>447</v>
      </c>
      <c r="C71" s="65">
        <v>5400</v>
      </c>
      <c r="D71" s="65" t="s">
        <v>1081</v>
      </c>
      <c r="E71" t="s">
        <v>3026</v>
      </c>
      <c r="F71" s="353">
        <v>2294111.7799999998</v>
      </c>
      <c r="G71" s="353">
        <v>0</v>
      </c>
      <c r="H71" s="353">
        <v>24857</v>
      </c>
      <c r="I71"/>
      <c r="J71" s="319">
        <v>1403011.62</v>
      </c>
      <c r="K71" s="319">
        <v>97104.72</v>
      </c>
      <c r="L71" s="341"/>
      <c r="M71" s="342">
        <v>15680</v>
      </c>
      <c r="N71" s="341"/>
      <c r="O71" s="342">
        <v>-1884.5</v>
      </c>
      <c r="P71"/>
      <c r="Q71"/>
      <c r="R71" s="319">
        <v>1836857.41</v>
      </c>
      <c r="S71" s="319">
        <v>1562778.07</v>
      </c>
      <c r="T71" s="325">
        <v>2131527.84</v>
      </c>
      <c r="U71" s="324"/>
      <c r="V71" s="325">
        <v>2466.02</v>
      </c>
      <c r="W71" s="325">
        <v>976283.7</v>
      </c>
      <c r="X71" s="324"/>
      <c r="Y71" s="329">
        <v>1555320.7</v>
      </c>
      <c r="Z71" s="328"/>
      <c r="AA71" s="329">
        <v>9360.5</v>
      </c>
      <c r="AB71" s="329">
        <v>11704</v>
      </c>
      <c r="AC71" s="329">
        <v>819607.52</v>
      </c>
      <c r="AD71" s="329">
        <v>230152.7</v>
      </c>
      <c r="AE71" s="328"/>
      <c r="AF71" s="328"/>
      <c r="AG71" s="329">
        <v>78478</v>
      </c>
      <c r="AH71" s="328"/>
      <c r="AI71" s="359">
        <f t="shared" si="7"/>
        <v>2318968.7799999998</v>
      </c>
      <c r="AJ71" s="360">
        <f t="shared" si="8"/>
        <v>13795.5</v>
      </c>
      <c r="AK71" s="361">
        <f t="shared" si="9"/>
        <v>2305173.2799999998</v>
      </c>
      <c r="AL71" s="362">
        <f t="shared" si="10"/>
        <v>3110277.5599999996</v>
      </c>
      <c r="AM71" s="363">
        <f t="shared" si="11"/>
        <v>2704623.42</v>
      </c>
      <c r="AN71" s="26">
        <f t="shared" si="12"/>
        <v>405654.13999999966</v>
      </c>
    </row>
    <row r="72" spans="1:40" x14ac:dyDescent="0.25">
      <c r="A72" s="1" t="s">
        <v>446</v>
      </c>
      <c r="B72" s="1" t="s">
        <v>447</v>
      </c>
      <c r="C72" s="65">
        <v>9957</v>
      </c>
      <c r="D72" s="65" t="s">
        <v>1082</v>
      </c>
      <c r="E72" t="s">
        <v>3027</v>
      </c>
      <c r="F72" s="353">
        <v>2170689.0699999998</v>
      </c>
      <c r="G72" s="353">
        <v>0</v>
      </c>
      <c r="H72" s="353">
        <v>8000</v>
      </c>
      <c r="I72"/>
      <c r="J72" s="319">
        <v>1929533.94</v>
      </c>
      <c r="K72" s="319">
        <v>668000.59</v>
      </c>
      <c r="L72" s="341"/>
      <c r="M72" s="341"/>
      <c r="N72" s="342">
        <v>13000</v>
      </c>
      <c r="O72" s="342">
        <v>2292</v>
      </c>
      <c r="P72"/>
      <c r="Q72"/>
      <c r="R72" s="319">
        <v>1922613.26</v>
      </c>
      <c r="S72" s="319">
        <v>1881658.83</v>
      </c>
      <c r="T72" s="325">
        <v>3483524.85</v>
      </c>
      <c r="U72" s="324"/>
      <c r="V72" s="325">
        <v>1842.84</v>
      </c>
      <c r="W72" s="325">
        <v>2454519.2999999998</v>
      </c>
      <c r="X72" s="324"/>
      <c r="Y72" s="329">
        <v>3345933.3</v>
      </c>
      <c r="Z72" s="328"/>
      <c r="AA72" s="329">
        <v>6257</v>
      </c>
      <c r="AB72" s="329">
        <v>14420</v>
      </c>
      <c r="AC72" s="329">
        <v>1176889.9099999999</v>
      </c>
      <c r="AD72" s="329">
        <v>298856.27</v>
      </c>
      <c r="AE72" s="328"/>
      <c r="AF72" s="328"/>
      <c r="AG72" s="329">
        <v>140871</v>
      </c>
      <c r="AH72" s="328"/>
      <c r="AI72" s="359">
        <f t="shared" si="7"/>
        <v>2178689.0699999998</v>
      </c>
      <c r="AJ72" s="360">
        <f t="shared" si="8"/>
        <v>15292</v>
      </c>
      <c r="AK72" s="361">
        <f t="shared" si="9"/>
        <v>2163397.0699999998</v>
      </c>
      <c r="AL72" s="362">
        <f t="shared" si="10"/>
        <v>5939886.9900000002</v>
      </c>
      <c r="AM72" s="363">
        <f t="shared" si="11"/>
        <v>4983227.4800000004</v>
      </c>
      <c r="AN72" s="26">
        <f t="shared" si="12"/>
        <v>956659.50999999978</v>
      </c>
    </row>
    <row r="73" spans="1:40" x14ac:dyDescent="0.25">
      <c r="A73" s="1" t="s">
        <v>446</v>
      </c>
      <c r="B73" s="1" t="s">
        <v>447</v>
      </c>
      <c r="C73" s="65">
        <v>2898</v>
      </c>
      <c r="D73" s="65" t="s">
        <v>1083</v>
      </c>
      <c r="E73" t="s">
        <v>3028</v>
      </c>
      <c r="F73" s="353">
        <v>1130326.83</v>
      </c>
      <c r="G73" s="353">
        <v>0</v>
      </c>
      <c r="H73" s="353">
        <v>79303.56</v>
      </c>
      <c r="I73"/>
      <c r="J73" s="319">
        <v>192481.44</v>
      </c>
      <c r="K73" s="319">
        <v>184597.95</v>
      </c>
      <c r="L73" s="341"/>
      <c r="M73" s="341"/>
      <c r="N73" s="341"/>
      <c r="O73" s="342">
        <v>1897</v>
      </c>
      <c r="P73"/>
      <c r="Q73"/>
      <c r="R73" s="319">
        <v>-218266.68</v>
      </c>
      <c r="S73" s="319">
        <v>1497958.46</v>
      </c>
      <c r="T73" s="325">
        <v>1359768.2</v>
      </c>
      <c r="U73" s="324"/>
      <c r="V73" s="325">
        <v>2852.45</v>
      </c>
      <c r="W73" s="325">
        <v>999861.7</v>
      </c>
      <c r="X73" s="324"/>
      <c r="Y73" s="329">
        <v>1233605.7</v>
      </c>
      <c r="Z73" s="328"/>
      <c r="AA73" s="329">
        <v>8928.5</v>
      </c>
      <c r="AB73" s="329">
        <v>7144</v>
      </c>
      <c r="AC73" s="329">
        <v>584208.02</v>
      </c>
      <c r="AD73" s="329">
        <v>200628.63</v>
      </c>
      <c r="AE73" s="328"/>
      <c r="AF73" s="328"/>
      <c r="AG73" s="329">
        <v>22846.5</v>
      </c>
      <c r="AH73" s="328"/>
      <c r="AI73" s="359">
        <f t="shared" si="7"/>
        <v>1209630.3900000001</v>
      </c>
      <c r="AJ73" s="360">
        <f t="shared" si="8"/>
        <v>1897</v>
      </c>
      <c r="AK73" s="361">
        <f t="shared" si="9"/>
        <v>1207733.3900000001</v>
      </c>
      <c r="AL73" s="362">
        <f t="shared" si="10"/>
        <v>2362482.3499999996</v>
      </c>
      <c r="AM73" s="363">
        <f t="shared" si="11"/>
        <v>2057361.35</v>
      </c>
      <c r="AN73" s="26">
        <f t="shared" si="12"/>
        <v>305120.99999999953</v>
      </c>
    </row>
    <row r="74" spans="1:40" x14ac:dyDescent="0.25">
      <c r="A74" s="1" t="s">
        <v>446</v>
      </c>
      <c r="B74" s="1" t="s">
        <v>447</v>
      </c>
      <c r="C74" s="65">
        <v>3080</v>
      </c>
      <c r="D74" s="65" t="s">
        <v>1084</v>
      </c>
      <c r="E74" t="s">
        <v>3029</v>
      </c>
      <c r="F74" s="353">
        <v>599328.92000000004</v>
      </c>
      <c r="G74" s="353">
        <v>0</v>
      </c>
      <c r="H74" s="353">
        <v>-16312.73</v>
      </c>
      <c r="I74"/>
      <c r="J74" s="319">
        <v>1147169.78</v>
      </c>
      <c r="K74" s="319">
        <v>195218.49</v>
      </c>
      <c r="L74" s="342">
        <v>162</v>
      </c>
      <c r="M74" s="342">
        <v>-1892.19</v>
      </c>
      <c r="N74" s="341"/>
      <c r="O74" s="342">
        <v>24507.27</v>
      </c>
      <c r="P74"/>
      <c r="Q74"/>
      <c r="R74" s="319">
        <v>-732805.13</v>
      </c>
      <c r="S74" s="319">
        <v>2412599.04</v>
      </c>
      <c r="T74" s="325">
        <v>1448739.91</v>
      </c>
      <c r="U74" s="324"/>
      <c r="V74" s="325">
        <v>510.12</v>
      </c>
      <c r="W74" s="325">
        <v>662048.80000000005</v>
      </c>
      <c r="X74" s="324"/>
      <c r="Y74" s="329">
        <v>1160537.72</v>
      </c>
      <c r="Z74" s="328"/>
      <c r="AA74" s="329">
        <v>2608.5</v>
      </c>
      <c r="AB74" s="329">
        <v>7084</v>
      </c>
      <c r="AC74" s="329">
        <v>543651.1</v>
      </c>
      <c r="AD74" s="329">
        <v>138874.29</v>
      </c>
      <c r="AE74" s="328"/>
      <c r="AF74" s="328"/>
      <c r="AG74" s="329">
        <v>35709.75</v>
      </c>
      <c r="AH74" s="328"/>
      <c r="AI74" s="359">
        <f t="shared" si="7"/>
        <v>583016.19000000006</v>
      </c>
      <c r="AJ74" s="360">
        <f t="shared" si="8"/>
        <v>22777.08</v>
      </c>
      <c r="AK74" s="361">
        <f t="shared" si="9"/>
        <v>560239.1100000001</v>
      </c>
      <c r="AL74" s="362">
        <f t="shared" si="10"/>
        <v>2111298.83</v>
      </c>
      <c r="AM74" s="363">
        <f t="shared" si="11"/>
        <v>1888465.3599999999</v>
      </c>
      <c r="AN74" s="26">
        <f t="shared" si="12"/>
        <v>222833.4700000002</v>
      </c>
    </row>
    <row r="75" spans="1:40" x14ac:dyDescent="0.25">
      <c r="A75" s="1" t="s">
        <v>450</v>
      </c>
      <c r="B75" s="1" t="s">
        <v>451</v>
      </c>
      <c r="C75" s="65">
        <v>5394</v>
      </c>
      <c r="D75" s="65" t="s">
        <v>1085</v>
      </c>
      <c r="E75" t="s">
        <v>3030</v>
      </c>
      <c r="F75" s="353">
        <v>833464.82</v>
      </c>
      <c r="G75" s="353">
        <v>41394.06</v>
      </c>
      <c r="H75" s="353">
        <v>30825</v>
      </c>
      <c r="I75"/>
      <c r="J75" s="319">
        <v>841180.62</v>
      </c>
      <c r="K75" s="319">
        <v>1767268.34</v>
      </c>
      <c r="L75" s="342">
        <v>25000</v>
      </c>
      <c r="M75" s="342">
        <v>17061.3</v>
      </c>
      <c r="N75" s="341"/>
      <c r="O75" s="342">
        <v>2046.44</v>
      </c>
      <c r="P75"/>
      <c r="Q75"/>
      <c r="R75" s="319">
        <v>916724.83</v>
      </c>
      <c r="S75" s="319">
        <v>2174520.91</v>
      </c>
      <c r="T75" s="325">
        <v>2026625.76</v>
      </c>
      <c r="U75" s="325">
        <v>355300</v>
      </c>
      <c r="V75" s="325">
        <v>654.08000000000004</v>
      </c>
      <c r="W75" s="325">
        <v>1388069.3</v>
      </c>
      <c r="X75" s="324"/>
      <c r="Y75" s="329">
        <v>1921275.3</v>
      </c>
      <c r="Z75" s="328"/>
      <c r="AA75" s="329">
        <v>768</v>
      </c>
      <c r="AB75" s="328"/>
      <c r="AC75" s="329">
        <v>942901.5</v>
      </c>
      <c r="AD75" s="329">
        <v>446098.07</v>
      </c>
      <c r="AE75" s="328"/>
      <c r="AF75" s="328"/>
      <c r="AG75" s="329">
        <v>80826.91</v>
      </c>
      <c r="AH75" s="328"/>
      <c r="AI75" s="359">
        <f t="shared" si="7"/>
        <v>905683.87999999989</v>
      </c>
      <c r="AJ75" s="360">
        <f t="shared" si="8"/>
        <v>44107.740000000005</v>
      </c>
      <c r="AK75" s="361">
        <f t="shared" si="9"/>
        <v>861576.1399999999</v>
      </c>
      <c r="AL75" s="362">
        <f t="shared" si="10"/>
        <v>3770649.1399999997</v>
      </c>
      <c r="AM75" s="363">
        <f t="shared" si="11"/>
        <v>3391869.78</v>
      </c>
      <c r="AN75" s="26">
        <f t="shared" si="12"/>
        <v>378779.35999999987</v>
      </c>
    </row>
    <row r="76" spans="1:40" x14ac:dyDescent="0.25">
      <c r="A76" s="1" t="s">
        <v>450</v>
      </c>
      <c r="B76" s="1" t="s">
        <v>451</v>
      </c>
      <c r="C76" s="65">
        <v>6493</v>
      </c>
      <c r="D76" s="65" t="s">
        <v>1086</v>
      </c>
      <c r="E76" t="s">
        <v>3031</v>
      </c>
      <c r="F76" s="353">
        <v>931307.65</v>
      </c>
      <c r="G76" s="353">
        <v>39521.25</v>
      </c>
      <c r="H76" s="353">
        <v>80459.17</v>
      </c>
      <c r="I76"/>
      <c r="J76" s="319">
        <v>1178455.44</v>
      </c>
      <c r="K76" s="319">
        <v>985686.62</v>
      </c>
      <c r="L76" s="341"/>
      <c r="M76" s="342">
        <v>64701</v>
      </c>
      <c r="N76" s="341"/>
      <c r="O76" s="342">
        <v>156884.82999999999</v>
      </c>
      <c r="P76"/>
      <c r="Q76"/>
      <c r="R76" s="319">
        <v>387091.95</v>
      </c>
      <c r="S76" s="319">
        <v>2426315.1</v>
      </c>
      <c r="T76" s="325">
        <v>2081207.83</v>
      </c>
      <c r="U76" s="325">
        <v>345000</v>
      </c>
      <c r="V76" s="325">
        <v>953.94</v>
      </c>
      <c r="W76" s="325">
        <v>1347676.23</v>
      </c>
      <c r="X76" s="324"/>
      <c r="Y76" s="329">
        <v>2103078.3199999998</v>
      </c>
      <c r="Z76" s="328"/>
      <c r="AA76" s="329">
        <v>23218</v>
      </c>
      <c r="AB76" s="329">
        <v>2552</v>
      </c>
      <c r="AC76" s="329">
        <v>933731.24</v>
      </c>
      <c r="AD76" s="329">
        <v>421654.69</v>
      </c>
      <c r="AE76" s="328"/>
      <c r="AF76" s="328"/>
      <c r="AG76" s="329">
        <v>110166.5</v>
      </c>
      <c r="AH76" s="328"/>
      <c r="AI76" s="359">
        <f t="shared" si="7"/>
        <v>1051288.07</v>
      </c>
      <c r="AJ76" s="360">
        <f t="shared" si="8"/>
        <v>221585.83</v>
      </c>
      <c r="AK76" s="361">
        <f t="shared" si="9"/>
        <v>829702.24000000011</v>
      </c>
      <c r="AL76" s="362">
        <f t="shared" si="10"/>
        <v>3774838</v>
      </c>
      <c r="AM76" s="363">
        <f t="shared" si="11"/>
        <v>3594400.7499999995</v>
      </c>
      <c r="AN76" s="26">
        <f t="shared" si="12"/>
        <v>180437.25000000047</v>
      </c>
    </row>
    <row r="77" spans="1:40" x14ac:dyDescent="0.25">
      <c r="A77" s="1" t="s">
        <v>450</v>
      </c>
      <c r="B77" s="1" t="s">
        <v>451</v>
      </c>
      <c r="C77" s="65">
        <v>2652</v>
      </c>
      <c r="D77" s="65" t="s">
        <v>1087</v>
      </c>
      <c r="E77" t="s">
        <v>3032</v>
      </c>
      <c r="F77" s="353">
        <v>530402.22</v>
      </c>
      <c r="G77" s="353">
        <v>155231.41</v>
      </c>
      <c r="H77" s="353">
        <v>4444.2700000000004</v>
      </c>
      <c r="I77"/>
      <c r="J77" s="319">
        <v>121628.41</v>
      </c>
      <c r="K77" s="319">
        <v>268729.42</v>
      </c>
      <c r="L77" s="341"/>
      <c r="M77" s="342">
        <v>9100</v>
      </c>
      <c r="N77" s="341"/>
      <c r="O77" s="342">
        <v>5735.62</v>
      </c>
      <c r="P77"/>
      <c r="Q77"/>
      <c r="R77" s="319">
        <v>-550510.43000000005</v>
      </c>
      <c r="S77" s="319">
        <v>1120243.3</v>
      </c>
      <c r="T77" s="325">
        <v>1233452.68</v>
      </c>
      <c r="U77" s="325">
        <v>40000</v>
      </c>
      <c r="V77" s="325">
        <v>335.4</v>
      </c>
      <c r="W77" s="325">
        <v>592566.1</v>
      </c>
      <c r="X77" s="324"/>
      <c r="Y77" s="329">
        <v>892137.1</v>
      </c>
      <c r="Z77" s="328"/>
      <c r="AA77" s="329">
        <v>4984</v>
      </c>
      <c r="AB77" s="329">
        <v>688</v>
      </c>
      <c r="AC77" s="329">
        <v>336842.84</v>
      </c>
      <c r="AD77" s="329">
        <v>114257.2</v>
      </c>
      <c r="AE77" s="328"/>
      <c r="AF77" s="328"/>
      <c r="AG77" s="329">
        <v>21577.8</v>
      </c>
      <c r="AH77" s="328"/>
      <c r="AI77" s="359">
        <f t="shared" ref="AI77:AI86" si="13">SUM(F77:H77)</f>
        <v>690077.9</v>
      </c>
      <c r="AJ77" s="360">
        <f t="shared" ref="AJ77:AJ86" si="14">SUM(L77:O77)</f>
        <v>14835.619999999999</v>
      </c>
      <c r="AK77" s="361">
        <f t="shared" ref="AK77:AK86" si="15">AI77-AJ77</f>
        <v>675242.28</v>
      </c>
      <c r="AL77" s="362">
        <f t="shared" ref="AL77:AL86" si="16">SUM(T77:X77)</f>
        <v>1866354.1799999997</v>
      </c>
      <c r="AM77" s="363">
        <f t="shared" ref="AM77:AM86" si="17">SUM(Y77:AH77)</f>
        <v>1370486.94</v>
      </c>
      <c r="AN77" s="26">
        <f t="shared" si="12"/>
        <v>495867.23999999976</v>
      </c>
    </row>
    <row r="78" spans="1:40" x14ac:dyDescent="0.25">
      <c r="A78" s="1" t="s">
        <v>450</v>
      </c>
      <c r="B78" s="1" t="s">
        <v>451</v>
      </c>
      <c r="C78" s="65">
        <v>5048</v>
      </c>
      <c r="D78" s="65" t="s">
        <v>1088</v>
      </c>
      <c r="E78" t="s">
        <v>3033</v>
      </c>
      <c r="F78" s="353">
        <v>687922.75</v>
      </c>
      <c r="G78" s="353">
        <v>136485.48000000001</v>
      </c>
      <c r="H78" s="353">
        <v>28260.560000000001</v>
      </c>
      <c r="I78"/>
      <c r="J78" s="319">
        <v>1046756.03</v>
      </c>
      <c r="K78" s="319">
        <v>475639.73</v>
      </c>
      <c r="L78" s="341"/>
      <c r="M78" s="342">
        <v>45332.46</v>
      </c>
      <c r="N78" s="341"/>
      <c r="O78" s="342">
        <v>36799.24</v>
      </c>
      <c r="P78"/>
      <c r="Q78"/>
      <c r="R78" s="319">
        <v>-889486.76</v>
      </c>
      <c r="S78" s="319">
        <v>2732486.08</v>
      </c>
      <c r="T78" s="325">
        <v>1650593.74</v>
      </c>
      <c r="U78" s="325">
        <v>229200</v>
      </c>
      <c r="V78" s="325">
        <v>509.38</v>
      </c>
      <c r="W78" s="325">
        <v>1211797.3</v>
      </c>
      <c r="X78" s="324"/>
      <c r="Y78" s="329">
        <v>1746910.3</v>
      </c>
      <c r="Z78" s="328"/>
      <c r="AA78" s="329">
        <v>3070</v>
      </c>
      <c r="AB78" s="329">
        <v>2844</v>
      </c>
      <c r="AC78" s="329">
        <v>645355.67000000004</v>
      </c>
      <c r="AD78" s="329">
        <v>210069.39</v>
      </c>
      <c r="AE78" s="328"/>
      <c r="AF78" s="328"/>
      <c r="AG78" s="329">
        <v>33917.53</v>
      </c>
      <c r="AH78" s="328"/>
      <c r="AI78" s="359">
        <f t="shared" si="13"/>
        <v>852668.79</v>
      </c>
      <c r="AJ78" s="360">
        <f t="shared" si="14"/>
        <v>82131.7</v>
      </c>
      <c r="AK78" s="361">
        <f t="shared" si="15"/>
        <v>770537.09000000008</v>
      </c>
      <c r="AL78" s="362">
        <f t="shared" si="16"/>
        <v>3092100.42</v>
      </c>
      <c r="AM78" s="363">
        <f t="shared" si="17"/>
        <v>2642166.89</v>
      </c>
      <c r="AN78" s="26">
        <f t="shared" si="12"/>
        <v>449933.5299999998</v>
      </c>
    </row>
    <row r="79" spans="1:40" x14ac:dyDescent="0.25">
      <c r="A79" s="1" t="s">
        <v>450</v>
      </c>
      <c r="B79" s="1" t="s">
        <v>451</v>
      </c>
      <c r="C79" s="65">
        <v>4607</v>
      </c>
      <c r="D79" s="65" t="s">
        <v>1089</v>
      </c>
      <c r="E79" t="s">
        <v>3034</v>
      </c>
      <c r="F79" s="353">
        <v>875816.37</v>
      </c>
      <c r="G79" s="353">
        <v>45393</v>
      </c>
      <c r="H79" s="353">
        <v>13500</v>
      </c>
      <c r="I79"/>
      <c r="J79" s="319">
        <v>1859309.03</v>
      </c>
      <c r="K79" s="319">
        <v>331409.65999999997</v>
      </c>
      <c r="L79" s="341"/>
      <c r="M79" s="342">
        <v>13580</v>
      </c>
      <c r="N79" s="341"/>
      <c r="O79" s="342">
        <v>-594577.4</v>
      </c>
      <c r="P79"/>
      <c r="Q79"/>
      <c r="R79" s="319">
        <v>484157</v>
      </c>
      <c r="S79" s="319">
        <v>3283107.89</v>
      </c>
      <c r="T79" s="325">
        <v>1835266.21</v>
      </c>
      <c r="U79" s="325">
        <v>3000</v>
      </c>
      <c r="V79" s="325">
        <v>1937.74</v>
      </c>
      <c r="W79" s="325">
        <v>1040202.8</v>
      </c>
      <c r="X79" s="324"/>
      <c r="Y79" s="329">
        <v>1555438.5</v>
      </c>
      <c r="Z79" s="328"/>
      <c r="AA79" s="329">
        <v>3040</v>
      </c>
      <c r="AB79" s="329">
        <v>14418</v>
      </c>
      <c r="AC79" s="329">
        <v>864180.41</v>
      </c>
      <c r="AD79" s="329">
        <v>221559.97</v>
      </c>
      <c r="AE79" s="328"/>
      <c r="AF79" s="328"/>
      <c r="AG79" s="329">
        <v>282609.3</v>
      </c>
      <c r="AH79" s="328"/>
      <c r="AI79" s="359">
        <f t="shared" si="13"/>
        <v>934709.37</v>
      </c>
      <c r="AJ79" s="360">
        <f t="shared" si="14"/>
        <v>-580997.4</v>
      </c>
      <c r="AK79" s="361">
        <f t="shared" si="15"/>
        <v>1515706.77</v>
      </c>
      <c r="AL79" s="362">
        <f t="shared" si="16"/>
        <v>2880406.75</v>
      </c>
      <c r="AM79" s="363">
        <f t="shared" si="17"/>
        <v>2941246.18</v>
      </c>
      <c r="AN79" s="26">
        <f t="shared" si="12"/>
        <v>-60839.430000000168</v>
      </c>
    </row>
    <row r="80" spans="1:40" x14ac:dyDescent="0.25">
      <c r="A80" s="1" t="s">
        <v>450</v>
      </c>
      <c r="B80" s="1" t="s">
        <v>451</v>
      </c>
      <c r="C80" s="65">
        <v>3828</v>
      </c>
      <c r="D80" s="65" t="s">
        <v>1090</v>
      </c>
      <c r="E80" t="s">
        <v>3037</v>
      </c>
      <c r="F80" s="353">
        <v>1595960.62</v>
      </c>
      <c r="G80" s="353">
        <v>20637</v>
      </c>
      <c r="H80" s="353">
        <v>28916</v>
      </c>
      <c r="I80"/>
      <c r="J80" s="319">
        <v>445936.56</v>
      </c>
      <c r="K80" s="319">
        <v>333219.89</v>
      </c>
      <c r="L80" s="341"/>
      <c r="M80" s="342">
        <v>12250</v>
      </c>
      <c r="N80" s="341"/>
      <c r="O80" s="342">
        <v>1884.48</v>
      </c>
      <c r="P80"/>
      <c r="Q80"/>
      <c r="R80" s="319">
        <v>-293162.84000000003</v>
      </c>
      <c r="S80" s="319">
        <v>1600443.98</v>
      </c>
      <c r="T80" s="325">
        <v>1929396.84</v>
      </c>
      <c r="U80" s="325">
        <v>185800</v>
      </c>
      <c r="V80" s="325">
        <v>970.73</v>
      </c>
      <c r="W80" s="325">
        <v>1026569.8</v>
      </c>
      <c r="X80" s="324"/>
      <c r="Y80" s="329">
        <v>1294256.8</v>
      </c>
      <c r="Z80" s="328"/>
      <c r="AA80" s="329">
        <v>5128</v>
      </c>
      <c r="AB80" s="329">
        <v>720</v>
      </c>
      <c r="AC80" s="329">
        <v>529164.03</v>
      </c>
      <c r="AD80" s="329">
        <v>191696.09</v>
      </c>
      <c r="AE80" s="328"/>
      <c r="AF80" s="328"/>
      <c r="AG80" s="329">
        <v>18518</v>
      </c>
      <c r="AH80" s="328"/>
      <c r="AI80" s="359">
        <f t="shared" si="13"/>
        <v>1645513.62</v>
      </c>
      <c r="AJ80" s="360">
        <f t="shared" si="14"/>
        <v>14134.48</v>
      </c>
      <c r="AK80" s="361">
        <f t="shared" si="15"/>
        <v>1631379.1400000001</v>
      </c>
      <c r="AL80" s="362">
        <f t="shared" si="16"/>
        <v>3142737.37</v>
      </c>
      <c r="AM80" s="363">
        <f t="shared" si="17"/>
        <v>2039482.9200000002</v>
      </c>
      <c r="AN80" s="26">
        <f t="shared" si="12"/>
        <v>1103254.45</v>
      </c>
    </row>
    <row r="81" spans="1:40" x14ac:dyDescent="0.25">
      <c r="A81" s="1" t="s">
        <v>454</v>
      </c>
      <c r="B81" s="1" t="s">
        <v>455</v>
      </c>
      <c r="C81" s="65">
        <v>1142</v>
      </c>
      <c r="D81" s="65" t="s">
        <v>1091</v>
      </c>
      <c r="E81" t="s">
        <v>3006</v>
      </c>
      <c r="F81" s="353">
        <v>243305.25</v>
      </c>
      <c r="G81" s="353">
        <v>0</v>
      </c>
      <c r="H81" s="353">
        <v>12081.61</v>
      </c>
      <c r="I81"/>
      <c r="J81" s="319">
        <v>356201.29</v>
      </c>
      <c r="K81" s="319">
        <v>140010.57999999999</v>
      </c>
      <c r="L81" s="341"/>
      <c r="M81" s="341"/>
      <c r="N81" s="341"/>
      <c r="O81" s="341"/>
      <c r="P81"/>
      <c r="Q81"/>
      <c r="R81" s="319">
        <v>-2057114.18</v>
      </c>
      <c r="S81" s="319">
        <v>2663000</v>
      </c>
      <c r="T81" s="325">
        <v>603182.13</v>
      </c>
      <c r="U81" s="324"/>
      <c r="V81" s="325">
        <v>81.87</v>
      </c>
      <c r="W81" s="325">
        <v>671210.6</v>
      </c>
      <c r="X81" s="324"/>
      <c r="Y81" s="329">
        <v>880830.15</v>
      </c>
      <c r="Z81" s="328"/>
      <c r="AA81" s="329">
        <v>3032</v>
      </c>
      <c r="AB81" s="328"/>
      <c r="AC81" s="329">
        <v>174220.12</v>
      </c>
      <c r="AD81" s="329">
        <v>70679.42</v>
      </c>
      <c r="AE81" s="328"/>
      <c r="AF81" s="328"/>
      <c r="AG81" s="328"/>
      <c r="AH81" s="328"/>
      <c r="AI81" s="359">
        <f t="shared" si="13"/>
        <v>255386.86</v>
      </c>
      <c r="AJ81" s="360">
        <f t="shared" si="14"/>
        <v>0</v>
      </c>
      <c r="AK81" s="361">
        <f t="shared" si="15"/>
        <v>255386.86</v>
      </c>
      <c r="AL81" s="362">
        <f t="shared" si="16"/>
        <v>1274474.6000000001</v>
      </c>
      <c r="AM81" s="363">
        <f t="shared" si="17"/>
        <v>1128761.69</v>
      </c>
      <c r="AN81" s="26">
        <f t="shared" si="12"/>
        <v>145712.91000000015</v>
      </c>
    </row>
    <row r="82" spans="1:40" x14ac:dyDescent="0.25">
      <c r="A82" s="1" t="s">
        <v>454</v>
      </c>
      <c r="B82" s="1" t="s">
        <v>455</v>
      </c>
      <c r="C82" s="65">
        <v>1176</v>
      </c>
      <c r="D82" s="65" t="s">
        <v>1092</v>
      </c>
      <c r="E82" t="s">
        <v>3007</v>
      </c>
      <c r="F82" s="353">
        <v>875113.91</v>
      </c>
      <c r="G82" s="353">
        <v>19327.5</v>
      </c>
      <c r="H82" s="353">
        <v>9181.94</v>
      </c>
      <c r="I82"/>
      <c r="J82" s="319">
        <v>264547.34000000003</v>
      </c>
      <c r="K82" s="319">
        <v>145299.19</v>
      </c>
      <c r="L82" s="341"/>
      <c r="M82" s="341"/>
      <c r="N82" s="341"/>
      <c r="O82" s="341"/>
      <c r="P82"/>
      <c r="Q82"/>
      <c r="R82" s="319">
        <v>-1155608.79</v>
      </c>
      <c r="S82" s="319">
        <v>1891769.64</v>
      </c>
      <c r="T82" s="325">
        <v>1193106.56</v>
      </c>
      <c r="U82" s="324"/>
      <c r="V82" s="325">
        <v>409.16</v>
      </c>
      <c r="W82" s="325">
        <v>206639</v>
      </c>
      <c r="X82" s="324"/>
      <c r="Y82" s="329">
        <v>503453</v>
      </c>
      <c r="Z82" s="328"/>
      <c r="AA82" s="329">
        <v>1996</v>
      </c>
      <c r="AB82" s="328"/>
      <c r="AC82" s="329">
        <v>207792.53</v>
      </c>
      <c r="AD82" s="329">
        <v>109604.16</v>
      </c>
      <c r="AE82" s="328"/>
      <c r="AF82" s="328"/>
      <c r="AG82" s="328"/>
      <c r="AH82" s="328"/>
      <c r="AI82" s="359">
        <f t="shared" si="13"/>
        <v>903623.35</v>
      </c>
      <c r="AJ82" s="360">
        <f t="shared" si="14"/>
        <v>0</v>
      </c>
      <c r="AK82" s="361">
        <f t="shared" si="15"/>
        <v>903623.35</v>
      </c>
      <c r="AL82" s="362">
        <f t="shared" si="16"/>
        <v>1400154.72</v>
      </c>
      <c r="AM82" s="363">
        <f t="shared" si="17"/>
        <v>822845.69000000006</v>
      </c>
      <c r="AN82" s="26">
        <f t="shared" si="12"/>
        <v>577309.02999999991</v>
      </c>
    </row>
    <row r="83" spans="1:40" x14ac:dyDescent="0.25">
      <c r="A83" s="1" t="s">
        <v>454</v>
      </c>
      <c r="B83" s="1" t="s">
        <v>455</v>
      </c>
      <c r="C83" s="65">
        <v>2332</v>
      </c>
      <c r="D83" s="65" t="s">
        <v>1093</v>
      </c>
      <c r="E83" t="s">
        <v>3012</v>
      </c>
      <c r="F83" s="353">
        <v>469925.92</v>
      </c>
      <c r="G83" s="353">
        <v>0</v>
      </c>
      <c r="H83" s="353">
        <v>15077.04</v>
      </c>
      <c r="I83"/>
      <c r="J83" s="319">
        <v>801342.37</v>
      </c>
      <c r="K83" s="319">
        <v>249040.16</v>
      </c>
      <c r="L83" s="341"/>
      <c r="M83" s="341"/>
      <c r="N83" s="341"/>
      <c r="O83" s="341"/>
      <c r="P83"/>
      <c r="Q83" s="319">
        <v>-541668.11</v>
      </c>
      <c r="R83" s="319">
        <v>73638.740000000005</v>
      </c>
      <c r="S83" s="319">
        <v>1861215.28</v>
      </c>
      <c r="T83" s="325">
        <v>884075.35</v>
      </c>
      <c r="U83" s="324"/>
      <c r="V83" s="325">
        <v>313.64</v>
      </c>
      <c r="W83" s="325">
        <v>1060645.6499999999</v>
      </c>
      <c r="X83" s="324"/>
      <c r="Y83" s="329">
        <v>1384582.65</v>
      </c>
      <c r="Z83" s="328"/>
      <c r="AA83" s="329">
        <v>12092</v>
      </c>
      <c r="AB83" s="328"/>
      <c r="AC83" s="329">
        <v>326193.46000000002</v>
      </c>
      <c r="AD83" s="329">
        <v>79966.95</v>
      </c>
      <c r="AE83" s="328"/>
      <c r="AF83" s="328"/>
      <c r="AG83" s="328"/>
      <c r="AH83" s="328"/>
      <c r="AI83" s="359">
        <f t="shared" si="13"/>
        <v>485002.95999999996</v>
      </c>
      <c r="AJ83" s="360">
        <f t="shared" si="14"/>
        <v>0</v>
      </c>
      <c r="AK83" s="361">
        <f t="shared" si="15"/>
        <v>485002.95999999996</v>
      </c>
      <c r="AL83" s="362">
        <f t="shared" si="16"/>
        <v>1945034.64</v>
      </c>
      <c r="AM83" s="363">
        <f t="shared" si="17"/>
        <v>1802835.0599999998</v>
      </c>
      <c r="AN83" s="26">
        <f t="shared" si="12"/>
        <v>142199.58000000007</v>
      </c>
    </row>
    <row r="84" spans="1:40" x14ac:dyDescent="0.25">
      <c r="A84" s="1" t="s">
        <v>454</v>
      </c>
      <c r="B84" s="1" t="s">
        <v>455</v>
      </c>
      <c r="C84" s="65">
        <v>2410</v>
      </c>
      <c r="D84" s="65" t="s">
        <v>1094</v>
      </c>
      <c r="E84" t="s">
        <v>3013</v>
      </c>
      <c r="F84" s="353">
        <v>258112.94</v>
      </c>
      <c r="G84" s="353">
        <v>0</v>
      </c>
      <c r="H84" s="353">
        <v>14121.73</v>
      </c>
      <c r="I84"/>
      <c r="J84" s="319">
        <v>294253.21999999997</v>
      </c>
      <c r="K84" s="319">
        <v>165884.82</v>
      </c>
      <c r="L84" s="341"/>
      <c r="M84" s="341"/>
      <c r="N84" s="341"/>
      <c r="O84" s="341"/>
      <c r="P84"/>
      <c r="Q84"/>
      <c r="R84" s="319">
        <v>-1255196.6499999999</v>
      </c>
      <c r="S84" s="319">
        <v>1831896</v>
      </c>
      <c r="T84" s="325">
        <v>933662.97</v>
      </c>
      <c r="U84" s="324"/>
      <c r="V84" s="325">
        <v>51.39</v>
      </c>
      <c r="W84" s="325">
        <v>1297578.5</v>
      </c>
      <c r="X84" s="324"/>
      <c r="Y84" s="329">
        <v>1641098.5</v>
      </c>
      <c r="Z84" s="328"/>
      <c r="AA84" s="329">
        <v>468</v>
      </c>
      <c r="AB84" s="328"/>
      <c r="AC84" s="329">
        <v>317529.59000000003</v>
      </c>
      <c r="AD84" s="329">
        <v>115123.41</v>
      </c>
      <c r="AE84" s="328"/>
      <c r="AF84" s="328"/>
      <c r="AG84" s="329">
        <v>1400</v>
      </c>
      <c r="AH84" s="328"/>
      <c r="AI84" s="359">
        <f t="shared" si="13"/>
        <v>272234.67</v>
      </c>
      <c r="AJ84" s="360">
        <f t="shared" si="14"/>
        <v>0</v>
      </c>
      <c r="AK84" s="361">
        <f t="shared" si="15"/>
        <v>272234.67</v>
      </c>
      <c r="AL84" s="362">
        <f t="shared" si="16"/>
        <v>2231292.86</v>
      </c>
      <c r="AM84" s="363">
        <f t="shared" si="17"/>
        <v>2075619.5</v>
      </c>
      <c r="AN84" s="26">
        <f>AL84-AM84</f>
        <v>155673.35999999987</v>
      </c>
    </row>
    <row r="85" spans="1:40" s="251" customFormat="1" x14ac:dyDescent="0.25">
      <c r="A85" s="251" t="s">
        <v>454</v>
      </c>
      <c r="B85" s="251" t="s">
        <v>455</v>
      </c>
      <c r="C85" s="252">
        <v>3521</v>
      </c>
      <c r="D85" s="252" t="s">
        <v>1095</v>
      </c>
      <c r="E85" t="s">
        <v>3014</v>
      </c>
      <c r="F85" s="353">
        <v>390007.81</v>
      </c>
      <c r="G85" s="353">
        <v>7200</v>
      </c>
      <c r="H85" s="353">
        <v>19937.77</v>
      </c>
      <c r="I85"/>
      <c r="J85" s="319">
        <v>5341699.8499999996</v>
      </c>
      <c r="K85" s="319">
        <v>173186.38</v>
      </c>
      <c r="L85" s="341"/>
      <c r="M85" s="342">
        <v>17200</v>
      </c>
      <c r="N85" s="341"/>
      <c r="O85" s="342">
        <v>28.03</v>
      </c>
      <c r="P85"/>
      <c r="Q85"/>
      <c r="R85" s="319">
        <v>-770315.7</v>
      </c>
      <c r="S85" s="319">
        <v>4000000</v>
      </c>
      <c r="T85" s="325">
        <v>1008369.92</v>
      </c>
      <c r="U85" s="324"/>
      <c r="V85" s="325">
        <v>141.62</v>
      </c>
      <c r="W85" s="325">
        <v>1094850.1000000001</v>
      </c>
      <c r="X85" s="325">
        <v>2720000</v>
      </c>
      <c r="Y85" s="329">
        <v>1448752.1</v>
      </c>
      <c r="Z85" s="328"/>
      <c r="AA85" s="329">
        <v>10340</v>
      </c>
      <c r="AB85" s="328"/>
      <c r="AC85" s="329">
        <v>374558.33</v>
      </c>
      <c r="AD85" s="329">
        <v>304591.73</v>
      </c>
      <c r="AE85" s="328"/>
      <c r="AF85" s="328"/>
      <c r="AG85" s="328"/>
      <c r="AH85" s="328"/>
      <c r="AI85" s="359">
        <f t="shared" si="13"/>
        <v>417145.58</v>
      </c>
      <c r="AJ85" s="360">
        <f t="shared" si="14"/>
        <v>17228.03</v>
      </c>
      <c r="AK85" s="361">
        <f t="shared" si="15"/>
        <v>399917.55000000005</v>
      </c>
      <c r="AL85" s="362">
        <f t="shared" si="16"/>
        <v>4823361.6400000006</v>
      </c>
      <c r="AM85" s="363">
        <f t="shared" si="17"/>
        <v>2138242.16</v>
      </c>
      <c r="AN85" s="26">
        <f t="shared" ref="AN85:AN86" si="18">AL85-AM85</f>
        <v>2685119.4800000004</v>
      </c>
    </row>
    <row r="86" spans="1:40" x14ac:dyDescent="0.25">
      <c r="AI86" s="359">
        <f t="shared" si="13"/>
        <v>0</v>
      </c>
      <c r="AJ86" s="360">
        <f t="shared" si="14"/>
        <v>0</v>
      </c>
      <c r="AK86" s="361">
        <f t="shared" si="15"/>
        <v>0</v>
      </c>
      <c r="AL86" s="362">
        <f t="shared" si="16"/>
        <v>0</v>
      </c>
      <c r="AM86" s="363">
        <f t="shared" si="17"/>
        <v>0</v>
      </c>
      <c r="AN86" s="26">
        <f t="shared" si="18"/>
        <v>0</v>
      </c>
    </row>
    <row r="87" spans="1:40" x14ac:dyDescent="0.25">
      <c r="AI87" s="42"/>
      <c r="AJ87" s="29"/>
      <c r="AK87" s="26"/>
      <c r="AL87" s="24"/>
      <c r="AM87" s="23"/>
    </row>
    <row r="88" spans="1:40" x14ac:dyDescent="0.25">
      <c r="AI88" s="42"/>
      <c r="AJ88" s="29"/>
      <c r="AK88" s="26"/>
      <c r="AL88" s="24"/>
      <c r="AM88" s="23"/>
    </row>
    <row r="89" spans="1:40" x14ac:dyDescent="0.25">
      <c r="AI89" s="42"/>
      <c r="AJ89" s="29"/>
      <c r="AK89" s="26"/>
      <c r="AL89" s="24"/>
      <c r="AM89" s="23"/>
    </row>
    <row r="90" spans="1:40" x14ac:dyDescent="0.25">
      <c r="AI90" s="42"/>
      <c r="AJ90" s="29"/>
      <c r="AK90" s="26"/>
      <c r="AL90" s="24"/>
      <c r="AM90" s="23"/>
    </row>
    <row r="91" spans="1:40" x14ac:dyDescent="0.25">
      <c r="AI91" s="42"/>
      <c r="AJ91" s="29"/>
      <c r="AK91" s="26"/>
      <c r="AL91" s="24"/>
      <c r="AM91" s="23"/>
    </row>
    <row r="92" spans="1:40" x14ac:dyDescent="0.25">
      <c r="AI92" s="42"/>
      <c r="AJ92" s="29"/>
      <c r="AK92" s="26"/>
      <c r="AL92" s="24"/>
      <c r="AM92" s="23"/>
    </row>
    <row r="93" spans="1:40" x14ac:dyDescent="0.25">
      <c r="AI93" s="42"/>
      <c r="AJ93" s="29"/>
      <c r="AK93" s="26"/>
      <c r="AL93" s="24"/>
      <c r="AM93" s="23"/>
    </row>
    <row r="94" spans="1:40" x14ac:dyDescent="0.25">
      <c r="AI94" s="42"/>
      <c r="AJ94" s="29"/>
      <c r="AK94" s="26"/>
      <c r="AL94" s="24"/>
      <c r="AM94" s="23"/>
    </row>
    <row r="95" spans="1:40" x14ac:dyDescent="0.25">
      <c r="AI95" s="42"/>
      <c r="AJ95" s="29"/>
      <c r="AK95" s="26"/>
      <c r="AL95" s="24"/>
      <c r="AM95" s="23"/>
    </row>
    <row r="96" spans="1:40" x14ac:dyDescent="0.25">
      <c r="AI96" s="42"/>
      <c r="AJ96" s="29"/>
      <c r="AK96" s="26"/>
      <c r="AL96" s="24"/>
      <c r="AM96" s="23"/>
    </row>
    <row r="97" spans="35:39" x14ac:dyDescent="0.25">
      <c r="AI97" s="42"/>
      <c r="AJ97" s="29"/>
      <c r="AK97" s="26"/>
      <c r="AL97" s="24"/>
      <c r="AM97" s="23"/>
    </row>
    <row r="98" spans="35:39" x14ac:dyDescent="0.25">
      <c r="AI98" s="42"/>
      <c r="AJ98" s="29"/>
      <c r="AK98" s="26"/>
      <c r="AL98" s="24"/>
      <c r="AM98" s="23"/>
    </row>
    <row r="99" spans="35:39" x14ac:dyDescent="0.25">
      <c r="AI99" s="42"/>
      <c r="AJ99" s="29"/>
      <c r="AK99" s="26"/>
      <c r="AL99" s="24"/>
      <c r="AM99" s="23"/>
    </row>
    <row r="100" spans="35:39" x14ac:dyDescent="0.25">
      <c r="AI100" s="42"/>
      <c r="AJ100" s="29"/>
      <c r="AK100" s="26"/>
      <c r="AL100" s="24"/>
      <c r="AM100" s="23"/>
    </row>
    <row r="101" spans="35:39" x14ac:dyDescent="0.25">
      <c r="AI101" s="42"/>
      <c r="AJ101" s="29"/>
      <c r="AK101" s="26"/>
      <c r="AL101" s="24"/>
      <c r="AM101" s="23"/>
    </row>
    <row r="102" spans="35:39" x14ac:dyDescent="0.25">
      <c r="AI102" s="42"/>
      <c r="AJ102" s="29"/>
      <c r="AK102" s="26"/>
      <c r="AL102" s="24"/>
      <c r="AM102" s="23"/>
    </row>
    <row r="103" spans="35:39" x14ac:dyDescent="0.25">
      <c r="AI103" s="42"/>
      <c r="AJ103" s="29"/>
      <c r="AK103" s="26"/>
      <c r="AL103" s="24"/>
      <c r="AM103" s="23"/>
    </row>
    <row r="104" spans="35:39" x14ac:dyDescent="0.25">
      <c r="AI104" s="42"/>
      <c r="AJ104" s="29"/>
      <c r="AK104" s="26"/>
      <c r="AL104" s="24"/>
      <c r="AM104" s="23"/>
    </row>
    <row r="105" spans="35:39" x14ac:dyDescent="0.25">
      <c r="AI105" s="42"/>
      <c r="AJ105" s="29"/>
      <c r="AK105" s="26"/>
      <c r="AL105" s="24"/>
      <c r="AM105" s="23"/>
    </row>
    <row r="106" spans="35:39" x14ac:dyDescent="0.25">
      <c r="AI106" s="42"/>
      <c r="AJ106" s="29"/>
      <c r="AK106" s="26"/>
      <c r="AL106" s="24"/>
      <c r="AM106" s="23"/>
    </row>
    <row r="107" spans="35:39" x14ac:dyDescent="0.25">
      <c r="AI107" s="42"/>
      <c r="AJ107" s="29"/>
      <c r="AK107" s="26"/>
      <c r="AL107" s="24"/>
      <c r="AM107" s="23"/>
    </row>
    <row r="108" spans="35:39" x14ac:dyDescent="0.25">
      <c r="AI108" s="42"/>
      <c r="AJ108" s="29"/>
      <c r="AK108" s="26"/>
      <c r="AL108" s="24"/>
      <c r="AM108" s="23"/>
    </row>
    <row r="109" spans="35:39" x14ac:dyDescent="0.25">
      <c r="AI109" s="42"/>
      <c r="AJ109" s="29"/>
      <c r="AK109" s="26"/>
      <c r="AL109" s="24"/>
      <c r="AM109" s="23"/>
    </row>
    <row r="110" spans="35:39" x14ac:dyDescent="0.25">
      <c r="AI110" s="42"/>
      <c r="AJ110" s="29"/>
      <c r="AK110" s="26"/>
      <c r="AL110" s="24"/>
      <c r="AM110" s="23"/>
    </row>
    <row r="111" spans="35:39" x14ac:dyDescent="0.25">
      <c r="AI111" s="42"/>
      <c r="AJ111" s="29"/>
      <c r="AK111" s="26"/>
      <c r="AL111" s="24"/>
      <c r="AM111" s="23"/>
    </row>
    <row r="112" spans="35:39" x14ac:dyDescent="0.25">
      <c r="AI112" s="42"/>
      <c r="AJ112" s="29"/>
      <c r="AK112" s="26"/>
      <c r="AL112" s="24"/>
      <c r="AM112" s="23"/>
    </row>
    <row r="113" spans="35:39" x14ac:dyDescent="0.25">
      <c r="AI113" s="42"/>
      <c r="AJ113" s="29"/>
      <c r="AK113" s="26"/>
      <c r="AL113" s="24"/>
      <c r="AM113" s="23"/>
    </row>
    <row r="114" spans="35:39" x14ac:dyDescent="0.25">
      <c r="AI114" s="42"/>
      <c r="AJ114" s="29"/>
      <c r="AK114" s="26"/>
      <c r="AL114" s="24"/>
      <c r="AM114" s="23"/>
    </row>
    <row r="115" spans="35:39" x14ac:dyDescent="0.25">
      <c r="AI115" s="42"/>
      <c r="AJ115" s="29"/>
      <c r="AK115" s="26"/>
      <c r="AL115" s="24"/>
      <c r="AM115" s="23"/>
    </row>
    <row r="116" spans="35:39" x14ac:dyDescent="0.25">
      <c r="AI116" s="42"/>
      <c r="AJ116" s="29"/>
      <c r="AK116" s="26"/>
      <c r="AL116" s="24"/>
      <c r="AM116" s="23"/>
    </row>
    <row r="117" spans="35:39" x14ac:dyDescent="0.25">
      <c r="AI117" s="42"/>
      <c r="AJ117" s="29"/>
      <c r="AK117" s="26"/>
      <c r="AL117" s="24"/>
      <c r="AM117" s="23"/>
    </row>
    <row r="118" spans="35:39" x14ac:dyDescent="0.25">
      <c r="AI118" s="42"/>
      <c r="AJ118" s="29"/>
      <c r="AK118" s="26"/>
      <c r="AL118" s="24"/>
      <c r="AM118" s="23"/>
    </row>
    <row r="119" spans="35:39" x14ac:dyDescent="0.25">
      <c r="AI119" s="42"/>
      <c r="AJ119" s="29"/>
      <c r="AK119" s="26"/>
      <c r="AL119" s="24"/>
      <c r="AM119" s="23"/>
    </row>
    <row r="120" spans="35:39" x14ac:dyDescent="0.25">
      <c r="AI120" s="42"/>
      <c r="AJ120" s="29"/>
      <c r="AK120" s="26"/>
      <c r="AL120" s="24"/>
      <c r="AM120" s="23"/>
    </row>
    <row r="121" spans="35:39" x14ac:dyDescent="0.25">
      <c r="AI121" s="42"/>
      <c r="AJ121" s="29"/>
      <c r="AK121" s="26"/>
      <c r="AL121" s="24"/>
      <c r="AM121" s="23"/>
    </row>
    <row r="122" spans="35:39" x14ac:dyDescent="0.25">
      <c r="AI122" s="42"/>
      <c r="AJ122" s="29"/>
      <c r="AK122" s="26"/>
      <c r="AL122" s="24"/>
      <c r="AM122" s="23"/>
    </row>
    <row r="123" spans="35:39" x14ac:dyDescent="0.25">
      <c r="AI123" s="42"/>
      <c r="AJ123" s="29"/>
      <c r="AK123" s="26"/>
      <c r="AL123" s="24"/>
      <c r="AM123" s="23"/>
    </row>
  </sheetData>
  <sheetProtection algorithmName="SHA-512" hashValue="kSnCzyEmcZA+/25d39o+HeIDXbSw94HNljRDO6g6gpkBIu3bVdtaPfhC825GDBs8xd/e/h7qjY+mKNYoUQACSA==" saltValue="IjYlzEWbNCX8mZ3QFxXY4g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9"/>
  <sheetViews>
    <sheetView zoomScale="80" zoomScaleNormal="80" workbookViewId="0">
      <selection sqref="A1:Z1048576"/>
    </sheetView>
  </sheetViews>
  <sheetFormatPr defaultColWidth="9" defaultRowHeight="13.8" x14ac:dyDescent="0.25"/>
  <cols>
    <col min="1" max="1" width="40.3984375" style="244" bestFit="1" customWidth="1"/>
    <col min="2" max="2" width="33.09765625" style="228" bestFit="1" customWidth="1"/>
    <col min="3" max="3" width="32.19921875" style="228" bestFit="1" customWidth="1"/>
    <col min="4" max="4" width="24" style="228" bestFit="1" customWidth="1"/>
    <col min="5" max="6" width="15.8984375" style="244" bestFit="1" customWidth="1"/>
    <col min="7" max="7" width="18" style="232" bestFit="1" customWidth="1"/>
    <col min="8" max="8" width="20.09765625" style="232" bestFit="1" customWidth="1"/>
    <col min="9" max="9" width="19.3984375" style="232" bestFit="1" customWidth="1"/>
    <col min="10" max="10" width="21.5" style="232" bestFit="1" customWidth="1"/>
    <col min="11" max="11" width="23.59765625" style="244" bestFit="1" customWidth="1"/>
    <col min="12" max="12" width="27.69921875" style="244" bestFit="1" customWidth="1"/>
    <col min="13" max="13" width="27.8984375" style="244" bestFit="1" customWidth="1"/>
    <col min="14" max="14" width="15.8984375" style="244" bestFit="1" customWidth="1"/>
    <col min="15" max="15" width="27.3984375" style="229" bestFit="1" customWidth="1"/>
    <col min="16" max="16" width="36.8984375" style="229" bestFit="1" customWidth="1"/>
    <col min="17" max="17" width="44.09765625" style="229" bestFit="1" customWidth="1"/>
    <col min="18" max="18" width="44.8984375" style="229" bestFit="1" customWidth="1"/>
    <col min="19" max="19" width="29" style="229" bestFit="1" customWidth="1"/>
    <col min="20" max="20" width="38.59765625" style="229" bestFit="1" customWidth="1"/>
    <col min="21" max="21" width="54.5" style="229" bestFit="1" customWidth="1"/>
    <col min="22" max="22" width="15.8984375" style="229" bestFit="1" customWidth="1"/>
    <col min="23" max="23" width="20.3984375" style="230" bestFit="1" customWidth="1"/>
    <col min="24" max="24" width="26.69921875" style="230" bestFit="1" customWidth="1"/>
    <col min="25" max="25" width="25.09765625" style="230" bestFit="1" customWidth="1"/>
    <col min="26" max="26" width="42.3984375" style="230" bestFit="1" customWidth="1"/>
    <col min="27" max="27" width="30.8984375" style="230" bestFit="1" customWidth="1"/>
    <col min="28" max="28" width="31.59765625" style="230" bestFit="1" customWidth="1"/>
    <col min="29" max="29" width="33.09765625" style="230" bestFit="1" customWidth="1"/>
    <col min="30" max="16384" width="9" style="244"/>
  </cols>
  <sheetData>
    <row r="1" spans="1:26" x14ac:dyDescent="0.25">
      <c r="A1">
        <v>0</v>
      </c>
      <c r="B1" t="s">
        <v>2459</v>
      </c>
      <c r="C1" t="s">
        <v>2460</v>
      </c>
      <c r="D1" t="s">
        <v>2461</v>
      </c>
      <c r="E1" t="s">
        <v>2463</v>
      </c>
      <c r="F1" t="s">
        <v>2464</v>
      </c>
      <c r="G1" t="s">
        <v>2466</v>
      </c>
      <c r="H1" t="s">
        <v>2467</v>
      </c>
      <c r="I1" t="s">
        <v>2470</v>
      </c>
      <c r="J1" t="s">
        <v>2471</v>
      </c>
      <c r="K1" t="s">
        <v>2473</v>
      </c>
      <c r="L1" t="s">
        <v>2474</v>
      </c>
      <c r="M1" t="s">
        <v>2475</v>
      </c>
      <c r="N1" t="s">
        <v>2477</v>
      </c>
      <c r="O1" t="s">
        <v>2478</v>
      </c>
      <c r="P1" t="s">
        <v>2479</v>
      </c>
      <c r="Q1" t="s">
        <v>2480</v>
      </c>
      <c r="R1" t="s">
        <v>2481</v>
      </c>
      <c r="S1" t="s">
        <v>2483</v>
      </c>
      <c r="T1" t="s">
        <v>2484</v>
      </c>
      <c r="U1" t="s">
        <v>2485</v>
      </c>
      <c r="V1" t="s">
        <v>2486</v>
      </c>
      <c r="W1" t="s">
        <v>2487</v>
      </c>
      <c r="X1" t="s">
        <v>2488</v>
      </c>
      <c r="Y1" t="s">
        <v>2617</v>
      </c>
      <c r="Z1" t="s">
        <v>2490</v>
      </c>
    </row>
    <row r="2" spans="1:26" x14ac:dyDescent="0.25">
      <c r="A2" t="s">
        <v>2491</v>
      </c>
      <c r="B2" t="s">
        <v>2492</v>
      </c>
      <c r="C2" t="s">
        <v>2493</v>
      </c>
      <c r="D2" t="s">
        <v>2494</v>
      </c>
      <c r="E2" t="s">
        <v>2496</v>
      </c>
      <c r="F2" t="s">
        <v>2497</v>
      </c>
      <c r="G2" t="s">
        <v>2499</v>
      </c>
      <c r="H2" t="s">
        <v>2500</v>
      </c>
      <c r="I2" t="s">
        <v>2503</v>
      </c>
      <c r="J2" t="s">
        <v>2504</v>
      </c>
      <c r="K2" t="s">
        <v>2506</v>
      </c>
      <c r="L2" t="s">
        <v>2507</v>
      </c>
      <c r="M2" t="s">
        <v>2508</v>
      </c>
      <c r="N2" t="s">
        <v>2510</v>
      </c>
      <c r="O2" t="s">
        <v>2511</v>
      </c>
      <c r="P2" t="s">
        <v>2512</v>
      </c>
      <c r="Q2" t="s">
        <v>2513</v>
      </c>
      <c r="R2" t="s">
        <v>2514</v>
      </c>
      <c r="S2" t="s">
        <v>2516</v>
      </c>
      <c r="T2" t="s">
        <v>2517</v>
      </c>
      <c r="U2" t="s">
        <v>2518</v>
      </c>
      <c r="V2" t="s">
        <v>2519</v>
      </c>
      <c r="W2" t="s">
        <v>2520</v>
      </c>
      <c r="X2" t="s">
        <v>2521</v>
      </c>
      <c r="Y2" t="s">
        <v>2623</v>
      </c>
      <c r="Z2" t="s">
        <v>2523</v>
      </c>
    </row>
    <row r="3" spans="1:26" x14ac:dyDescent="0.25">
      <c r="A3" t="s">
        <v>2524</v>
      </c>
      <c r="B3" s="319">
        <v>100163027.77</v>
      </c>
      <c r="C3" s="319">
        <v>1290892.0900000001</v>
      </c>
      <c r="D3" s="319">
        <v>16768837.859999999</v>
      </c>
      <c r="E3" s="319">
        <v>89021938.260000005</v>
      </c>
      <c r="F3" s="319">
        <v>31847043.809999999</v>
      </c>
      <c r="G3" s="319">
        <v>263069.78000000003</v>
      </c>
      <c r="H3" s="319">
        <v>628056.06000000006</v>
      </c>
      <c r="I3" s="319">
        <v>165007</v>
      </c>
      <c r="J3" s="319">
        <v>1325630.08</v>
      </c>
      <c r="K3" s="319">
        <v>-2750754.26</v>
      </c>
      <c r="L3" s="319">
        <v>-117207047.23</v>
      </c>
      <c r="M3" s="319">
        <v>333702351.50999999</v>
      </c>
      <c r="N3" s="319">
        <v>22388.959999999999</v>
      </c>
      <c r="O3" s="319">
        <v>186827610.94999999</v>
      </c>
      <c r="P3" s="319">
        <v>14006863.09</v>
      </c>
      <c r="Q3" s="319">
        <v>87806.83</v>
      </c>
      <c r="R3" s="319">
        <v>211815319.05000001</v>
      </c>
      <c r="S3" s="319">
        <v>34778683.530000001</v>
      </c>
      <c r="T3" s="319">
        <v>304385469.47000003</v>
      </c>
      <c r="U3" s="319">
        <v>1051617</v>
      </c>
      <c r="V3" s="319">
        <v>407496.4</v>
      </c>
      <c r="W3" s="319">
        <v>99326568.859999999</v>
      </c>
      <c r="X3" s="319">
        <v>18927252.620000001</v>
      </c>
      <c r="Y3" s="319">
        <v>108236.35</v>
      </c>
      <c r="Z3" s="319">
        <v>366604.86</v>
      </c>
    </row>
    <row r="4" spans="1:26" x14ac:dyDescent="0.25">
      <c r="A4" t="s">
        <v>3038</v>
      </c>
      <c r="B4" s="319">
        <v>125002.17</v>
      </c>
      <c r="C4"/>
      <c r="D4"/>
      <c r="E4" s="319">
        <v>2687369.02</v>
      </c>
      <c r="F4" s="319">
        <v>221993.35</v>
      </c>
      <c r="G4"/>
      <c r="H4"/>
      <c r="I4"/>
      <c r="J4" s="319">
        <v>318</v>
      </c>
      <c r="K4"/>
      <c r="L4" s="319">
        <v>1508406.01</v>
      </c>
      <c r="M4" s="319">
        <v>1532600</v>
      </c>
      <c r="N4"/>
      <c r="O4"/>
      <c r="P4"/>
      <c r="Q4" s="319">
        <v>20.82</v>
      </c>
      <c r="R4" s="319">
        <v>899941</v>
      </c>
      <c r="S4" s="319">
        <v>1923631.41</v>
      </c>
      <c r="T4" s="319">
        <v>2531722</v>
      </c>
      <c r="U4"/>
      <c r="V4" s="319">
        <v>1926.4</v>
      </c>
      <c r="W4" s="319">
        <v>173723.02</v>
      </c>
      <c r="X4" s="319">
        <v>123181.28</v>
      </c>
      <c r="Y4"/>
      <c r="Z4"/>
    </row>
    <row r="5" spans="1:26" x14ac:dyDescent="0.25">
      <c r="A5" t="s">
        <v>3039</v>
      </c>
      <c r="B5" s="319">
        <v>22920.9</v>
      </c>
      <c r="C5"/>
      <c r="D5" s="319">
        <v>24170</v>
      </c>
      <c r="E5" s="319">
        <v>1767002</v>
      </c>
      <c r="F5" s="319">
        <v>11514.26</v>
      </c>
      <c r="G5" s="319">
        <v>30850</v>
      </c>
      <c r="H5"/>
      <c r="I5"/>
      <c r="J5"/>
      <c r="K5"/>
      <c r="L5" s="319">
        <v>-443741.58</v>
      </c>
      <c r="M5" s="319">
        <v>2300000</v>
      </c>
      <c r="N5" s="319">
        <v>22.04</v>
      </c>
      <c r="O5"/>
      <c r="P5"/>
      <c r="Q5"/>
      <c r="R5" s="319">
        <v>800205</v>
      </c>
      <c r="S5" s="319">
        <v>1435348.84</v>
      </c>
      <c r="T5" s="319">
        <v>2079127</v>
      </c>
      <c r="U5" s="319">
        <v>5192</v>
      </c>
      <c r="V5"/>
      <c r="W5" s="319">
        <v>152144.84</v>
      </c>
      <c r="X5" s="319">
        <v>60613.3</v>
      </c>
      <c r="Y5"/>
      <c r="Z5"/>
    </row>
    <row r="6" spans="1:26" x14ac:dyDescent="0.25">
      <c r="A6" t="s">
        <v>3040</v>
      </c>
      <c r="B6" s="319">
        <v>51373.8</v>
      </c>
      <c r="C6"/>
      <c r="D6"/>
      <c r="E6" s="319">
        <v>-18965.66</v>
      </c>
      <c r="F6" s="319">
        <v>3</v>
      </c>
      <c r="G6"/>
      <c r="H6"/>
      <c r="I6"/>
      <c r="J6"/>
      <c r="K6"/>
      <c r="L6" s="319">
        <v>-1117097.22</v>
      </c>
      <c r="M6" s="319">
        <v>1150000</v>
      </c>
      <c r="N6" s="319">
        <v>75.02</v>
      </c>
      <c r="O6"/>
      <c r="P6"/>
      <c r="Q6"/>
      <c r="R6" s="319">
        <v>1182493</v>
      </c>
      <c r="S6" s="319">
        <v>669055.31999999995</v>
      </c>
      <c r="T6" s="319">
        <v>1655155</v>
      </c>
      <c r="U6"/>
      <c r="V6"/>
      <c r="W6" s="319">
        <v>177993.32</v>
      </c>
      <c r="X6" s="319">
        <v>18966.66</v>
      </c>
      <c r="Y6"/>
      <c r="Z6"/>
    </row>
    <row r="7" spans="1:26" x14ac:dyDescent="0.25">
      <c r="A7" t="s">
        <v>3041</v>
      </c>
      <c r="B7" s="319">
        <v>42901.4</v>
      </c>
      <c r="C7"/>
      <c r="D7" s="319">
        <v>52185</v>
      </c>
      <c r="E7" s="319">
        <v>2</v>
      </c>
      <c r="F7" s="319">
        <v>34</v>
      </c>
      <c r="G7"/>
      <c r="H7"/>
      <c r="I7"/>
      <c r="J7"/>
      <c r="K7"/>
      <c r="L7" s="319">
        <v>-1153829.6000000001</v>
      </c>
      <c r="M7" s="319">
        <v>1250300</v>
      </c>
      <c r="N7"/>
      <c r="O7"/>
      <c r="P7"/>
      <c r="Q7"/>
      <c r="R7" s="319">
        <v>1013147</v>
      </c>
      <c r="S7" s="319">
        <v>515875.6</v>
      </c>
      <c r="T7" s="319">
        <v>1389377</v>
      </c>
      <c r="U7"/>
      <c r="V7"/>
      <c r="W7" s="319">
        <v>140993.60000000001</v>
      </c>
      <c r="X7"/>
      <c r="Y7"/>
      <c r="Z7"/>
    </row>
    <row r="8" spans="1:26" x14ac:dyDescent="0.25">
      <c r="A8" t="s">
        <v>3042</v>
      </c>
      <c r="B8" s="319">
        <v>32922.089999999997</v>
      </c>
      <c r="C8"/>
      <c r="D8" s="319">
        <v>1250</v>
      </c>
      <c r="E8" s="319">
        <v>2</v>
      </c>
      <c r="F8" s="319">
        <v>21</v>
      </c>
      <c r="G8"/>
      <c r="H8"/>
      <c r="I8"/>
      <c r="J8"/>
      <c r="K8"/>
      <c r="L8" s="319">
        <v>-1528896.24</v>
      </c>
      <c r="M8" s="319">
        <v>1542339.31</v>
      </c>
      <c r="N8" s="319">
        <v>39.24</v>
      </c>
      <c r="O8"/>
      <c r="P8"/>
      <c r="Q8"/>
      <c r="R8" s="319">
        <v>776827.77</v>
      </c>
      <c r="S8" s="319">
        <v>2762377.13</v>
      </c>
      <c r="T8" s="319">
        <v>3126206</v>
      </c>
      <c r="U8"/>
      <c r="V8"/>
      <c r="W8" s="319">
        <v>392286.12</v>
      </c>
      <c r="X8"/>
      <c r="Y8"/>
      <c r="Z8"/>
    </row>
    <row r="9" spans="1:26" x14ac:dyDescent="0.25">
      <c r="A9" t="s">
        <v>3043</v>
      </c>
      <c r="B9" s="319">
        <v>42651.35</v>
      </c>
      <c r="C9"/>
      <c r="D9" s="319">
        <v>14578</v>
      </c>
      <c r="E9" s="319">
        <v>2261969.56</v>
      </c>
      <c r="F9" s="319">
        <v>202656.44</v>
      </c>
      <c r="G9"/>
      <c r="H9"/>
      <c r="I9"/>
      <c r="J9"/>
      <c r="K9"/>
      <c r="L9" s="319">
        <v>720615.54</v>
      </c>
      <c r="M9" s="319">
        <v>1850000</v>
      </c>
      <c r="N9" s="319">
        <v>31.79</v>
      </c>
      <c r="O9"/>
      <c r="P9"/>
      <c r="Q9"/>
      <c r="R9" s="319">
        <v>2204550.12</v>
      </c>
      <c r="S9" s="319">
        <v>619643.30000000005</v>
      </c>
      <c r="T9" s="319">
        <v>2570052.4</v>
      </c>
      <c r="U9"/>
      <c r="V9"/>
      <c r="W9" s="319">
        <v>216063.02</v>
      </c>
      <c r="X9" s="319">
        <v>86869.98</v>
      </c>
      <c r="Y9"/>
      <c r="Z9"/>
    </row>
    <row r="10" spans="1:26" x14ac:dyDescent="0.25">
      <c r="A10" t="s">
        <v>3044</v>
      </c>
      <c r="B10" s="319">
        <v>125659.76</v>
      </c>
      <c r="C10"/>
      <c r="D10" s="319">
        <v>51194</v>
      </c>
      <c r="E10" s="319">
        <v>75123.83</v>
      </c>
      <c r="F10" s="319">
        <v>52</v>
      </c>
      <c r="G10"/>
      <c r="H10"/>
      <c r="I10"/>
      <c r="J10"/>
      <c r="K10"/>
      <c r="L10" s="319">
        <v>-937248.92</v>
      </c>
      <c r="M10" s="319">
        <v>1236758.5</v>
      </c>
      <c r="N10" s="319">
        <v>355.41</v>
      </c>
      <c r="O10"/>
      <c r="P10"/>
      <c r="Q10"/>
      <c r="R10" s="319">
        <v>1679330.3</v>
      </c>
      <c r="S10" s="319">
        <v>1521100.37</v>
      </c>
      <c r="T10" s="319">
        <v>2967786.3</v>
      </c>
      <c r="U10"/>
      <c r="V10"/>
      <c r="W10" s="319">
        <v>218709.77</v>
      </c>
      <c r="X10" s="319">
        <v>61770</v>
      </c>
      <c r="Y10"/>
      <c r="Z10"/>
    </row>
    <row r="11" spans="1:26" x14ac:dyDescent="0.25">
      <c r="A11" t="s">
        <v>3045</v>
      </c>
      <c r="B11" s="319">
        <v>37213.99</v>
      </c>
      <c r="C11"/>
      <c r="D11" s="319">
        <v>2925</v>
      </c>
      <c r="E11" s="319">
        <v>1697519.07</v>
      </c>
      <c r="F11" s="319">
        <v>9</v>
      </c>
      <c r="G11" s="319">
        <v>4030</v>
      </c>
      <c r="H11"/>
      <c r="I11"/>
      <c r="J11"/>
      <c r="K11"/>
      <c r="L11" s="319">
        <v>535421.69999999995</v>
      </c>
      <c r="M11" s="319">
        <v>1223648</v>
      </c>
      <c r="N11" s="319">
        <v>12.34</v>
      </c>
      <c r="O11"/>
      <c r="P11"/>
      <c r="Q11"/>
      <c r="R11" s="319">
        <v>928614</v>
      </c>
      <c r="S11" s="319">
        <v>1778022.46</v>
      </c>
      <c r="T11" s="319">
        <v>2478255</v>
      </c>
      <c r="U11"/>
      <c r="V11" s="319">
        <v>3720</v>
      </c>
      <c r="W11" s="319">
        <v>193206.46</v>
      </c>
      <c r="X11" s="319">
        <v>56899.98</v>
      </c>
      <c r="Y11"/>
      <c r="Z11"/>
    </row>
    <row r="12" spans="1:26" x14ac:dyDescent="0.25">
      <c r="A12" t="s">
        <v>3046</v>
      </c>
      <c r="B12" s="319">
        <v>267357.32</v>
      </c>
      <c r="C12"/>
      <c r="D12"/>
      <c r="E12" s="319">
        <v>522512.82</v>
      </c>
      <c r="F12" s="319">
        <v>30</v>
      </c>
      <c r="G12"/>
      <c r="H12"/>
      <c r="I12"/>
      <c r="J12"/>
      <c r="K12"/>
      <c r="L12" s="319">
        <v>-1213392.3700000001</v>
      </c>
      <c r="M12" s="319">
        <v>1790913.12</v>
      </c>
      <c r="N12" s="319">
        <v>21.28</v>
      </c>
      <c r="O12"/>
      <c r="P12"/>
      <c r="Q12"/>
      <c r="R12" s="319">
        <v>1456298</v>
      </c>
      <c r="S12" s="319">
        <v>3696464.93</v>
      </c>
      <c r="T12" s="319">
        <v>4664573</v>
      </c>
      <c r="U12" s="319">
        <v>2000</v>
      </c>
      <c r="V12"/>
      <c r="W12" s="319">
        <v>218971.78</v>
      </c>
      <c r="X12" s="319">
        <v>54860.04</v>
      </c>
      <c r="Y12"/>
      <c r="Z12"/>
    </row>
    <row r="13" spans="1:26" x14ac:dyDescent="0.25">
      <c r="A13" t="s">
        <v>3047</v>
      </c>
      <c r="B13" s="319">
        <v>27477.35</v>
      </c>
      <c r="C13"/>
      <c r="D13"/>
      <c r="E13" s="319">
        <v>55790.64</v>
      </c>
      <c r="F13" s="319">
        <v>64</v>
      </c>
      <c r="G13"/>
      <c r="H13"/>
      <c r="I13"/>
      <c r="J13"/>
      <c r="K13"/>
      <c r="L13" s="319">
        <v>-1215234.22</v>
      </c>
      <c r="M13" s="319">
        <v>1325520</v>
      </c>
      <c r="N13" s="319">
        <v>36.19</v>
      </c>
      <c r="O13"/>
      <c r="P13"/>
      <c r="Q13"/>
      <c r="R13" s="319">
        <v>1101439.5</v>
      </c>
      <c r="S13" s="319">
        <v>353425.94</v>
      </c>
      <c r="T13" s="319">
        <v>1296989.5</v>
      </c>
      <c r="U13" s="319">
        <v>18000</v>
      </c>
      <c r="V13"/>
      <c r="W13" s="319">
        <v>125025.94</v>
      </c>
      <c r="X13" s="319">
        <v>41839.980000000003</v>
      </c>
      <c r="Y13"/>
      <c r="Z13"/>
    </row>
    <row r="14" spans="1:26" x14ac:dyDescent="0.25">
      <c r="A14" t="s">
        <v>3048</v>
      </c>
      <c r="B14" s="319">
        <v>16227.31</v>
      </c>
      <c r="C14"/>
      <c r="D14" s="319">
        <v>1100</v>
      </c>
      <c r="E14" s="319">
        <v>911225.89</v>
      </c>
      <c r="F14" s="319">
        <v>2148.04</v>
      </c>
      <c r="G14"/>
      <c r="H14"/>
      <c r="I14"/>
      <c r="J14"/>
      <c r="K14"/>
      <c r="L14" s="319">
        <v>-413248.07</v>
      </c>
      <c r="M14" s="319">
        <v>1385124.66</v>
      </c>
      <c r="N14"/>
      <c r="O14"/>
      <c r="P14"/>
      <c r="Q14"/>
      <c r="R14" s="319">
        <v>1848432.7</v>
      </c>
      <c r="S14" s="319">
        <v>745231.83</v>
      </c>
      <c r="T14" s="319">
        <v>2470757.7000000002</v>
      </c>
      <c r="U14"/>
      <c r="V14"/>
      <c r="W14" s="319">
        <v>114331.83</v>
      </c>
      <c r="X14" s="319">
        <v>49750.35</v>
      </c>
      <c r="Y14"/>
      <c r="Z14"/>
    </row>
    <row r="15" spans="1:26" x14ac:dyDescent="0.25">
      <c r="A15" t="s">
        <v>3049</v>
      </c>
      <c r="B15" s="319">
        <v>38433.71</v>
      </c>
      <c r="C15"/>
      <c r="D15" s="319">
        <v>12076</v>
      </c>
      <c r="E15" s="319">
        <v>2</v>
      </c>
      <c r="F15" s="319">
        <v>28</v>
      </c>
      <c r="G15"/>
      <c r="H15"/>
      <c r="I15"/>
      <c r="J15"/>
      <c r="K15"/>
      <c r="L15" s="319">
        <v>-1158998.3500000001</v>
      </c>
      <c r="M15" s="319">
        <v>1199644.94</v>
      </c>
      <c r="N15" s="319">
        <v>7.12</v>
      </c>
      <c r="O15"/>
      <c r="P15"/>
      <c r="Q15"/>
      <c r="R15" s="319">
        <v>913414.3</v>
      </c>
      <c r="S15" s="319">
        <v>838333.32</v>
      </c>
      <c r="T15" s="319">
        <v>1598261.3</v>
      </c>
      <c r="U15"/>
      <c r="V15"/>
      <c r="W15" s="319">
        <v>143600.32000000001</v>
      </c>
      <c r="X15"/>
      <c r="Y15"/>
      <c r="Z15"/>
    </row>
    <row r="16" spans="1:26" x14ac:dyDescent="0.25">
      <c r="A16" t="s">
        <v>3050</v>
      </c>
      <c r="B16" s="319">
        <v>9076.7000000000007</v>
      </c>
      <c r="C16"/>
      <c r="D16"/>
      <c r="E16" s="319">
        <v>5</v>
      </c>
      <c r="F16" s="319">
        <v>26</v>
      </c>
      <c r="G16"/>
      <c r="H16"/>
      <c r="I16"/>
      <c r="J16"/>
      <c r="K16"/>
      <c r="L16" s="319">
        <v>-1641651.3</v>
      </c>
      <c r="M16" s="319">
        <v>1642759</v>
      </c>
      <c r="N16"/>
      <c r="O16"/>
      <c r="P16"/>
      <c r="Q16"/>
      <c r="R16" s="319">
        <v>962660</v>
      </c>
      <c r="S16" s="319">
        <v>477704.19</v>
      </c>
      <c r="T16" s="319">
        <v>1292051</v>
      </c>
      <c r="U16"/>
      <c r="V16"/>
      <c r="W16" s="319">
        <v>140313.19</v>
      </c>
      <c r="X16"/>
      <c r="Y16"/>
      <c r="Z16"/>
    </row>
    <row r="17" spans="1:26" x14ac:dyDescent="0.25">
      <c r="A17" t="s">
        <v>3051</v>
      </c>
      <c r="B17" s="319">
        <v>19255.919999999998</v>
      </c>
      <c r="C17"/>
      <c r="D17"/>
      <c r="E17" s="319">
        <v>404150.06</v>
      </c>
      <c r="F17" s="319">
        <v>206269.94</v>
      </c>
      <c r="G17"/>
      <c r="H17"/>
      <c r="I17"/>
      <c r="J17"/>
      <c r="K17"/>
      <c r="L17" s="319">
        <v>-546431.69999999995</v>
      </c>
      <c r="M17" s="319">
        <v>1230000</v>
      </c>
      <c r="N17" s="319">
        <v>7.62</v>
      </c>
      <c r="O17"/>
      <c r="P17"/>
      <c r="Q17"/>
      <c r="R17" s="319">
        <v>1403368</v>
      </c>
      <c r="S17" s="319">
        <v>508949.7</v>
      </c>
      <c r="T17" s="319">
        <v>1724354</v>
      </c>
      <c r="U17" s="319">
        <v>6018</v>
      </c>
      <c r="V17" s="319">
        <v>8668</v>
      </c>
      <c r="W17" s="319">
        <v>154677.70000000001</v>
      </c>
      <c r="X17" s="319">
        <v>72500</v>
      </c>
      <c r="Y17"/>
      <c r="Z17"/>
    </row>
    <row r="18" spans="1:26" x14ac:dyDescent="0.25">
      <c r="A18" t="s">
        <v>3052</v>
      </c>
      <c r="B18" s="319">
        <v>42399.31</v>
      </c>
      <c r="C18"/>
      <c r="D18" s="319">
        <v>61660</v>
      </c>
      <c r="E18"/>
      <c r="F18" s="319">
        <v>3281.54</v>
      </c>
      <c r="G18"/>
      <c r="H18"/>
      <c r="I18"/>
      <c r="J18"/>
      <c r="K18"/>
      <c r="L18" s="319">
        <v>-991197.77</v>
      </c>
      <c r="M18" s="319">
        <v>1067330</v>
      </c>
      <c r="N18" s="319">
        <v>11.65</v>
      </c>
      <c r="O18"/>
      <c r="P18"/>
      <c r="Q18"/>
      <c r="R18" s="319">
        <v>938915.25</v>
      </c>
      <c r="S18" s="319">
        <v>578017.88</v>
      </c>
      <c r="T18" s="319">
        <v>1316619.05</v>
      </c>
      <c r="U18" s="319">
        <v>19915</v>
      </c>
      <c r="V18"/>
      <c r="W18" s="319">
        <v>145075.43</v>
      </c>
      <c r="X18" s="319">
        <v>4126.68</v>
      </c>
      <c r="Y18"/>
      <c r="Z18"/>
    </row>
    <row r="19" spans="1:26" x14ac:dyDescent="0.25">
      <c r="A19"/>
      <c r="B19" s="319"/>
      <c r="C19"/>
      <c r="D19" s="319"/>
      <c r="E19"/>
      <c r="F19" s="319"/>
      <c r="G19"/>
      <c r="H19"/>
      <c r="I19"/>
      <c r="J19"/>
      <c r="K19"/>
      <c r="L19" s="319"/>
      <c r="M19" s="319"/>
      <c r="N19" s="319"/>
      <c r="O19"/>
      <c r="P19"/>
      <c r="Q19"/>
      <c r="R19" s="319"/>
      <c r="S19" s="319"/>
      <c r="T19" s="319"/>
      <c r="U19" s="319"/>
      <c r="V19"/>
      <c r="W19" s="319"/>
      <c r="X19" s="319"/>
      <c r="Y19"/>
      <c r="Z19"/>
    </row>
    <row r="20" spans="1:26" x14ac:dyDescent="0.25">
      <c r="A20"/>
      <c r="B20" s="319"/>
      <c r="C20"/>
      <c r="D20" s="319"/>
      <c r="E20"/>
      <c r="F20" s="319"/>
      <c r="G20"/>
      <c r="H20"/>
      <c r="I20"/>
      <c r="J20"/>
      <c r="K20"/>
      <c r="L20" s="319"/>
      <c r="M20" s="319"/>
      <c r="N20" s="319"/>
      <c r="O20"/>
      <c r="P20"/>
      <c r="Q20"/>
      <c r="R20" s="319"/>
      <c r="S20" s="319"/>
      <c r="T20" s="319"/>
      <c r="U20" s="319"/>
      <c r="V20"/>
      <c r="W20" s="319"/>
      <c r="X20" s="319"/>
      <c r="Y20"/>
      <c r="Z20"/>
    </row>
    <row r="21" spans="1:26" x14ac:dyDescent="0.25">
      <c r="A21"/>
      <c r="B21" s="319"/>
      <c r="C21"/>
      <c r="D21" s="319"/>
      <c r="E21"/>
      <c r="F21" s="319"/>
      <c r="G21"/>
      <c r="H21"/>
      <c r="I21"/>
      <c r="J21"/>
      <c r="K21"/>
      <c r="L21" s="319"/>
      <c r="M21" s="319"/>
      <c r="N21" s="319"/>
      <c r="O21"/>
      <c r="P21"/>
      <c r="Q21"/>
      <c r="R21" s="319"/>
      <c r="S21" s="319"/>
      <c r="T21" s="319"/>
      <c r="U21" s="319"/>
      <c r="V21"/>
      <c r="W21" s="319"/>
      <c r="X21" s="319"/>
      <c r="Y21"/>
      <c r="Z21"/>
    </row>
    <row r="22" spans="1:26" x14ac:dyDescent="0.25">
      <c r="A22" t="s">
        <v>3053</v>
      </c>
      <c r="B22" s="319">
        <v>499461.27</v>
      </c>
      <c r="C22" s="319">
        <v>29509.65</v>
      </c>
      <c r="D22" s="319">
        <v>315378.89</v>
      </c>
      <c r="E22" s="319">
        <v>212421.9</v>
      </c>
      <c r="F22" s="319">
        <v>228469.84</v>
      </c>
      <c r="G22"/>
      <c r="H22"/>
      <c r="I22"/>
      <c r="J22" s="319">
        <v>0</v>
      </c>
      <c r="K22"/>
      <c r="L22" s="319">
        <v>1318480.1100000001</v>
      </c>
      <c r="M22"/>
      <c r="N22"/>
      <c r="O22" s="319">
        <v>740895.8</v>
      </c>
      <c r="P22" s="319">
        <v>84964</v>
      </c>
      <c r="Q22" s="319">
        <v>774.42</v>
      </c>
      <c r="R22" s="319">
        <v>1897700</v>
      </c>
      <c r="S22"/>
      <c r="T22" s="319">
        <v>2215534</v>
      </c>
      <c r="U22" s="319">
        <v>17320</v>
      </c>
      <c r="V22" s="319">
        <v>4005</v>
      </c>
      <c r="W22" s="319">
        <v>420351.54</v>
      </c>
      <c r="X22" s="319">
        <v>100362.24000000001</v>
      </c>
      <c r="Y22"/>
      <c r="Z22"/>
    </row>
    <row r="23" spans="1:26" x14ac:dyDescent="0.25">
      <c r="A23" t="s">
        <v>3054</v>
      </c>
      <c r="B23" s="319">
        <v>246011.3</v>
      </c>
      <c r="C23" s="319">
        <v>0</v>
      </c>
      <c r="D23" s="319">
        <v>130694.84</v>
      </c>
      <c r="E23" s="319">
        <v>161835.01999999999</v>
      </c>
      <c r="F23" s="319">
        <v>80719.08</v>
      </c>
      <c r="G23"/>
      <c r="H23"/>
      <c r="I23"/>
      <c r="J23" s="319">
        <v>-1892</v>
      </c>
      <c r="K23"/>
      <c r="L23" s="319">
        <v>-1785995.54</v>
      </c>
      <c r="M23" s="319">
        <v>2340148.79</v>
      </c>
      <c r="N23"/>
      <c r="O23" s="319">
        <v>905891.73</v>
      </c>
      <c r="P23"/>
      <c r="Q23" s="319">
        <v>36.340000000000003</v>
      </c>
      <c r="R23" s="319">
        <v>990180</v>
      </c>
      <c r="S23"/>
      <c r="T23" s="319">
        <v>1309671.2</v>
      </c>
      <c r="U23" s="319">
        <v>4950</v>
      </c>
      <c r="V23" s="319">
        <v>10955</v>
      </c>
      <c r="W23" s="319">
        <v>440318.86</v>
      </c>
      <c r="X23" s="319">
        <v>63214.02</v>
      </c>
      <c r="Y23"/>
      <c r="Z23"/>
    </row>
    <row r="24" spans="1:26" x14ac:dyDescent="0.25">
      <c r="A24" t="s">
        <v>3055</v>
      </c>
      <c r="B24" s="319">
        <v>1150098.1100000001</v>
      </c>
      <c r="C24" s="319">
        <v>112658.46</v>
      </c>
      <c r="D24" s="319">
        <v>254761.8</v>
      </c>
      <c r="E24" s="319">
        <v>181267.32</v>
      </c>
      <c r="F24" s="319">
        <v>132200</v>
      </c>
      <c r="G24" s="319">
        <v>0</v>
      </c>
      <c r="H24"/>
      <c r="I24"/>
      <c r="J24" s="319">
        <v>24000</v>
      </c>
      <c r="K24"/>
      <c r="L24" s="319">
        <v>-763400.78</v>
      </c>
      <c r="M24" s="319">
        <v>2461151.44</v>
      </c>
      <c r="N24"/>
      <c r="O24" s="319">
        <v>1771167.87</v>
      </c>
      <c r="P24" s="319">
        <v>691210</v>
      </c>
      <c r="Q24" s="319">
        <v>1762.61</v>
      </c>
      <c r="R24" s="319">
        <v>1699570</v>
      </c>
      <c r="S24" s="319">
        <v>5810</v>
      </c>
      <c r="T24" s="319">
        <v>2210193</v>
      </c>
      <c r="U24" s="319">
        <v>19474</v>
      </c>
      <c r="V24"/>
      <c r="W24" s="319">
        <v>1774033.38</v>
      </c>
      <c r="X24" s="319">
        <v>56585.07</v>
      </c>
      <c r="Y24"/>
      <c r="Z24"/>
    </row>
    <row r="25" spans="1:26" x14ac:dyDescent="0.25">
      <c r="A25" t="s">
        <v>3056</v>
      </c>
      <c r="B25" s="319">
        <v>380204.81</v>
      </c>
      <c r="C25" s="319">
        <v>30447.71</v>
      </c>
      <c r="D25" s="319">
        <v>119882.77</v>
      </c>
      <c r="E25" s="319">
        <v>202060.24</v>
      </c>
      <c r="F25" s="319">
        <v>510478.57</v>
      </c>
      <c r="G25"/>
      <c r="H25"/>
      <c r="I25"/>
      <c r="J25" s="319">
        <v>0</v>
      </c>
      <c r="K25"/>
      <c r="L25" s="319">
        <v>-306386.08</v>
      </c>
      <c r="M25" s="319">
        <v>1609968.11</v>
      </c>
      <c r="N25"/>
      <c r="O25" s="319">
        <v>1060551.67</v>
      </c>
      <c r="P25" s="319">
        <v>5960</v>
      </c>
      <c r="Q25" s="319">
        <v>519.67999999999995</v>
      </c>
      <c r="R25" s="319">
        <v>876700</v>
      </c>
      <c r="S25"/>
      <c r="T25" s="319">
        <v>1184524</v>
      </c>
      <c r="U25" s="319">
        <v>8050</v>
      </c>
      <c r="V25"/>
      <c r="W25" s="319">
        <v>615696.81000000006</v>
      </c>
      <c r="X25" s="319">
        <v>195322.19</v>
      </c>
      <c r="Y25"/>
      <c r="Z25" s="319">
        <v>646.28</v>
      </c>
    </row>
    <row r="26" spans="1:26" x14ac:dyDescent="0.25">
      <c r="A26" t="s">
        <v>3057</v>
      </c>
      <c r="B26" s="319">
        <v>200968.92</v>
      </c>
      <c r="C26" s="319">
        <v>4462.72</v>
      </c>
      <c r="D26" s="319">
        <v>137805.32</v>
      </c>
      <c r="E26" s="319">
        <v>199426.88</v>
      </c>
      <c r="F26" s="319">
        <v>112679.02</v>
      </c>
      <c r="G26"/>
      <c r="H26"/>
      <c r="I26"/>
      <c r="J26"/>
      <c r="K26"/>
      <c r="L26" s="319">
        <v>-1153194.3799999999</v>
      </c>
      <c r="M26" s="319">
        <v>1693812.25</v>
      </c>
      <c r="N26"/>
      <c r="O26" s="319">
        <v>600637.12</v>
      </c>
      <c r="P26" s="319">
        <v>5000</v>
      </c>
      <c r="Q26" s="319">
        <v>314.33999999999997</v>
      </c>
      <c r="R26" s="319">
        <v>831380</v>
      </c>
      <c r="S26"/>
      <c r="T26" s="319">
        <v>1009318</v>
      </c>
      <c r="U26" s="319">
        <v>7812</v>
      </c>
      <c r="V26"/>
      <c r="W26" s="319">
        <v>254478.91</v>
      </c>
      <c r="X26" s="319">
        <v>50982.96</v>
      </c>
      <c r="Y26"/>
      <c r="Z26" s="319">
        <v>14.6</v>
      </c>
    </row>
    <row r="27" spans="1:26" x14ac:dyDescent="0.25">
      <c r="A27" t="s">
        <v>3058</v>
      </c>
      <c r="B27" s="319">
        <v>568981.5</v>
      </c>
      <c r="C27" s="319">
        <v>21595.29</v>
      </c>
      <c r="D27" s="319">
        <v>220084.33</v>
      </c>
      <c r="E27" s="319">
        <v>285588.5</v>
      </c>
      <c r="F27" s="319">
        <v>274773.2</v>
      </c>
      <c r="G27" s="319">
        <v>0</v>
      </c>
      <c r="H27"/>
      <c r="I27"/>
      <c r="J27" s="319">
        <v>0</v>
      </c>
      <c r="K27"/>
      <c r="L27" s="319">
        <v>289067.90000000002</v>
      </c>
      <c r="M27" s="319">
        <v>1247745.83</v>
      </c>
      <c r="N27"/>
      <c r="O27" s="319">
        <v>1198857.6299999999</v>
      </c>
      <c r="P27"/>
      <c r="Q27" s="319">
        <v>1094.8499999999999</v>
      </c>
      <c r="R27" s="319">
        <v>1413790</v>
      </c>
      <c r="S27" s="319">
        <v>5790</v>
      </c>
      <c r="T27" s="319">
        <v>1810671.6</v>
      </c>
      <c r="U27"/>
      <c r="V27" s="319">
        <v>10377</v>
      </c>
      <c r="W27" s="319">
        <v>845050.39</v>
      </c>
      <c r="X27" s="319">
        <v>117388.77</v>
      </c>
      <c r="Y27"/>
      <c r="Z27" s="319">
        <v>1835.63</v>
      </c>
    </row>
    <row r="28" spans="1:26" x14ac:dyDescent="0.25">
      <c r="A28" t="s">
        <v>3059</v>
      </c>
      <c r="B28" s="319">
        <v>425822.81</v>
      </c>
      <c r="C28" s="319">
        <v>10101</v>
      </c>
      <c r="D28" s="319">
        <v>196199.39</v>
      </c>
      <c r="E28" s="319">
        <v>364802.8</v>
      </c>
      <c r="F28" s="319">
        <v>675716.55</v>
      </c>
      <c r="G28"/>
      <c r="H28"/>
      <c r="I28"/>
      <c r="J28" s="319">
        <v>0</v>
      </c>
      <c r="K28"/>
      <c r="L28" s="319">
        <v>7392.8</v>
      </c>
      <c r="M28" s="319">
        <v>1804121.26</v>
      </c>
      <c r="N28"/>
      <c r="O28" s="319">
        <v>826509.12</v>
      </c>
      <c r="P28"/>
      <c r="Q28" s="319">
        <v>773.08</v>
      </c>
      <c r="R28" s="319">
        <v>889770</v>
      </c>
      <c r="S28"/>
      <c r="T28" s="319">
        <v>1083529.5</v>
      </c>
      <c r="U28" s="319">
        <v>27015</v>
      </c>
      <c r="V28"/>
      <c r="W28" s="319">
        <v>479235.69</v>
      </c>
      <c r="X28" s="319">
        <v>266143.52</v>
      </c>
      <c r="Y28"/>
      <c r="Z28"/>
    </row>
    <row r="29" spans="1:26" x14ac:dyDescent="0.25">
      <c r="A29" t="s">
        <v>3060</v>
      </c>
      <c r="B29" s="319">
        <v>419860.62</v>
      </c>
      <c r="C29" s="319">
        <v>14930.94</v>
      </c>
      <c r="D29" s="319">
        <v>238412.7</v>
      </c>
      <c r="E29" s="319">
        <v>265555.57</v>
      </c>
      <c r="F29" s="319">
        <v>153974.53</v>
      </c>
      <c r="G29" s="319">
        <v>19400</v>
      </c>
      <c r="H29"/>
      <c r="I29"/>
      <c r="J29" s="319">
        <v>192.98</v>
      </c>
      <c r="K29"/>
      <c r="L29" s="319">
        <v>-128446.78</v>
      </c>
      <c r="M29" s="319">
        <v>1414760.08</v>
      </c>
      <c r="N29"/>
      <c r="O29" s="319">
        <v>1320897.1399999999</v>
      </c>
      <c r="P29" s="319">
        <v>70000</v>
      </c>
      <c r="Q29" s="319">
        <v>292.73</v>
      </c>
      <c r="R29" s="319">
        <v>1046610</v>
      </c>
      <c r="S29"/>
      <c r="T29" s="319">
        <v>1452276.96</v>
      </c>
      <c r="U29" s="319">
        <v>16815</v>
      </c>
      <c r="V29"/>
      <c r="W29" s="319">
        <v>1015786.57</v>
      </c>
      <c r="X29" s="319">
        <v>166093.26</v>
      </c>
      <c r="Y29"/>
      <c r="Z29"/>
    </row>
    <row r="30" spans="1:26" x14ac:dyDescent="0.25">
      <c r="A30" t="s">
        <v>3061</v>
      </c>
      <c r="B30" s="319">
        <v>791304.44</v>
      </c>
      <c r="C30" s="319">
        <v>0</v>
      </c>
      <c r="D30" s="319">
        <v>858778.1</v>
      </c>
      <c r="E30" s="319">
        <v>154878.81</v>
      </c>
      <c r="F30" s="319">
        <v>891131.85</v>
      </c>
      <c r="G30" s="319">
        <v>0</v>
      </c>
      <c r="H30"/>
      <c r="I30"/>
      <c r="J30" s="319">
        <v>17229.439999999999</v>
      </c>
      <c r="K30"/>
      <c r="L30" s="319">
        <v>941041.82</v>
      </c>
      <c r="M30" s="319">
        <v>1595887.05</v>
      </c>
      <c r="N30"/>
      <c r="O30" s="319">
        <v>2575499.59</v>
      </c>
      <c r="P30"/>
      <c r="Q30" s="319">
        <v>1670.68</v>
      </c>
      <c r="R30" s="319">
        <v>2424100</v>
      </c>
      <c r="S30"/>
      <c r="T30" s="319">
        <v>2893970</v>
      </c>
      <c r="U30" s="319">
        <v>3000</v>
      </c>
      <c r="V30"/>
      <c r="W30" s="319">
        <v>1839851.28</v>
      </c>
      <c r="X30" s="319">
        <v>122014.1</v>
      </c>
      <c r="Y30"/>
      <c r="Z30" s="319">
        <v>500</v>
      </c>
    </row>
    <row r="31" spans="1:26" x14ac:dyDescent="0.25">
      <c r="A31" t="s">
        <v>3062</v>
      </c>
      <c r="B31" s="319">
        <v>445978.21</v>
      </c>
      <c r="C31" s="319">
        <v>0</v>
      </c>
      <c r="D31" s="319">
        <v>443552.65</v>
      </c>
      <c r="E31" s="319">
        <v>94026.71</v>
      </c>
      <c r="F31" s="319">
        <v>229679.73</v>
      </c>
      <c r="G31"/>
      <c r="H31"/>
      <c r="I31"/>
      <c r="J31" s="319">
        <v>6.9</v>
      </c>
      <c r="K31"/>
      <c r="L31" s="319">
        <v>-653801.38</v>
      </c>
      <c r="M31" s="319">
        <v>1789492.25</v>
      </c>
      <c r="N31"/>
      <c r="O31" s="319">
        <v>763545.33</v>
      </c>
      <c r="P31"/>
      <c r="Q31" s="319">
        <v>679.84</v>
      </c>
      <c r="R31" s="319">
        <v>885960</v>
      </c>
      <c r="S31"/>
      <c r="T31" s="319">
        <v>1105311</v>
      </c>
      <c r="U31" s="319">
        <v>10210</v>
      </c>
      <c r="V31" s="319">
        <v>1360</v>
      </c>
      <c r="W31" s="319">
        <v>378535.15</v>
      </c>
      <c r="X31" s="319">
        <v>77229.490000000005</v>
      </c>
      <c r="Y31"/>
      <c r="Z31"/>
    </row>
    <row r="32" spans="1:26" x14ac:dyDescent="0.25">
      <c r="A32" t="s">
        <v>3063</v>
      </c>
      <c r="B32" s="319">
        <v>836737</v>
      </c>
      <c r="C32" s="319">
        <v>4255.3999999999996</v>
      </c>
      <c r="D32" s="319">
        <v>146853.51</v>
      </c>
      <c r="E32" s="319">
        <v>68496.61</v>
      </c>
      <c r="F32" s="319">
        <v>277072.69</v>
      </c>
      <c r="G32"/>
      <c r="H32"/>
      <c r="I32"/>
      <c r="J32" s="319">
        <v>6.85</v>
      </c>
      <c r="K32"/>
      <c r="L32" s="319">
        <v>-2003518.61</v>
      </c>
      <c r="M32" s="319">
        <v>3102228.3</v>
      </c>
      <c r="N32"/>
      <c r="O32" s="319">
        <v>989042.49</v>
      </c>
      <c r="P32" s="319">
        <v>203990</v>
      </c>
      <c r="Q32" s="319">
        <v>800.19</v>
      </c>
      <c r="R32" s="319">
        <v>1457060</v>
      </c>
      <c r="S32" s="319">
        <v>82200</v>
      </c>
      <c r="T32" s="319">
        <v>1766130</v>
      </c>
      <c r="U32" s="319">
        <v>31080</v>
      </c>
      <c r="V32"/>
      <c r="W32" s="319">
        <v>512565.12</v>
      </c>
      <c r="X32" s="319">
        <v>188618.89</v>
      </c>
      <c r="Y32"/>
      <c r="Z32"/>
    </row>
    <row r="33" spans="1:26" x14ac:dyDescent="0.25">
      <c r="A33" t="s">
        <v>3064</v>
      </c>
      <c r="B33" s="319">
        <v>517428.58</v>
      </c>
      <c r="C33" s="319">
        <v>88322.29</v>
      </c>
      <c r="D33" s="319">
        <v>155133.26</v>
      </c>
      <c r="E33" s="319">
        <v>363754.79</v>
      </c>
      <c r="F33" s="319">
        <v>256878.81</v>
      </c>
      <c r="G33"/>
      <c r="H33"/>
      <c r="I33"/>
      <c r="J33"/>
      <c r="K33"/>
      <c r="L33" s="319">
        <v>-65470.73</v>
      </c>
      <c r="M33" s="319">
        <v>1484748</v>
      </c>
      <c r="N33"/>
      <c r="O33" s="319">
        <v>1138984.3899999999</v>
      </c>
      <c r="P33"/>
      <c r="Q33" s="319">
        <v>945.57</v>
      </c>
      <c r="R33" s="319">
        <v>1050620</v>
      </c>
      <c r="S33" s="319">
        <v>100</v>
      </c>
      <c r="T33" s="319">
        <v>1402314.93</v>
      </c>
      <c r="U33" s="319">
        <v>11776</v>
      </c>
      <c r="V33" s="319">
        <v>20646</v>
      </c>
      <c r="W33" s="319">
        <v>724139.95</v>
      </c>
      <c r="X33" s="319">
        <v>69532.62</v>
      </c>
      <c r="Y33"/>
      <c r="Z33"/>
    </row>
    <row r="34" spans="1:26" x14ac:dyDescent="0.25">
      <c r="A34" t="s">
        <v>3065</v>
      </c>
      <c r="B34" s="319">
        <v>890513.8</v>
      </c>
      <c r="C34" s="319">
        <v>58586.43</v>
      </c>
      <c r="D34" s="319">
        <v>289453.96000000002</v>
      </c>
      <c r="E34" s="319">
        <v>80844.009999999995</v>
      </c>
      <c r="F34" s="319">
        <v>305474.03999999998</v>
      </c>
      <c r="G34"/>
      <c r="H34"/>
      <c r="I34"/>
      <c r="J34" s="319">
        <v>15030.57</v>
      </c>
      <c r="K34"/>
      <c r="L34" s="319">
        <v>-620874.88</v>
      </c>
      <c r="M34" s="319">
        <v>1924840.79</v>
      </c>
      <c r="N34"/>
      <c r="O34" s="319">
        <v>1171918.92</v>
      </c>
      <c r="P34" s="319">
        <v>105000</v>
      </c>
      <c r="Q34" s="319">
        <v>1010.92</v>
      </c>
      <c r="R34" s="319">
        <v>1332550</v>
      </c>
      <c r="S34"/>
      <c r="T34" s="319">
        <v>1734797</v>
      </c>
      <c r="U34" s="319">
        <v>20330</v>
      </c>
      <c r="V34"/>
      <c r="W34" s="319">
        <v>467149.21</v>
      </c>
      <c r="X34" s="319">
        <v>81827.87</v>
      </c>
      <c r="Y34"/>
      <c r="Z34" s="319">
        <v>500</v>
      </c>
    </row>
    <row r="35" spans="1:26" x14ac:dyDescent="0.25">
      <c r="A35" t="s">
        <v>3066</v>
      </c>
      <c r="B35" s="319">
        <v>1513024.82</v>
      </c>
      <c r="C35" s="319">
        <v>98265.25</v>
      </c>
      <c r="D35" s="319">
        <v>260376.67</v>
      </c>
      <c r="E35" s="319">
        <v>193163.77</v>
      </c>
      <c r="F35" s="319">
        <v>147672.72</v>
      </c>
      <c r="G35"/>
      <c r="H35"/>
      <c r="I35"/>
      <c r="J35"/>
      <c r="K35"/>
      <c r="L35" s="319">
        <v>699358.76</v>
      </c>
      <c r="M35" s="319">
        <v>1101601.1100000001</v>
      </c>
      <c r="N35"/>
      <c r="O35" s="319">
        <v>1153260.93</v>
      </c>
      <c r="P35" s="319">
        <v>304920</v>
      </c>
      <c r="Q35" s="319">
        <v>1667.42</v>
      </c>
      <c r="R35" s="319">
        <v>1599704</v>
      </c>
      <c r="S35" s="319">
        <v>930</v>
      </c>
      <c r="T35" s="319">
        <v>1996007</v>
      </c>
      <c r="U35" s="319">
        <v>4192</v>
      </c>
      <c r="V35" s="319">
        <v>2000</v>
      </c>
      <c r="W35" s="319">
        <v>571321.87</v>
      </c>
      <c r="X35" s="319">
        <v>74918.12</v>
      </c>
      <c r="Y35"/>
      <c r="Z35" s="319">
        <v>500</v>
      </c>
    </row>
    <row r="36" spans="1:26" x14ac:dyDescent="0.25">
      <c r="A36" t="s">
        <v>3067</v>
      </c>
      <c r="B36" s="319">
        <v>791751.97</v>
      </c>
      <c r="C36" s="319">
        <v>28065.3</v>
      </c>
      <c r="D36" s="319">
        <v>149851.6</v>
      </c>
      <c r="E36" s="319">
        <v>1262371.19</v>
      </c>
      <c r="F36" s="319">
        <v>144849.18</v>
      </c>
      <c r="G36"/>
      <c r="H36"/>
      <c r="I36"/>
      <c r="J36"/>
      <c r="K36"/>
      <c r="L36" s="319">
        <v>1644563.25</v>
      </c>
      <c r="M36" s="319">
        <v>528949.56000000006</v>
      </c>
      <c r="N36"/>
      <c r="O36" s="319">
        <v>1562001.68</v>
      </c>
      <c r="P36" s="319">
        <v>49808</v>
      </c>
      <c r="Q36" s="319">
        <v>889.62</v>
      </c>
      <c r="R36" s="319">
        <v>1132620</v>
      </c>
      <c r="S36"/>
      <c r="T36" s="319">
        <v>1432796</v>
      </c>
      <c r="U36" s="319">
        <v>9884</v>
      </c>
      <c r="V36"/>
      <c r="W36" s="319">
        <v>994533.28</v>
      </c>
      <c r="X36" s="319">
        <v>104729.59</v>
      </c>
      <c r="Y36"/>
      <c r="Z36"/>
    </row>
    <row r="37" spans="1:26" x14ac:dyDescent="0.25">
      <c r="A37" t="s">
        <v>3068</v>
      </c>
      <c r="B37" s="319">
        <v>812020.35</v>
      </c>
      <c r="C37" s="319">
        <v>0</v>
      </c>
      <c r="D37" s="319">
        <v>216487.08</v>
      </c>
      <c r="E37" s="319">
        <v>357795.73</v>
      </c>
      <c r="F37" s="319">
        <v>226831.94</v>
      </c>
      <c r="G37" s="319">
        <v>0</v>
      </c>
      <c r="H37"/>
      <c r="I37"/>
      <c r="J37" s="319">
        <v>12972</v>
      </c>
      <c r="K37"/>
      <c r="L37" s="319">
        <v>-28337.13</v>
      </c>
      <c r="M37" s="319">
        <v>1603684.39</v>
      </c>
      <c r="N37"/>
      <c r="O37" s="319">
        <v>1426020.61</v>
      </c>
      <c r="P37"/>
      <c r="Q37" s="319">
        <v>1153.8800000000001</v>
      </c>
      <c r="R37" s="319">
        <v>1517420</v>
      </c>
      <c r="S37"/>
      <c r="T37" s="319">
        <v>1802910</v>
      </c>
      <c r="U37"/>
      <c r="V37"/>
      <c r="W37" s="319">
        <v>1059038.25</v>
      </c>
      <c r="X37" s="319">
        <v>57830.400000000001</v>
      </c>
      <c r="Y37"/>
      <c r="Z37"/>
    </row>
    <row r="38" spans="1:26" x14ac:dyDescent="0.25">
      <c r="A38" t="s">
        <v>3069</v>
      </c>
      <c r="B38" s="319">
        <v>394624.45</v>
      </c>
      <c r="C38" s="319">
        <v>44479.27</v>
      </c>
      <c r="D38" s="319">
        <v>80927.460000000006</v>
      </c>
      <c r="E38" s="319">
        <v>18218.53</v>
      </c>
      <c r="F38" s="319">
        <v>59294.720000000001</v>
      </c>
      <c r="G38"/>
      <c r="H38"/>
      <c r="I38"/>
      <c r="J38"/>
      <c r="K38"/>
      <c r="L38" s="319">
        <v>-878027.15</v>
      </c>
      <c r="M38" s="319">
        <v>1498620.76</v>
      </c>
      <c r="N38"/>
      <c r="O38" s="319">
        <v>613260.63</v>
      </c>
      <c r="P38" s="319">
        <v>55000</v>
      </c>
      <c r="Q38" s="319">
        <v>631.39</v>
      </c>
      <c r="R38" s="319">
        <v>864800</v>
      </c>
      <c r="S38"/>
      <c r="T38" s="319">
        <v>1045523</v>
      </c>
      <c r="U38" s="319">
        <v>6957</v>
      </c>
      <c r="V38" s="319">
        <v>1172</v>
      </c>
      <c r="W38" s="319">
        <v>424088.24</v>
      </c>
      <c r="X38" s="319">
        <v>79000.960000000006</v>
      </c>
      <c r="Y38"/>
      <c r="Z38"/>
    </row>
    <row r="39" spans="1:26" x14ac:dyDescent="0.25">
      <c r="A39" t="s">
        <v>3070</v>
      </c>
      <c r="B39" s="319">
        <v>610058.84</v>
      </c>
      <c r="C39" s="319">
        <v>17925.66</v>
      </c>
      <c r="D39" s="319">
        <v>108660.75</v>
      </c>
      <c r="E39" s="319">
        <v>1070075.6000000001</v>
      </c>
      <c r="F39" s="319">
        <v>691925.73</v>
      </c>
      <c r="G39"/>
      <c r="H39"/>
      <c r="I39"/>
      <c r="J39" s="319">
        <v>25005.05</v>
      </c>
      <c r="K39"/>
      <c r="L39" s="319">
        <v>48342.84</v>
      </c>
      <c r="M39" s="319">
        <v>2339595.1</v>
      </c>
      <c r="N39"/>
      <c r="O39" s="319">
        <v>1498124.2</v>
      </c>
      <c r="P39" s="319">
        <v>340000</v>
      </c>
      <c r="Q39" s="319">
        <v>569.36</v>
      </c>
      <c r="R39" s="319">
        <v>1902730</v>
      </c>
      <c r="S39"/>
      <c r="T39" s="319">
        <v>2276139</v>
      </c>
      <c r="U39" s="319">
        <v>22078</v>
      </c>
      <c r="V39" s="319">
        <v>10876</v>
      </c>
      <c r="W39" s="319">
        <v>1070044.01</v>
      </c>
      <c r="X39" s="319">
        <v>274215.96000000002</v>
      </c>
      <c r="Y39"/>
      <c r="Z39" s="319">
        <v>2367</v>
      </c>
    </row>
    <row r="40" spans="1:26" x14ac:dyDescent="0.25">
      <c r="A40" t="s">
        <v>3071</v>
      </c>
      <c r="B40" s="319">
        <v>980325.88</v>
      </c>
      <c r="C40" s="319">
        <v>28645</v>
      </c>
      <c r="D40" s="319">
        <v>256266.49</v>
      </c>
      <c r="E40" s="319">
        <v>189407.24</v>
      </c>
      <c r="F40" s="319">
        <v>282535.94</v>
      </c>
      <c r="G40" s="319">
        <v>0</v>
      </c>
      <c r="H40"/>
      <c r="I40"/>
      <c r="J40" s="319">
        <v>1438</v>
      </c>
      <c r="K40"/>
      <c r="L40" s="319">
        <v>80262.7</v>
      </c>
      <c r="M40" s="319">
        <v>1457071.21</v>
      </c>
      <c r="N40"/>
      <c r="O40" s="319">
        <v>1334310.51</v>
      </c>
      <c r="P40" s="319">
        <v>25000</v>
      </c>
      <c r="Q40" s="319">
        <v>1365.83</v>
      </c>
      <c r="R40" s="319">
        <v>872560</v>
      </c>
      <c r="S40"/>
      <c r="T40" s="319">
        <v>1229949</v>
      </c>
      <c r="U40" s="319">
        <v>3000</v>
      </c>
      <c r="V40" s="319">
        <v>7610</v>
      </c>
      <c r="W40" s="319">
        <v>727533.15</v>
      </c>
      <c r="X40" s="319">
        <v>66720.55</v>
      </c>
      <c r="Y40"/>
      <c r="Z40" s="319">
        <v>15</v>
      </c>
    </row>
    <row r="41" spans="1:26" x14ac:dyDescent="0.25">
      <c r="A41" t="s">
        <v>3072</v>
      </c>
      <c r="B41" s="319">
        <v>870160.77</v>
      </c>
      <c r="C41" s="319">
        <v>79229.740000000005</v>
      </c>
      <c r="D41" s="319">
        <v>170939.07</v>
      </c>
      <c r="E41" s="319">
        <v>244308.74</v>
      </c>
      <c r="F41" s="319">
        <v>551364.41</v>
      </c>
      <c r="G41"/>
      <c r="H41"/>
      <c r="I41"/>
      <c r="J41" s="319">
        <v>1173.3</v>
      </c>
      <c r="K41"/>
      <c r="L41" s="319">
        <v>302944.25</v>
      </c>
      <c r="M41" s="319">
        <v>1798384.44</v>
      </c>
      <c r="N41"/>
      <c r="O41" s="319">
        <v>841252.74</v>
      </c>
      <c r="P41" s="319">
        <v>163400</v>
      </c>
      <c r="Q41" s="319">
        <v>1188.97</v>
      </c>
      <c r="R41" s="319">
        <v>541760</v>
      </c>
      <c r="S41"/>
      <c r="T41" s="319">
        <v>726449</v>
      </c>
      <c r="U41"/>
      <c r="V41"/>
      <c r="W41" s="319">
        <v>701681.95</v>
      </c>
      <c r="X41" s="319">
        <v>305970.02</v>
      </c>
      <c r="Y41"/>
      <c r="Z41"/>
    </row>
    <row r="42" spans="1:26" x14ac:dyDescent="0.25">
      <c r="A42" t="s">
        <v>3073</v>
      </c>
      <c r="B42" s="319">
        <v>493584.31</v>
      </c>
      <c r="C42" s="319">
        <v>21249</v>
      </c>
      <c r="D42" s="319">
        <v>171702.96</v>
      </c>
      <c r="E42" s="319">
        <v>185185.33</v>
      </c>
      <c r="F42" s="319">
        <v>578011.86</v>
      </c>
      <c r="G42" s="319">
        <v>0</v>
      </c>
      <c r="H42"/>
      <c r="I42"/>
      <c r="J42" s="319">
        <v>72.42</v>
      </c>
      <c r="K42"/>
      <c r="L42" s="319">
        <v>249925.82</v>
      </c>
      <c r="M42" s="319">
        <v>1262156.06</v>
      </c>
      <c r="N42"/>
      <c r="O42" s="319">
        <v>1218507.95</v>
      </c>
      <c r="P42" s="319">
        <v>104000</v>
      </c>
      <c r="Q42" s="319">
        <v>577.44000000000005</v>
      </c>
      <c r="R42" s="319">
        <v>1463660</v>
      </c>
      <c r="S42"/>
      <c r="T42" s="319">
        <v>1814271</v>
      </c>
      <c r="U42" s="319">
        <v>23034</v>
      </c>
      <c r="V42"/>
      <c r="W42" s="319">
        <v>743547.99</v>
      </c>
      <c r="X42" s="319">
        <v>267413.24</v>
      </c>
      <c r="Y42"/>
      <c r="Z42" s="319">
        <v>900</v>
      </c>
    </row>
    <row r="43" spans="1:26" x14ac:dyDescent="0.25">
      <c r="A43" t="s">
        <v>3074</v>
      </c>
      <c r="B43" s="319">
        <v>625551.23</v>
      </c>
      <c r="C43" s="319">
        <v>0</v>
      </c>
      <c r="D43" s="319">
        <v>212491</v>
      </c>
      <c r="E43" s="319">
        <v>377338.26</v>
      </c>
      <c r="F43" s="319">
        <v>181141.85</v>
      </c>
      <c r="G43"/>
      <c r="H43"/>
      <c r="I43"/>
      <c r="J43"/>
      <c r="K43"/>
      <c r="L43" s="319">
        <v>-589299.63</v>
      </c>
      <c r="M43" s="319">
        <v>1683339.65</v>
      </c>
      <c r="N43"/>
      <c r="O43" s="319">
        <v>1125343.6299999999</v>
      </c>
      <c r="P43" s="319">
        <v>300000</v>
      </c>
      <c r="Q43" s="319">
        <v>655.74</v>
      </c>
      <c r="R43" s="319">
        <v>541260</v>
      </c>
      <c r="S43"/>
      <c r="T43" s="319">
        <v>1033685</v>
      </c>
      <c r="U43" s="319">
        <v>13558</v>
      </c>
      <c r="V43"/>
      <c r="W43" s="319">
        <v>510193.58</v>
      </c>
      <c r="X43" s="319">
        <v>106158.12</v>
      </c>
      <c r="Y43"/>
      <c r="Z43" s="319">
        <v>1182.3499999999999</v>
      </c>
    </row>
    <row r="44" spans="1:26" x14ac:dyDescent="0.25">
      <c r="A44" t="s">
        <v>3206</v>
      </c>
      <c r="B44" s="319">
        <v>673217.78</v>
      </c>
      <c r="C44" s="319">
        <v>54500</v>
      </c>
      <c r="D44" s="319">
        <v>133914.73000000001</v>
      </c>
      <c r="E44" s="319">
        <v>154208.29</v>
      </c>
      <c r="F44" s="319">
        <v>191165.66</v>
      </c>
      <c r="G44"/>
      <c r="H44"/>
      <c r="I44"/>
      <c r="J44"/>
      <c r="K44"/>
      <c r="L44" s="319">
        <v>-715997.21</v>
      </c>
      <c r="M44" s="319">
        <v>2224890.19</v>
      </c>
      <c r="N44"/>
      <c r="O44" s="319">
        <v>990289.34</v>
      </c>
      <c r="P44" s="319">
        <v>12500</v>
      </c>
      <c r="Q44" s="319">
        <v>1000.2</v>
      </c>
      <c r="R44" s="319">
        <v>745320</v>
      </c>
      <c r="S44"/>
      <c r="T44" s="319">
        <v>1212516</v>
      </c>
      <c r="U44" s="319">
        <v>3000</v>
      </c>
      <c r="V44" s="319">
        <v>3705</v>
      </c>
      <c r="W44" s="319">
        <v>686758.87</v>
      </c>
      <c r="X44" s="319">
        <v>145016.19</v>
      </c>
      <c r="Y44"/>
      <c r="Z44"/>
    </row>
    <row r="45" spans="1:26" x14ac:dyDescent="0.25">
      <c r="A45" t="s">
        <v>3219</v>
      </c>
      <c r="B45" s="319">
        <v>457728.37</v>
      </c>
      <c r="C45" s="319">
        <v>42060</v>
      </c>
      <c r="D45" s="319">
        <v>246835.97</v>
      </c>
      <c r="E45" s="319">
        <v>1850634.22</v>
      </c>
      <c r="F45" s="319">
        <v>348507.77</v>
      </c>
      <c r="G45"/>
      <c r="H45"/>
      <c r="I45"/>
      <c r="J45" s="319">
        <v>5.99</v>
      </c>
      <c r="K45"/>
      <c r="L45" s="319">
        <v>2970894.13</v>
      </c>
      <c r="M45"/>
      <c r="N45"/>
      <c r="O45" s="319">
        <v>996131.93</v>
      </c>
      <c r="P45" s="319">
        <v>20000</v>
      </c>
      <c r="Q45" s="319">
        <v>708.82</v>
      </c>
      <c r="R45" s="319">
        <v>1045160</v>
      </c>
      <c r="S45" s="319">
        <v>2</v>
      </c>
      <c r="T45" s="319">
        <v>1238379</v>
      </c>
      <c r="U45" s="319">
        <v>14668</v>
      </c>
      <c r="V45" s="319">
        <v>6329</v>
      </c>
      <c r="W45" s="319">
        <v>544895.21</v>
      </c>
      <c r="X45" s="319">
        <v>282865.33</v>
      </c>
      <c r="Y45"/>
      <c r="Z45"/>
    </row>
    <row r="46" spans="1:26" x14ac:dyDescent="0.25">
      <c r="A46" t="s">
        <v>3075</v>
      </c>
      <c r="B46" s="319">
        <v>873307.8</v>
      </c>
      <c r="C46" s="319">
        <v>0</v>
      </c>
      <c r="D46" s="319">
        <v>82294.33</v>
      </c>
      <c r="E46" s="319">
        <v>1148839.18</v>
      </c>
      <c r="F46" s="319">
        <v>94782.18</v>
      </c>
      <c r="G46"/>
      <c r="H46"/>
      <c r="I46"/>
      <c r="J46" s="319">
        <v>898.65</v>
      </c>
      <c r="K46"/>
      <c r="L46" s="319">
        <v>974044.5</v>
      </c>
      <c r="M46" s="319">
        <v>721555.06</v>
      </c>
      <c r="N46"/>
      <c r="O46" s="319">
        <v>1369150.54</v>
      </c>
      <c r="P46" s="319">
        <v>285645</v>
      </c>
      <c r="Q46" s="319">
        <v>564.07000000000005</v>
      </c>
      <c r="R46" s="319">
        <v>1118635</v>
      </c>
      <c r="S46" s="319">
        <v>160695</v>
      </c>
      <c r="T46" s="319">
        <v>1737210</v>
      </c>
      <c r="U46"/>
      <c r="V46" s="319">
        <v>7595</v>
      </c>
      <c r="W46" s="319">
        <v>563478.15</v>
      </c>
      <c r="X46" s="319">
        <v>123681.18</v>
      </c>
      <c r="Y46"/>
      <c r="Z46"/>
    </row>
    <row r="47" spans="1:26" x14ac:dyDescent="0.25">
      <c r="A47" t="s">
        <v>3076</v>
      </c>
      <c r="B47" s="319">
        <v>638105.64</v>
      </c>
      <c r="C47" s="319">
        <v>0</v>
      </c>
      <c r="D47" s="319">
        <v>51296.800000000003</v>
      </c>
      <c r="E47" s="319">
        <v>4</v>
      </c>
      <c r="F47" s="319">
        <v>614044</v>
      </c>
      <c r="G47"/>
      <c r="H47"/>
      <c r="I47"/>
      <c r="J47" s="319">
        <v>0</v>
      </c>
      <c r="K47"/>
      <c r="L47" s="319">
        <v>-670315.65</v>
      </c>
      <c r="M47" s="319">
        <v>1541680.81</v>
      </c>
      <c r="N47"/>
      <c r="O47" s="319">
        <v>1306284.01</v>
      </c>
      <c r="P47" s="319">
        <v>85025</v>
      </c>
      <c r="Q47" s="319">
        <v>489.07</v>
      </c>
      <c r="R47" s="319">
        <v>1517040</v>
      </c>
      <c r="S47" s="319">
        <v>227450</v>
      </c>
      <c r="T47" s="319">
        <v>2088888</v>
      </c>
      <c r="U47" s="319">
        <v>1480</v>
      </c>
      <c r="V47" s="319">
        <v>16812</v>
      </c>
      <c r="W47" s="319">
        <v>470062.03</v>
      </c>
      <c r="X47" s="319">
        <v>126960.77</v>
      </c>
      <c r="Y47"/>
      <c r="Z47"/>
    </row>
    <row r="48" spans="1:26" x14ac:dyDescent="0.25">
      <c r="A48" t="s">
        <v>3077</v>
      </c>
      <c r="B48" s="319">
        <v>590465.99</v>
      </c>
      <c r="C48" s="319">
        <v>0</v>
      </c>
      <c r="D48" s="319">
        <v>31734.31</v>
      </c>
      <c r="E48" s="319">
        <v>1295393.28</v>
      </c>
      <c r="F48" s="319">
        <v>313474.2</v>
      </c>
      <c r="G48"/>
      <c r="H48"/>
      <c r="I48"/>
      <c r="J48" s="319">
        <v>0</v>
      </c>
      <c r="K48"/>
      <c r="L48" s="319">
        <v>-1160770.96</v>
      </c>
      <c r="M48" s="319">
        <v>3101072.39</v>
      </c>
      <c r="N48"/>
      <c r="O48" s="319">
        <v>1571492.09</v>
      </c>
      <c r="P48" s="319">
        <v>100000</v>
      </c>
      <c r="Q48" s="319">
        <v>354.28</v>
      </c>
      <c r="R48" s="319">
        <v>1538367.5</v>
      </c>
      <c r="S48" s="319">
        <v>177225</v>
      </c>
      <c r="T48" s="319">
        <v>2079121.5</v>
      </c>
      <c r="U48"/>
      <c r="V48" s="319">
        <v>23547</v>
      </c>
      <c r="W48" s="319">
        <v>812396.31</v>
      </c>
      <c r="X48" s="319">
        <v>181607.71</v>
      </c>
      <c r="Y48"/>
      <c r="Z48"/>
    </row>
    <row r="49" spans="1:26" x14ac:dyDescent="0.25">
      <c r="A49" t="s">
        <v>3078</v>
      </c>
      <c r="B49" s="319">
        <v>402211</v>
      </c>
      <c r="C49" s="319">
        <v>0</v>
      </c>
      <c r="D49" s="319">
        <v>48654.23</v>
      </c>
      <c r="E49" s="319">
        <v>1562028.64</v>
      </c>
      <c r="F49" s="319">
        <v>653922.9</v>
      </c>
      <c r="G49"/>
      <c r="H49"/>
      <c r="I49"/>
      <c r="J49" s="319">
        <v>142.76</v>
      </c>
      <c r="K49"/>
      <c r="L49" s="319">
        <v>-245185.95</v>
      </c>
      <c r="M49" s="319">
        <v>2713140.37</v>
      </c>
      <c r="N49"/>
      <c r="O49" s="319">
        <v>951592.27</v>
      </c>
      <c r="P49" s="319">
        <v>120200</v>
      </c>
      <c r="Q49" s="319">
        <v>306.01</v>
      </c>
      <c r="R49" s="319">
        <v>941593.1</v>
      </c>
      <c r="S49" s="319">
        <v>154535</v>
      </c>
      <c r="T49" s="319">
        <v>1378873.85</v>
      </c>
      <c r="U49"/>
      <c r="V49" s="319">
        <v>20775</v>
      </c>
      <c r="W49" s="319">
        <v>366539.22</v>
      </c>
      <c r="X49" s="319">
        <v>203318.72</v>
      </c>
      <c r="Y49"/>
      <c r="Z49"/>
    </row>
    <row r="50" spans="1:26" x14ac:dyDescent="0.25">
      <c r="A50" t="s">
        <v>3079</v>
      </c>
      <c r="B50" s="319">
        <v>928090.5</v>
      </c>
      <c r="C50" s="319">
        <v>0</v>
      </c>
      <c r="D50" s="319">
        <v>64798.34</v>
      </c>
      <c r="E50" s="319">
        <v>107221.75</v>
      </c>
      <c r="F50" s="319">
        <v>270227.39</v>
      </c>
      <c r="G50" s="319">
        <v>7200</v>
      </c>
      <c r="H50" s="319">
        <v>20197.5</v>
      </c>
      <c r="I50"/>
      <c r="J50" s="319">
        <v>214.54</v>
      </c>
      <c r="K50"/>
      <c r="L50" s="319">
        <v>-1505888.39</v>
      </c>
      <c r="M50" s="319">
        <v>2152655.08</v>
      </c>
      <c r="N50"/>
      <c r="O50" s="319">
        <v>1359763.59</v>
      </c>
      <c r="P50" s="319">
        <v>345950</v>
      </c>
      <c r="Q50" s="319">
        <v>531.16</v>
      </c>
      <c r="R50" s="319">
        <v>1434291</v>
      </c>
      <c r="S50" s="319">
        <v>271192.5</v>
      </c>
      <c r="T50" s="319">
        <v>2064492.02</v>
      </c>
      <c r="U50"/>
      <c r="V50" s="319">
        <v>25142</v>
      </c>
      <c r="W50" s="319">
        <v>532965.22</v>
      </c>
      <c r="X50" s="319">
        <v>93169.76</v>
      </c>
      <c r="Y50"/>
      <c r="Z50"/>
    </row>
    <row r="51" spans="1:26" x14ac:dyDescent="0.25">
      <c r="A51" t="s">
        <v>3207</v>
      </c>
      <c r="B51" s="319">
        <v>537749.91</v>
      </c>
      <c r="C51" s="319">
        <v>0</v>
      </c>
      <c r="D51" s="319">
        <v>38055.72</v>
      </c>
      <c r="E51" s="319">
        <v>159413.35999999999</v>
      </c>
      <c r="F51" s="319">
        <v>775688.19</v>
      </c>
      <c r="G51"/>
      <c r="H51"/>
      <c r="I51"/>
      <c r="J51" s="319">
        <v>0</v>
      </c>
      <c r="K51"/>
      <c r="L51" s="319">
        <v>-2284047.5</v>
      </c>
      <c r="M51" s="319">
        <v>2872107.81</v>
      </c>
      <c r="N51"/>
      <c r="O51" s="319">
        <v>1717751.01</v>
      </c>
      <c r="P51"/>
      <c r="Q51" s="319">
        <v>430.32</v>
      </c>
      <c r="R51" s="319">
        <v>861345</v>
      </c>
      <c r="S51" s="319">
        <v>159320</v>
      </c>
      <c r="T51" s="319">
        <v>1287455.3600000001</v>
      </c>
      <c r="U51" s="319">
        <v>1500</v>
      </c>
      <c r="V51" s="319">
        <v>14542</v>
      </c>
      <c r="W51" s="319">
        <v>364474.83</v>
      </c>
      <c r="X51" s="319">
        <v>148027.26999999999</v>
      </c>
      <c r="Y51"/>
      <c r="Z51"/>
    </row>
    <row r="52" spans="1:26" x14ac:dyDescent="0.25">
      <c r="A52" t="s">
        <v>3080</v>
      </c>
      <c r="B52" s="319">
        <v>247970.88</v>
      </c>
      <c r="C52" s="319">
        <v>0</v>
      </c>
      <c r="D52" s="319">
        <v>37681.629999999997</v>
      </c>
      <c r="E52" s="319">
        <v>318937.36</v>
      </c>
      <c r="F52" s="319">
        <v>134157.79</v>
      </c>
      <c r="G52"/>
      <c r="H52"/>
      <c r="I52"/>
      <c r="J52"/>
      <c r="K52"/>
      <c r="L52" s="319">
        <v>-1426272.02</v>
      </c>
      <c r="M52" s="319">
        <v>2033236.3</v>
      </c>
      <c r="N52"/>
      <c r="O52" s="319">
        <v>1362796.57</v>
      </c>
      <c r="P52"/>
      <c r="Q52" s="319">
        <v>202.09</v>
      </c>
      <c r="R52" s="319">
        <v>572720</v>
      </c>
      <c r="S52"/>
      <c r="T52" s="319">
        <v>1308490</v>
      </c>
      <c r="U52" s="319">
        <v>480</v>
      </c>
      <c r="V52"/>
      <c r="W52" s="319">
        <v>424439.68</v>
      </c>
      <c r="X52" s="319">
        <v>61631.6</v>
      </c>
      <c r="Y52"/>
      <c r="Z52" s="319">
        <v>8894</v>
      </c>
    </row>
    <row r="53" spans="1:26" x14ac:dyDescent="0.25">
      <c r="A53" t="s">
        <v>3081</v>
      </c>
      <c r="B53" s="319">
        <v>444091.16</v>
      </c>
      <c r="C53" s="319">
        <v>28600</v>
      </c>
      <c r="D53" s="319">
        <v>41508.92</v>
      </c>
      <c r="E53" s="319">
        <v>1869747.41</v>
      </c>
      <c r="F53" s="319">
        <v>275700.08</v>
      </c>
      <c r="G53"/>
      <c r="H53"/>
      <c r="I53"/>
      <c r="J53"/>
      <c r="K53"/>
      <c r="L53" s="319">
        <v>2196700.89</v>
      </c>
      <c r="M53" s="319">
        <v>575288.56999999995</v>
      </c>
      <c r="N53"/>
      <c r="O53" s="319">
        <v>1386933.99</v>
      </c>
      <c r="P53"/>
      <c r="Q53" s="319">
        <v>498.98</v>
      </c>
      <c r="R53" s="319">
        <v>468400</v>
      </c>
      <c r="S53"/>
      <c r="T53" s="319">
        <v>1151313</v>
      </c>
      <c r="U53"/>
      <c r="V53"/>
      <c r="W53" s="319">
        <v>603131.30000000005</v>
      </c>
      <c r="X53" s="319">
        <v>213730.56</v>
      </c>
      <c r="Y53"/>
      <c r="Z53"/>
    </row>
    <row r="54" spans="1:26" x14ac:dyDescent="0.25">
      <c r="A54" t="s">
        <v>3082</v>
      </c>
      <c r="B54" s="319">
        <v>1132753.07</v>
      </c>
      <c r="C54" s="319">
        <v>0</v>
      </c>
      <c r="D54" s="319">
        <v>10772.7</v>
      </c>
      <c r="E54" s="319">
        <v>2234730.9700000002</v>
      </c>
      <c r="F54" s="319">
        <v>91238.24</v>
      </c>
      <c r="G54"/>
      <c r="H54"/>
      <c r="I54"/>
      <c r="J54"/>
      <c r="K54"/>
      <c r="L54" s="319">
        <v>2187470.54</v>
      </c>
      <c r="M54" s="319">
        <v>1317062.58</v>
      </c>
      <c r="N54"/>
      <c r="O54" s="319">
        <v>1080246.04</v>
      </c>
      <c r="P54"/>
      <c r="Q54" s="319">
        <v>1377.91</v>
      </c>
      <c r="R54" s="319">
        <v>854560</v>
      </c>
      <c r="S54"/>
      <c r="T54" s="319">
        <v>1481089</v>
      </c>
      <c r="U54" s="319">
        <v>480</v>
      </c>
      <c r="V54"/>
      <c r="W54" s="319">
        <v>367527.89</v>
      </c>
      <c r="X54" s="319">
        <v>122125.2</v>
      </c>
      <c r="Y54"/>
      <c r="Z54"/>
    </row>
    <row r="55" spans="1:26" x14ac:dyDescent="0.25">
      <c r="A55" t="s">
        <v>3083</v>
      </c>
      <c r="B55" s="319">
        <v>398110.8</v>
      </c>
      <c r="C55" s="319">
        <v>0</v>
      </c>
      <c r="D55" s="319">
        <v>66982.8</v>
      </c>
      <c r="E55" s="319">
        <v>538.36</v>
      </c>
      <c r="F55" s="319">
        <v>81865.14</v>
      </c>
      <c r="G55"/>
      <c r="H55"/>
      <c r="I55"/>
      <c r="J55"/>
      <c r="K55"/>
      <c r="L55" s="319">
        <v>-1734121.86</v>
      </c>
      <c r="M55" s="319">
        <v>2202516.2599999998</v>
      </c>
      <c r="N55"/>
      <c r="O55" s="319">
        <v>1139591.45</v>
      </c>
      <c r="P55"/>
      <c r="Q55" s="319">
        <v>464.7</v>
      </c>
      <c r="R55" s="319">
        <v>451040</v>
      </c>
      <c r="S55"/>
      <c r="T55" s="319">
        <v>992776</v>
      </c>
      <c r="U55"/>
      <c r="V55"/>
      <c r="W55" s="319">
        <v>498793.53</v>
      </c>
      <c r="X55" s="319">
        <v>20423.919999999998</v>
      </c>
      <c r="Y55"/>
      <c r="Z55"/>
    </row>
    <row r="56" spans="1:26" x14ac:dyDescent="0.25">
      <c r="A56" t="s">
        <v>3208</v>
      </c>
      <c r="B56" s="319">
        <v>930598.53</v>
      </c>
      <c r="C56" s="319">
        <v>32800</v>
      </c>
      <c r="D56" s="319">
        <v>40293.53</v>
      </c>
      <c r="E56" s="319">
        <v>169524.36</v>
      </c>
      <c r="F56" s="319">
        <v>143694.65</v>
      </c>
      <c r="G56"/>
      <c r="H56"/>
      <c r="I56"/>
      <c r="J56" s="319">
        <v>2954</v>
      </c>
      <c r="K56"/>
      <c r="L56" s="319">
        <v>-1034850.39</v>
      </c>
      <c r="M56" s="319">
        <v>2224684.62</v>
      </c>
      <c r="N56"/>
      <c r="O56" s="319">
        <v>1029824.23</v>
      </c>
      <c r="P56"/>
      <c r="Q56" s="319">
        <v>1128.83</v>
      </c>
      <c r="R56" s="319">
        <v>287920</v>
      </c>
      <c r="S56"/>
      <c r="T56" s="319">
        <v>752158</v>
      </c>
      <c r="U56"/>
      <c r="V56"/>
      <c r="W56" s="319">
        <v>348044.62</v>
      </c>
      <c r="X56" s="319">
        <v>94547.6</v>
      </c>
      <c r="Y56"/>
      <c r="Z56"/>
    </row>
    <row r="57" spans="1:26" x14ac:dyDescent="0.25">
      <c r="A57" t="s">
        <v>3084</v>
      </c>
      <c r="B57" s="319">
        <v>411350.1</v>
      </c>
      <c r="C57"/>
      <c r="D57" s="319">
        <v>33793.910000000003</v>
      </c>
      <c r="E57" s="319">
        <v>6128</v>
      </c>
      <c r="F57" s="319">
        <v>148222.07</v>
      </c>
      <c r="G57"/>
      <c r="H57"/>
      <c r="I57"/>
      <c r="J57" s="319">
        <v>88.32</v>
      </c>
      <c r="K57" s="319">
        <v>-881517.69</v>
      </c>
      <c r="L57" s="319">
        <v>34626</v>
      </c>
      <c r="M57" s="319">
        <v>1546692.27</v>
      </c>
      <c r="N57"/>
      <c r="O57" s="319">
        <v>85166.99</v>
      </c>
      <c r="P57"/>
      <c r="Q57" s="319">
        <v>607.62</v>
      </c>
      <c r="R57" s="319">
        <v>1743930</v>
      </c>
      <c r="S57" s="319">
        <v>895549.5</v>
      </c>
      <c r="T57" s="319">
        <v>2354006</v>
      </c>
      <c r="U57"/>
      <c r="V57" s="319">
        <v>15810</v>
      </c>
      <c r="W57" s="319">
        <v>427926.94</v>
      </c>
      <c r="X57" s="319">
        <v>27905.99</v>
      </c>
      <c r="Y57"/>
      <c r="Z57"/>
    </row>
    <row r="58" spans="1:26" x14ac:dyDescent="0.25">
      <c r="A58" t="s">
        <v>3085</v>
      </c>
      <c r="B58" s="319">
        <v>443621.33</v>
      </c>
      <c r="C58"/>
      <c r="D58" s="319">
        <v>34337.019999999997</v>
      </c>
      <c r="E58" s="319">
        <v>1389428.05</v>
      </c>
      <c r="F58" s="319">
        <v>330684.26</v>
      </c>
      <c r="G58"/>
      <c r="H58" s="319">
        <v>17400</v>
      </c>
      <c r="I58" s="319">
        <v>163900</v>
      </c>
      <c r="J58" s="319">
        <v>43.08</v>
      </c>
      <c r="K58" s="319">
        <v>1636221.74</v>
      </c>
      <c r="L58" s="319">
        <v>94326.48</v>
      </c>
      <c r="M58" s="319">
        <v>305399.93</v>
      </c>
      <c r="N58"/>
      <c r="O58" s="319">
        <v>200481.52</v>
      </c>
      <c r="P58"/>
      <c r="Q58" s="319">
        <v>587.44000000000005</v>
      </c>
      <c r="R58" s="319">
        <v>1508626</v>
      </c>
      <c r="S58" s="319">
        <v>1009819.5</v>
      </c>
      <c r="T58" s="319">
        <v>2225869</v>
      </c>
      <c r="U58"/>
      <c r="V58" s="319">
        <v>13976</v>
      </c>
      <c r="W58" s="319">
        <v>462627.87</v>
      </c>
      <c r="X58" s="319">
        <v>36262.160000000003</v>
      </c>
      <c r="Y58"/>
      <c r="Z58"/>
    </row>
    <row r="59" spans="1:26" x14ac:dyDescent="0.25">
      <c r="A59" t="s">
        <v>3086</v>
      </c>
      <c r="B59" s="319">
        <v>586152.35</v>
      </c>
      <c r="C59"/>
      <c r="D59" s="319">
        <v>72140.800000000003</v>
      </c>
      <c r="E59" s="319">
        <v>9</v>
      </c>
      <c r="F59" s="319">
        <v>74363.97</v>
      </c>
      <c r="G59"/>
      <c r="H59"/>
      <c r="I59"/>
      <c r="J59" s="319">
        <v>596.53</v>
      </c>
      <c r="K59" s="319">
        <v>-517528.59</v>
      </c>
      <c r="L59" s="319">
        <v>-308088</v>
      </c>
      <c r="M59" s="319">
        <v>1630025.76</v>
      </c>
      <c r="N59"/>
      <c r="O59" s="319">
        <v>132131.85999999999</v>
      </c>
      <c r="P59"/>
      <c r="Q59" s="319">
        <v>817.18</v>
      </c>
      <c r="R59" s="319">
        <v>1117072</v>
      </c>
      <c r="S59" s="319">
        <v>837744</v>
      </c>
      <c r="T59" s="319">
        <v>1597681</v>
      </c>
      <c r="U59"/>
      <c r="V59" s="319">
        <v>4525</v>
      </c>
      <c r="W59" s="319">
        <v>509416.18</v>
      </c>
      <c r="X59" s="319">
        <v>48482.44</v>
      </c>
      <c r="Y59"/>
      <c r="Z59"/>
    </row>
    <row r="60" spans="1:26" x14ac:dyDescent="0.25">
      <c r="A60" t="s">
        <v>3087</v>
      </c>
      <c r="B60" s="319">
        <v>189223.99</v>
      </c>
      <c r="C60"/>
      <c r="D60" s="319">
        <v>98429.61</v>
      </c>
      <c r="E60" s="319">
        <v>-5154.6899999999996</v>
      </c>
      <c r="F60" s="319">
        <v>34974.75</v>
      </c>
      <c r="G60"/>
      <c r="H60" s="319">
        <v>0</v>
      </c>
      <c r="I60"/>
      <c r="J60" s="319">
        <v>484.32</v>
      </c>
      <c r="K60" s="319">
        <v>-1188221.6599999999</v>
      </c>
      <c r="L60" s="319">
        <v>-833425.07</v>
      </c>
      <c r="M60" s="319">
        <v>2454167.9500000002</v>
      </c>
      <c r="N60"/>
      <c r="O60" s="319">
        <v>146891.07</v>
      </c>
      <c r="P60"/>
      <c r="Q60" s="319">
        <v>308.85000000000002</v>
      </c>
      <c r="R60" s="319">
        <v>1097304</v>
      </c>
      <c r="S60" s="319">
        <v>840087</v>
      </c>
      <c r="T60" s="319">
        <v>1528247</v>
      </c>
      <c r="U60"/>
      <c r="V60" s="319">
        <v>1800</v>
      </c>
      <c r="W60" s="319">
        <v>550223.53</v>
      </c>
      <c r="X60" s="319">
        <v>119852.27</v>
      </c>
      <c r="Y60"/>
      <c r="Z60"/>
    </row>
    <row r="61" spans="1:26" x14ac:dyDescent="0.25">
      <c r="A61" t="s">
        <v>3088</v>
      </c>
      <c r="B61" s="319">
        <v>196537.89</v>
      </c>
      <c r="C61" s="319">
        <v>0</v>
      </c>
      <c r="D61" s="319">
        <v>52567.93</v>
      </c>
      <c r="E61" s="319">
        <v>751076.04</v>
      </c>
      <c r="F61" s="319">
        <v>243083.47</v>
      </c>
      <c r="G61"/>
      <c r="H61"/>
      <c r="I61"/>
      <c r="J61" s="319">
        <v>0</v>
      </c>
      <c r="K61" s="319">
        <v>-214357.81</v>
      </c>
      <c r="L61" s="319">
        <v>11888.84</v>
      </c>
      <c r="M61" s="319">
        <v>1419953.5</v>
      </c>
      <c r="N61"/>
      <c r="O61" s="319">
        <v>86400.16</v>
      </c>
      <c r="P61"/>
      <c r="Q61" s="319">
        <v>225.17</v>
      </c>
      <c r="R61" s="319">
        <v>719840</v>
      </c>
      <c r="S61" s="319">
        <v>705831</v>
      </c>
      <c r="T61" s="319">
        <v>1179105</v>
      </c>
      <c r="U61"/>
      <c r="V61" s="319">
        <v>15787</v>
      </c>
      <c r="W61" s="319">
        <v>261659.93</v>
      </c>
      <c r="X61" s="319">
        <v>29963.599999999999</v>
      </c>
      <c r="Y61"/>
      <c r="Z61"/>
    </row>
    <row r="62" spans="1:26" x14ac:dyDescent="0.25">
      <c r="A62" t="s">
        <v>3089</v>
      </c>
      <c r="B62" s="319">
        <v>182385.77</v>
      </c>
      <c r="C62"/>
      <c r="D62" s="319">
        <v>29696.31</v>
      </c>
      <c r="E62" s="319">
        <v>441365.7</v>
      </c>
      <c r="F62" s="319">
        <v>189131.23</v>
      </c>
      <c r="G62"/>
      <c r="H62" s="319">
        <v>-524.29999999999995</v>
      </c>
      <c r="I62"/>
      <c r="J62" s="319">
        <v>88.32</v>
      </c>
      <c r="K62" s="319">
        <v>-1233222.4099999999</v>
      </c>
      <c r="L62" s="319">
        <v>119193.26</v>
      </c>
      <c r="M62" s="319">
        <v>1982389.67</v>
      </c>
      <c r="N62"/>
      <c r="O62" s="319">
        <v>94098.25</v>
      </c>
      <c r="P62"/>
      <c r="Q62" s="319">
        <v>304.57</v>
      </c>
      <c r="R62" s="319">
        <v>919040</v>
      </c>
      <c r="S62" s="319">
        <v>695118.88</v>
      </c>
      <c r="T62" s="319">
        <v>1339925</v>
      </c>
      <c r="U62"/>
      <c r="V62" s="319">
        <v>8864</v>
      </c>
      <c r="W62" s="319">
        <v>358584.87</v>
      </c>
      <c r="X62" s="319">
        <v>26533.360000000001</v>
      </c>
      <c r="Y62"/>
      <c r="Z62"/>
    </row>
    <row r="63" spans="1:26" x14ac:dyDescent="0.25">
      <c r="A63" t="s">
        <v>3090</v>
      </c>
      <c r="B63" s="319">
        <v>706523.65</v>
      </c>
      <c r="C63"/>
      <c r="D63" s="319">
        <v>70952.39</v>
      </c>
      <c r="E63" s="319">
        <v>429640.82</v>
      </c>
      <c r="F63" s="319">
        <v>178450.47</v>
      </c>
      <c r="G63"/>
      <c r="H63" s="319">
        <v>-524.29999999999995</v>
      </c>
      <c r="I63"/>
      <c r="J63" s="319">
        <v>88.32</v>
      </c>
      <c r="K63" s="319">
        <v>-100608.5</v>
      </c>
      <c r="L63" s="319">
        <v>105109.3</v>
      </c>
      <c r="M63" s="319">
        <v>1478254.91</v>
      </c>
      <c r="N63"/>
      <c r="O63" s="319">
        <v>71706.009999999995</v>
      </c>
      <c r="P63"/>
      <c r="Q63" s="319">
        <v>917.84</v>
      </c>
      <c r="R63" s="319">
        <v>957280</v>
      </c>
      <c r="S63" s="319">
        <v>614831.5</v>
      </c>
      <c r="T63" s="319">
        <v>1360250</v>
      </c>
      <c r="U63"/>
      <c r="V63" s="319">
        <v>5756</v>
      </c>
      <c r="W63" s="319">
        <v>311658.84000000003</v>
      </c>
      <c r="X63" s="319">
        <v>63822.91</v>
      </c>
      <c r="Y63"/>
      <c r="Z63"/>
    </row>
    <row r="64" spans="1:26" x14ac:dyDescent="0.25">
      <c r="A64" t="s">
        <v>3091</v>
      </c>
      <c r="B64" s="319">
        <v>324651.15999999997</v>
      </c>
      <c r="C64"/>
      <c r="D64" s="319">
        <v>61814.9</v>
      </c>
      <c r="E64" s="319">
        <v>1502669.63</v>
      </c>
      <c r="F64" s="319">
        <v>26383.96</v>
      </c>
      <c r="G64" s="319">
        <v>4955.42</v>
      </c>
      <c r="H64" s="319">
        <v>2935.39</v>
      </c>
      <c r="I64"/>
      <c r="J64" s="319">
        <v>510</v>
      </c>
      <c r="K64" s="319">
        <v>320546.14</v>
      </c>
      <c r="L64" s="319">
        <v>1196783.25</v>
      </c>
      <c r="M64" s="319">
        <v>424358.77</v>
      </c>
      <c r="N64"/>
      <c r="O64" s="319">
        <v>78051.91</v>
      </c>
      <c r="P64"/>
      <c r="Q64" s="319">
        <v>409.3</v>
      </c>
      <c r="R64" s="319">
        <v>1174712</v>
      </c>
      <c r="S64" s="319">
        <v>798543.5</v>
      </c>
      <c r="T64" s="319">
        <v>1619198.5</v>
      </c>
      <c r="U64"/>
      <c r="V64" s="319">
        <v>6525</v>
      </c>
      <c r="W64" s="319">
        <v>371679.25</v>
      </c>
      <c r="X64" s="319">
        <v>88883.28</v>
      </c>
      <c r="Y64"/>
      <c r="Z64"/>
    </row>
    <row r="65" spans="1:29" x14ac:dyDescent="0.25">
      <c r="A65" t="s">
        <v>3092</v>
      </c>
      <c r="B65" s="319">
        <v>211926.5</v>
      </c>
      <c r="C65"/>
      <c r="D65" s="319">
        <v>39725.379999999997</v>
      </c>
      <c r="E65" s="319">
        <v>145590.15</v>
      </c>
      <c r="F65" s="319">
        <v>19040.34</v>
      </c>
      <c r="G65"/>
      <c r="H65"/>
      <c r="I65"/>
      <c r="J65" s="319">
        <v>51.86</v>
      </c>
      <c r="K65" s="319">
        <v>1078639.76</v>
      </c>
      <c r="L65" s="319">
        <v>-1143232.3999999999</v>
      </c>
      <c r="M65" s="319">
        <v>457634.96</v>
      </c>
      <c r="N65"/>
      <c r="O65" s="319">
        <v>94487.22</v>
      </c>
      <c r="P65"/>
      <c r="Q65" s="319">
        <v>277.77</v>
      </c>
      <c r="R65" s="319">
        <v>966780</v>
      </c>
      <c r="S65" s="319">
        <v>726885</v>
      </c>
      <c r="T65" s="319">
        <v>1339323</v>
      </c>
      <c r="U65"/>
      <c r="V65" s="319">
        <v>11520</v>
      </c>
      <c r="W65" s="319">
        <v>386689.58</v>
      </c>
      <c r="X65" s="319">
        <v>27709.22</v>
      </c>
      <c r="Y65"/>
      <c r="Z65"/>
    </row>
    <row r="66" spans="1:29" s="316" customFormat="1" x14ac:dyDescent="0.25">
      <c r="A66" t="s">
        <v>3093</v>
      </c>
      <c r="B66" s="319">
        <v>363363.06</v>
      </c>
      <c r="C66"/>
      <c r="D66" s="319">
        <v>96551.45</v>
      </c>
      <c r="E66" s="319">
        <v>4</v>
      </c>
      <c r="F66" s="319">
        <v>71367.63</v>
      </c>
      <c r="G66"/>
      <c r="H66"/>
      <c r="I66"/>
      <c r="J66" s="319">
        <v>0</v>
      </c>
      <c r="K66" s="319">
        <v>-444996.86</v>
      </c>
      <c r="L66" s="319">
        <v>-168971.05</v>
      </c>
      <c r="M66" s="319">
        <v>1208029.25</v>
      </c>
      <c r="N66"/>
      <c r="O66" s="319">
        <v>80273.52</v>
      </c>
      <c r="P66"/>
      <c r="Q66" s="319">
        <v>554.72</v>
      </c>
      <c r="R66" s="319">
        <v>752180</v>
      </c>
      <c r="S66" s="319">
        <v>746670</v>
      </c>
      <c r="T66" s="319">
        <v>1195434</v>
      </c>
      <c r="U66"/>
      <c r="V66" s="319">
        <v>13284</v>
      </c>
      <c r="W66" s="319">
        <v>402497.59</v>
      </c>
      <c r="X66" s="319">
        <v>31237.85</v>
      </c>
      <c r="Y66"/>
      <c r="Z66"/>
      <c r="AA66" s="317"/>
      <c r="AB66" s="317"/>
      <c r="AC66" s="317"/>
    </row>
    <row r="67" spans="1:29" x14ac:dyDescent="0.25">
      <c r="A67" t="s">
        <v>3094</v>
      </c>
      <c r="B67" s="319">
        <v>449014.81</v>
      </c>
      <c r="C67" s="319">
        <v>24000</v>
      </c>
      <c r="D67" s="319">
        <v>61553.63</v>
      </c>
      <c r="E67" s="319">
        <v>626996.6</v>
      </c>
      <c r="F67" s="319">
        <v>265087.95</v>
      </c>
      <c r="G67"/>
      <c r="H67"/>
      <c r="I67"/>
      <c r="J67" s="319">
        <v>860</v>
      </c>
      <c r="K67" s="319">
        <v>-825356.04</v>
      </c>
      <c r="L67" s="319">
        <v>-70121.94</v>
      </c>
      <c r="M67" s="319">
        <v>2340789.7799999998</v>
      </c>
      <c r="N67"/>
      <c r="O67" s="319">
        <v>62449.75</v>
      </c>
      <c r="P67"/>
      <c r="Q67" s="319">
        <v>539.95000000000005</v>
      </c>
      <c r="R67" s="319">
        <v>1054426</v>
      </c>
      <c r="S67" s="319">
        <v>650038.5</v>
      </c>
      <c r="T67" s="319">
        <v>1328388</v>
      </c>
      <c r="U67"/>
      <c r="V67" s="319">
        <v>9310</v>
      </c>
      <c r="W67" s="319">
        <v>444036.69</v>
      </c>
      <c r="X67" s="319">
        <v>5238.32</v>
      </c>
      <c r="Y67"/>
      <c r="Z67"/>
    </row>
    <row r="68" spans="1:29" x14ac:dyDescent="0.25">
      <c r="A68" t="s">
        <v>3095</v>
      </c>
      <c r="B68" s="319">
        <v>234771.65</v>
      </c>
      <c r="C68"/>
      <c r="D68" s="319">
        <v>77803.350000000006</v>
      </c>
      <c r="E68" s="319">
        <v>82739</v>
      </c>
      <c r="F68" s="319">
        <v>323640.21999999997</v>
      </c>
      <c r="G68"/>
      <c r="H68"/>
      <c r="I68"/>
      <c r="J68" s="319">
        <v>529.91</v>
      </c>
      <c r="K68" s="319">
        <v>69402.100000000006</v>
      </c>
      <c r="L68" s="319">
        <v>43909.36</v>
      </c>
      <c r="M68" s="319">
        <v>489048.9</v>
      </c>
      <c r="N68"/>
      <c r="O68" s="319">
        <v>128388.36</v>
      </c>
      <c r="P68"/>
      <c r="Q68" s="319">
        <v>237.98</v>
      </c>
      <c r="R68" s="319">
        <v>992514</v>
      </c>
      <c r="S68" s="319">
        <v>933988.5</v>
      </c>
      <c r="T68" s="319">
        <v>1508943</v>
      </c>
      <c r="U68"/>
      <c r="V68" s="319">
        <v>5377</v>
      </c>
      <c r="W68" s="319">
        <v>416741.21</v>
      </c>
      <c r="X68" s="319">
        <v>8003.68</v>
      </c>
      <c r="Y68"/>
      <c r="Z68"/>
    </row>
    <row r="69" spans="1:29" x14ac:dyDescent="0.25">
      <c r="A69" t="s">
        <v>3209</v>
      </c>
      <c r="B69" s="319">
        <v>249083.37</v>
      </c>
      <c r="C69"/>
      <c r="D69" s="319">
        <v>43158.5</v>
      </c>
      <c r="E69" s="319">
        <v>1452840.88</v>
      </c>
      <c r="F69" s="319">
        <v>513498.76</v>
      </c>
      <c r="G69"/>
      <c r="H69"/>
      <c r="I69"/>
      <c r="J69" s="319">
        <v>5620.19</v>
      </c>
      <c r="K69" s="319">
        <v>-73958.45</v>
      </c>
      <c r="L69" s="319">
        <v>-41326.22</v>
      </c>
      <c r="M69" s="319">
        <v>2396007.25</v>
      </c>
      <c r="N69"/>
      <c r="O69" s="319">
        <v>171616.01</v>
      </c>
      <c r="P69" s="319">
        <v>45000</v>
      </c>
      <c r="Q69" s="319">
        <v>302.20999999999998</v>
      </c>
      <c r="R69" s="319">
        <v>2209060</v>
      </c>
      <c r="S69" s="319">
        <v>853181.64</v>
      </c>
      <c r="T69" s="319">
        <v>2767501</v>
      </c>
      <c r="U69"/>
      <c r="V69"/>
      <c r="W69" s="319">
        <v>440944.6</v>
      </c>
      <c r="X69" s="319">
        <v>98475.520000000004</v>
      </c>
      <c r="Y69"/>
      <c r="Z69"/>
    </row>
    <row r="70" spans="1:29" x14ac:dyDescent="0.25">
      <c r="A70" t="s">
        <v>3220</v>
      </c>
      <c r="B70" s="319">
        <v>283005.73</v>
      </c>
      <c r="C70"/>
      <c r="D70" s="319">
        <v>102132.51</v>
      </c>
      <c r="E70" s="319">
        <v>4419868.4000000004</v>
      </c>
      <c r="F70" s="319">
        <v>110193.13</v>
      </c>
      <c r="G70"/>
      <c r="H70"/>
      <c r="I70"/>
      <c r="J70" s="319">
        <v>57</v>
      </c>
      <c r="K70" s="319">
        <v>-375795.99</v>
      </c>
      <c r="L70" s="319">
        <v>-938324.27</v>
      </c>
      <c r="M70" s="319">
        <v>6403982.4100000001</v>
      </c>
      <c r="N70"/>
      <c r="O70" s="319">
        <v>102182.19</v>
      </c>
      <c r="P70"/>
      <c r="Q70" s="319">
        <v>520.04999999999995</v>
      </c>
      <c r="R70" s="319">
        <v>761908</v>
      </c>
      <c r="S70" s="319">
        <v>596636</v>
      </c>
      <c r="T70" s="319">
        <v>1098772</v>
      </c>
      <c r="U70"/>
      <c r="V70" s="319">
        <v>17315</v>
      </c>
      <c r="W70" s="319">
        <v>379145.74</v>
      </c>
      <c r="X70" s="319">
        <v>140732.88</v>
      </c>
      <c r="Y70"/>
      <c r="Z70"/>
    </row>
    <row r="71" spans="1:29" x14ac:dyDescent="0.25">
      <c r="A71" t="s">
        <v>3096</v>
      </c>
      <c r="B71" s="319">
        <v>577843.74</v>
      </c>
      <c r="C71" s="319">
        <v>0</v>
      </c>
      <c r="D71" s="319">
        <v>122661.62</v>
      </c>
      <c r="E71" s="319">
        <v>700442.54</v>
      </c>
      <c r="F71" s="319">
        <v>-4127.49</v>
      </c>
      <c r="G71"/>
      <c r="H71"/>
      <c r="I71"/>
      <c r="J71"/>
      <c r="K71"/>
      <c r="L71" s="319">
        <v>-886202.86</v>
      </c>
      <c r="M71" s="319">
        <v>2227185.62</v>
      </c>
      <c r="N71" s="319">
        <v>575.61</v>
      </c>
      <c r="O71" s="319">
        <v>1398113.97</v>
      </c>
      <c r="P71"/>
      <c r="Q71"/>
      <c r="R71" s="319">
        <v>1774170</v>
      </c>
      <c r="S71" s="319">
        <v>2900</v>
      </c>
      <c r="T71" s="319">
        <v>2535789.5</v>
      </c>
      <c r="U71" s="319">
        <v>1440</v>
      </c>
      <c r="V71"/>
      <c r="W71" s="319">
        <v>505053.04</v>
      </c>
      <c r="X71" s="319">
        <v>77639.39</v>
      </c>
      <c r="Y71"/>
      <c r="Z71"/>
    </row>
    <row r="72" spans="1:29" x14ac:dyDescent="0.25">
      <c r="A72" t="s">
        <v>3097</v>
      </c>
      <c r="B72" s="319">
        <v>712612.53</v>
      </c>
      <c r="C72" s="319">
        <v>0</v>
      </c>
      <c r="D72" s="319">
        <v>366501.54</v>
      </c>
      <c r="E72" s="319">
        <v>231849.47</v>
      </c>
      <c r="F72" s="319">
        <v>5836.2</v>
      </c>
      <c r="G72"/>
      <c r="H72"/>
      <c r="I72"/>
      <c r="J72" s="319">
        <v>3034.5</v>
      </c>
      <c r="K72"/>
      <c r="L72" s="319">
        <v>-2925657.43</v>
      </c>
      <c r="M72" s="319">
        <v>4014093.13</v>
      </c>
      <c r="N72" s="319">
        <v>737.98</v>
      </c>
      <c r="O72" s="319">
        <v>1313055.17</v>
      </c>
      <c r="P72"/>
      <c r="Q72"/>
      <c r="R72" s="319">
        <v>1572640</v>
      </c>
      <c r="S72" s="319">
        <v>16150</v>
      </c>
      <c r="T72" s="319">
        <v>2264731.84</v>
      </c>
      <c r="U72"/>
      <c r="V72"/>
      <c r="W72" s="319">
        <v>351507.05</v>
      </c>
      <c r="X72" s="319">
        <v>61014.720000000001</v>
      </c>
      <c r="Y72"/>
      <c r="Z72"/>
    </row>
    <row r="73" spans="1:29" x14ac:dyDescent="0.25">
      <c r="A73" t="s">
        <v>3098</v>
      </c>
      <c r="B73" s="319">
        <v>766358.5</v>
      </c>
      <c r="C73" s="319">
        <v>0</v>
      </c>
      <c r="D73" s="319">
        <v>58758.54</v>
      </c>
      <c r="E73" s="319">
        <v>-40113.31</v>
      </c>
      <c r="F73" s="319">
        <v>83288.490000000005</v>
      </c>
      <c r="G73"/>
      <c r="H73"/>
      <c r="I73"/>
      <c r="J73"/>
      <c r="K73"/>
      <c r="L73" s="319">
        <v>-1121302.53</v>
      </c>
      <c r="M73" s="319">
        <v>2082417.38</v>
      </c>
      <c r="N73" s="319">
        <v>957.51</v>
      </c>
      <c r="O73" s="319">
        <v>1094085.7</v>
      </c>
      <c r="P73"/>
      <c r="Q73"/>
      <c r="R73" s="319">
        <v>1631600</v>
      </c>
      <c r="S73" s="319">
        <v>4500</v>
      </c>
      <c r="T73" s="319">
        <v>2344427.5</v>
      </c>
      <c r="U73" s="319">
        <v>720</v>
      </c>
      <c r="V73"/>
      <c r="W73" s="319">
        <v>437558.06</v>
      </c>
      <c r="X73" s="319">
        <v>41260.28</v>
      </c>
      <c r="Y73"/>
      <c r="Z73"/>
    </row>
    <row r="74" spans="1:29" x14ac:dyDescent="0.25">
      <c r="A74" t="s">
        <v>3099</v>
      </c>
      <c r="B74" s="319">
        <v>680835.31</v>
      </c>
      <c r="C74" s="319">
        <v>0</v>
      </c>
      <c r="D74" s="319">
        <v>105301.81</v>
      </c>
      <c r="E74" s="319">
        <v>4</v>
      </c>
      <c r="F74" s="319">
        <v>176157.55</v>
      </c>
      <c r="G74"/>
      <c r="H74"/>
      <c r="I74"/>
      <c r="J74"/>
      <c r="K74"/>
      <c r="L74" s="319">
        <v>-1122167.94</v>
      </c>
      <c r="M74" s="319">
        <v>2028298.74</v>
      </c>
      <c r="N74" s="319">
        <v>717.16</v>
      </c>
      <c r="O74" s="319">
        <v>1174454.69</v>
      </c>
      <c r="P74"/>
      <c r="Q74"/>
      <c r="R74" s="319">
        <v>1650480</v>
      </c>
      <c r="S74"/>
      <c r="T74" s="319">
        <v>2348494</v>
      </c>
      <c r="U74" s="319">
        <v>25620</v>
      </c>
      <c r="V74"/>
      <c r="W74" s="319">
        <v>374365.07</v>
      </c>
      <c r="X74" s="319">
        <v>21004.91</v>
      </c>
      <c r="Y74"/>
      <c r="Z74"/>
    </row>
    <row r="75" spans="1:29" x14ac:dyDescent="0.25">
      <c r="A75" t="s">
        <v>3100</v>
      </c>
      <c r="B75" s="319">
        <v>233773.23</v>
      </c>
      <c r="C75" s="319">
        <v>0</v>
      </c>
      <c r="D75" s="319">
        <v>60766.03</v>
      </c>
      <c r="E75" s="319">
        <v>-60857.25</v>
      </c>
      <c r="F75" s="319">
        <v>94160.93</v>
      </c>
      <c r="G75"/>
      <c r="H75"/>
      <c r="I75"/>
      <c r="J75"/>
      <c r="K75"/>
      <c r="L75" s="319">
        <v>-2072626.79</v>
      </c>
      <c r="M75" s="319">
        <v>2569886.96</v>
      </c>
      <c r="N75" s="319">
        <v>570.62</v>
      </c>
      <c r="O75" s="319">
        <v>948075.88</v>
      </c>
      <c r="P75"/>
      <c r="Q75"/>
      <c r="R75" s="319">
        <v>1609400</v>
      </c>
      <c r="S75" s="319">
        <v>25500</v>
      </c>
      <c r="T75" s="319">
        <v>2376106.5</v>
      </c>
      <c r="U75" s="319">
        <v>5520</v>
      </c>
      <c r="V75"/>
      <c r="W75" s="319">
        <v>323213.52</v>
      </c>
      <c r="X75" s="319">
        <v>48123.71</v>
      </c>
      <c r="Y75"/>
      <c r="Z75"/>
    </row>
    <row r="76" spans="1:29" x14ac:dyDescent="0.25">
      <c r="A76" t="s">
        <v>3101</v>
      </c>
      <c r="B76" s="319">
        <v>503363.66</v>
      </c>
      <c r="C76" s="319">
        <v>0</v>
      </c>
      <c r="D76" s="319">
        <v>44235.41</v>
      </c>
      <c r="E76" s="319">
        <v>-79414.17</v>
      </c>
      <c r="F76" s="319">
        <v>-74591.16</v>
      </c>
      <c r="G76"/>
      <c r="H76"/>
      <c r="I76"/>
      <c r="J76"/>
      <c r="K76"/>
      <c r="L76" s="319">
        <v>-883557.33</v>
      </c>
      <c r="M76" s="319">
        <v>1423307.83</v>
      </c>
      <c r="N76" s="319">
        <v>1600.44</v>
      </c>
      <c r="O76" s="319">
        <v>813026.68</v>
      </c>
      <c r="P76"/>
      <c r="Q76"/>
      <c r="R76" s="319">
        <v>1508290</v>
      </c>
      <c r="S76" s="319">
        <v>1000</v>
      </c>
      <c r="T76" s="319">
        <v>2106834.86</v>
      </c>
      <c r="U76"/>
      <c r="V76"/>
      <c r="W76" s="319">
        <v>283695.5</v>
      </c>
      <c r="X76" s="319">
        <v>79543.520000000004</v>
      </c>
      <c r="Y76"/>
      <c r="Z76"/>
    </row>
    <row r="77" spans="1:29" x14ac:dyDescent="0.25">
      <c r="A77" t="s">
        <v>3210</v>
      </c>
      <c r="B77" s="319">
        <v>407070.62</v>
      </c>
      <c r="C77" s="319">
        <v>0</v>
      </c>
      <c r="D77" s="319">
        <v>292752.28000000003</v>
      </c>
      <c r="E77" s="319">
        <v>-116370.59</v>
      </c>
      <c r="F77" s="319">
        <v>13887.82</v>
      </c>
      <c r="G77"/>
      <c r="H77"/>
      <c r="I77"/>
      <c r="J77" s="319">
        <v>768.39</v>
      </c>
      <c r="K77"/>
      <c r="L77" s="319">
        <v>-1657190.66</v>
      </c>
      <c r="M77" s="319">
        <v>2051654.89</v>
      </c>
      <c r="N77" s="319">
        <v>307.79000000000002</v>
      </c>
      <c r="O77" s="319">
        <v>1020192.14</v>
      </c>
      <c r="P77" s="319">
        <v>209036.17</v>
      </c>
      <c r="Q77"/>
      <c r="R77" s="319">
        <v>1449610</v>
      </c>
      <c r="S77"/>
      <c r="T77" s="319">
        <v>2040172.5</v>
      </c>
      <c r="U77" s="319">
        <v>500</v>
      </c>
      <c r="V77"/>
      <c r="W77" s="319">
        <v>374168.58</v>
      </c>
      <c r="X77" s="319">
        <v>62197.51</v>
      </c>
      <c r="Y77"/>
      <c r="Z77"/>
    </row>
    <row r="78" spans="1:29" x14ac:dyDescent="0.25">
      <c r="A78" t="s">
        <v>3102</v>
      </c>
      <c r="B78" s="319">
        <v>281540.73</v>
      </c>
      <c r="C78" s="319">
        <v>0</v>
      </c>
      <c r="D78" s="319">
        <v>57968.37</v>
      </c>
      <c r="E78" s="319">
        <v>758126.34</v>
      </c>
      <c r="F78" s="319">
        <v>29761.7</v>
      </c>
      <c r="G78"/>
      <c r="H78"/>
      <c r="I78"/>
      <c r="J78" s="319">
        <v>0</v>
      </c>
      <c r="K78"/>
      <c r="L78" s="319">
        <v>-612716.93000000005</v>
      </c>
      <c r="M78" s="319">
        <v>1625943.2</v>
      </c>
      <c r="N78"/>
      <c r="O78" s="319">
        <v>1068933.1499999999</v>
      </c>
      <c r="P78" s="319">
        <v>72200</v>
      </c>
      <c r="Q78" s="319">
        <v>216.3</v>
      </c>
      <c r="R78" s="319">
        <v>496220</v>
      </c>
      <c r="S78"/>
      <c r="T78" s="319">
        <v>974329</v>
      </c>
      <c r="U78"/>
      <c r="V78"/>
      <c r="W78" s="319">
        <v>422772.29</v>
      </c>
      <c r="X78" s="319">
        <v>126297.29</v>
      </c>
      <c r="Y78"/>
      <c r="Z78"/>
    </row>
    <row r="79" spans="1:29" x14ac:dyDescent="0.25">
      <c r="A79" t="s">
        <v>3103</v>
      </c>
      <c r="B79" s="319">
        <v>236276.52</v>
      </c>
      <c r="C79" s="319">
        <v>0</v>
      </c>
      <c r="D79" s="319">
        <v>70880.649999999994</v>
      </c>
      <c r="E79" s="319">
        <v>414749.6</v>
      </c>
      <c r="F79" s="319">
        <v>51746.5</v>
      </c>
      <c r="G79"/>
      <c r="H79"/>
      <c r="I79"/>
      <c r="J79"/>
      <c r="K79"/>
      <c r="L79" s="319">
        <v>-1050481.8400000001</v>
      </c>
      <c r="M79" s="319">
        <v>1700209.39</v>
      </c>
      <c r="N79"/>
      <c r="O79" s="319">
        <v>1487842.52</v>
      </c>
      <c r="P79" s="319">
        <v>150000</v>
      </c>
      <c r="Q79" s="319">
        <v>129.21</v>
      </c>
      <c r="R79" s="319">
        <v>1090370</v>
      </c>
      <c r="S79"/>
      <c r="T79" s="319">
        <v>1836317</v>
      </c>
      <c r="U79"/>
      <c r="V79"/>
      <c r="W79" s="319">
        <v>678021.39</v>
      </c>
      <c r="X79" s="319">
        <v>90077.62</v>
      </c>
      <c r="Y79"/>
      <c r="Z79"/>
    </row>
    <row r="80" spans="1:29" x14ac:dyDescent="0.25">
      <c r="A80" t="s">
        <v>3104</v>
      </c>
      <c r="B80" s="319">
        <v>229134.96</v>
      </c>
      <c r="C80" s="319">
        <v>0</v>
      </c>
      <c r="D80" s="319">
        <v>56860.99</v>
      </c>
      <c r="E80" s="319">
        <v>538413.92000000004</v>
      </c>
      <c r="F80" s="319">
        <v>43442.48</v>
      </c>
      <c r="G80"/>
      <c r="H80"/>
      <c r="I80"/>
      <c r="J80" s="319">
        <v>2192</v>
      </c>
      <c r="K80"/>
      <c r="L80" s="319">
        <v>-726434.99</v>
      </c>
      <c r="M80" s="319">
        <v>1448416.88</v>
      </c>
      <c r="N80"/>
      <c r="O80" s="319">
        <v>1236444.27</v>
      </c>
      <c r="P80"/>
      <c r="Q80" s="319">
        <v>252.51</v>
      </c>
      <c r="R80" s="319">
        <v>1119370</v>
      </c>
      <c r="S80" s="319">
        <v>1300</v>
      </c>
      <c r="T80" s="319">
        <v>1651049</v>
      </c>
      <c r="U80"/>
      <c r="V80"/>
      <c r="W80" s="319">
        <v>468975.78</v>
      </c>
      <c r="X80" s="319">
        <v>93663.54</v>
      </c>
      <c r="Y80"/>
      <c r="Z80"/>
    </row>
    <row r="81" spans="1:26" x14ac:dyDescent="0.25">
      <c r="A81" t="s">
        <v>3105</v>
      </c>
      <c r="B81" s="319">
        <v>235349.61</v>
      </c>
      <c r="C81" s="319">
        <v>0</v>
      </c>
      <c r="D81" s="319">
        <v>22649.38</v>
      </c>
      <c r="E81" s="319">
        <v>427534.08000000002</v>
      </c>
      <c r="F81" s="319">
        <v>202938.84</v>
      </c>
      <c r="G81"/>
      <c r="H81"/>
      <c r="I81"/>
      <c r="J81"/>
      <c r="K81"/>
      <c r="L81" s="319">
        <v>-1163835.81</v>
      </c>
      <c r="M81" s="319">
        <v>2079850.72</v>
      </c>
      <c r="N81"/>
      <c r="O81" s="319">
        <v>939162.16</v>
      </c>
      <c r="P81"/>
      <c r="Q81" s="319">
        <v>227.47</v>
      </c>
      <c r="R81" s="319">
        <v>668870</v>
      </c>
      <c r="S81"/>
      <c r="T81" s="319">
        <v>1150625</v>
      </c>
      <c r="U81" s="319">
        <v>2980</v>
      </c>
      <c r="V81" s="319">
        <v>1800</v>
      </c>
      <c r="W81" s="319">
        <v>347449.56</v>
      </c>
      <c r="X81" s="319">
        <v>132948.07</v>
      </c>
      <c r="Y81"/>
      <c r="Z81"/>
    </row>
    <row r="82" spans="1:26" x14ac:dyDescent="0.25">
      <c r="A82" t="s">
        <v>3106</v>
      </c>
      <c r="B82" s="319">
        <v>173749.99</v>
      </c>
      <c r="C82" s="319">
        <v>0</v>
      </c>
      <c r="D82" s="319">
        <v>27414.69</v>
      </c>
      <c r="E82" s="319">
        <v>512529.4</v>
      </c>
      <c r="F82" s="319">
        <v>57423.77</v>
      </c>
      <c r="G82"/>
      <c r="H82"/>
      <c r="I82"/>
      <c r="J82"/>
      <c r="K82"/>
      <c r="L82" s="319">
        <v>-853104.74</v>
      </c>
      <c r="M82" s="319">
        <v>1478004.6</v>
      </c>
      <c r="N82"/>
      <c r="O82" s="319">
        <v>1141285.76</v>
      </c>
      <c r="P82"/>
      <c r="Q82" s="319">
        <v>144.69999999999999</v>
      </c>
      <c r="R82" s="319">
        <v>478380</v>
      </c>
      <c r="S82"/>
      <c r="T82" s="319">
        <v>984751.92</v>
      </c>
      <c r="U82" s="319">
        <v>480</v>
      </c>
      <c r="V82" s="319">
        <v>1848</v>
      </c>
      <c r="W82" s="319">
        <v>391605.52</v>
      </c>
      <c r="X82" s="319">
        <v>94907.03</v>
      </c>
      <c r="Y82"/>
      <c r="Z82"/>
    </row>
    <row r="83" spans="1:26" x14ac:dyDescent="0.25">
      <c r="A83" t="s">
        <v>3107</v>
      </c>
      <c r="B83" s="319">
        <v>365013.4</v>
      </c>
      <c r="C83" s="319">
        <v>0</v>
      </c>
      <c r="D83" s="319">
        <v>68439.44</v>
      </c>
      <c r="E83" s="319">
        <v>325447.84999999998</v>
      </c>
      <c r="F83" s="319">
        <v>655669.25</v>
      </c>
      <c r="G83"/>
      <c r="H83"/>
      <c r="I83"/>
      <c r="J83"/>
      <c r="K83"/>
      <c r="L83" s="319">
        <v>-537259.31999999995</v>
      </c>
      <c r="M83" s="319">
        <v>1774409.19</v>
      </c>
      <c r="N83"/>
      <c r="O83" s="319">
        <v>1503730.08</v>
      </c>
      <c r="P83" s="319">
        <v>180020</v>
      </c>
      <c r="Q83" s="319">
        <v>359.6</v>
      </c>
      <c r="R83" s="319">
        <v>1213370</v>
      </c>
      <c r="S83"/>
      <c r="T83" s="319">
        <v>1932582</v>
      </c>
      <c r="U83"/>
      <c r="V83"/>
      <c r="W83" s="319">
        <v>630923.48</v>
      </c>
      <c r="X83" s="319">
        <v>156554.13</v>
      </c>
      <c r="Y83"/>
      <c r="Z83"/>
    </row>
    <row r="84" spans="1:26" x14ac:dyDescent="0.25">
      <c r="A84" t="s">
        <v>3108</v>
      </c>
      <c r="B84" s="319">
        <v>210695.36</v>
      </c>
      <c r="C84" s="319">
        <v>0</v>
      </c>
      <c r="D84" s="319">
        <v>52853.82</v>
      </c>
      <c r="E84" s="319">
        <v>697661.23</v>
      </c>
      <c r="F84" s="319">
        <v>44847.08</v>
      </c>
      <c r="G84"/>
      <c r="H84" s="319">
        <v>-2000</v>
      </c>
      <c r="I84"/>
      <c r="J84"/>
      <c r="K84"/>
      <c r="L84" s="319">
        <v>-802276.82</v>
      </c>
      <c r="M84" s="319">
        <v>1568940.19</v>
      </c>
      <c r="N84"/>
      <c r="O84" s="319">
        <v>1402706.97</v>
      </c>
      <c r="P84" s="319">
        <v>87970</v>
      </c>
      <c r="Q84" s="319">
        <v>157.66</v>
      </c>
      <c r="R84" s="319">
        <v>1478270</v>
      </c>
      <c r="S84"/>
      <c r="T84" s="319">
        <v>2128487.13</v>
      </c>
      <c r="U84"/>
      <c r="V84"/>
      <c r="W84" s="319">
        <v>497445.02</v>
      </c>
      <c r="X84" s="319">
        <v>101778.36</v>
      </c>
      <c r="Y84"/>
      <c r="Z84"/>
    </row>
    <row r="85" spans="1:26" x14ac:dyDescent="0.25">
      <c r="A85" t="s">
        <v>3109</v>
      </c>
      <c r="B85" s="319">
        <v>334915.14</v>
      </c>
      <c r="C85" s="319">
        <v>0</v>
      </c>
      <c r="D85" s="319">
        <v>30146.99</v>
      </c>
      <c r="E85" s="319">
        <v>346717.62</v>
      </c>
      <c r="F85" s="319">
        <v>24771.79</v>
      </c>
      <c r="G85"/>
      <c r="H85"/>
      <c r="I85"/>
      <c r="J85"/>
      <c r="K85"/>
      <c r="L85" s="319">
        <v>-826480.68</v>
      </c>
      <c r="M85" s="319">
        <v>1499346.49</v>
      </c>
      <c r="N85"/>
      <c r="O85" s="319">
        <v>1117271.3700000001</v>
      </c>
      <c r="P85" s="319">
        <v>107140</v>
      </c>
      <c r="Q85" s="319">
        <v>250.26</v>
      </c>
      <c r="R85" s="319">
        <v>1000360</v>
      </c>
      <c r="S85"/>
      <c r="T85" s="319">
        <v>1647170.98</v>
      </c>
      <c r="U85"/>
      <c r="V85"/>
      <c r="W85" s="319">
        <v>403472.13</v>
      </c>
      <c r="X85" s="319">
        <v>110692.79</v>
      </c>
      <c r="Y85"/>
      <c r="Z85"/>
    </row>
    <row r="86" spans="1:26" x14ac:dyDescent="0.25">
      <c r="A86" t="s">
        <v>3216</v>
      </c>
      <c r="B86" s="319">
        <v>199003.41</v>
      </c>
      <c r="C86" s="319">
        <v>0</v>
      </c>
      <c r="D86" s="319">
        <v>19895.62</v>
      </c>
      <c r="E86" s="319">
        <v>451929.46</v>
      </c>
      <c r="F86" s="319">
        <v>19759.689999999999</v>
      </c>
      <c r="G86"/>
      <c r="H86"/>
      <c r="I86"/>
      <c r="J86" s="319">
        <v>0</v>
      </c>
      <c r="K86"/>
      <c r="L86" s="319">
        <v>-1673511.09</v>
      </c>
      <c r="M86" s="319">
        <v>2293429.0699999998</v>
      </c>
      <c r="N86"/>
      <c r="O86" s="319">
        <v>784538.05</v>
      </c>
      <c r="P86" s="319">
        <v>34800</v>
      </c>
      <c r="Q86" s="319">
        <v>135.16</v>
      </c>
      <c r="R86" s="319">
        <v>203120</v>
      </c>
      <c r="S86"/>
      <c r="T86" s="319">
        <v>551457.94999999995</v>
      </c>
      <c r="U86"/>
      <c r="V86"/>
      <c r="W86" s="319">
        <v>324855.21999999997</v>
      </c>
      <c r="X86" s="319">
        <v>75609.84</v>
      </c>
      <c r="Y86"/>
      <c r="Z86"/>
    </row>
    <row r="87" spans="1:26" x14ac:dyDescent="0.25">
      <c r="A87" t="s">
        <v>3110</v>
      </c>
      <c r="B87" s="319">
        <v>475246.3</v>
      </c>
      <c r="C87" s="319">
        <v>0</v>
      </c>
      <c r="D87" s="319">
        <v>54230.2</v>
      </c>
      <c r="E87" s="319">
        <v>472259.27</v>
      </c>
      <c r="F87" s="319">
        <v>85253.05</v>
      </c>
      <c r="G87"/>
      <c r="H87"/>
      <c r="I87"/>
      <c r="J87"/>
      <c r="K87"/>
      <c r="L87" s="319">
        <v>-260609.63</v>
      </c>
      <c r="M87" s="319">
        <v>1525529.54</v>
      </c>
      <c r="N87"/>
      <c r="O87" s="319">
        <v>507019.97</v>
      </c>
      <c r="P87"/>
      <c r="Q87" s="319">
        <v>711.4</v>
      </c>
      <c r="R87" s="319">
        <v>662460</v>
      </c>
      <c r="S87"/>
      <c r="T87" s="319">
        <v>841230</v>
      </c>
      <c r="U87"/>
      <c r="V87"/>
      <c r="W87" s="319">
        <v>370615.89</v>
      </c>
      <c r="X87" s="319">
        <v>136276.57</v>
      </c>
      <c r="Y87"/>
      <c r="Z87"/>
    </row>
    <row r="88" spans="1:26" x14ac:dyDescent="0.25">
      <c r="A88" t="s">
        <v>3111</v>
      </c>
      <c r="B88" s="319">
        <v>261574.81</v>
      </c>
      <c r="C88" s="319">
        <v>0</v>
      </c>
      <c r="D88" s="319">
        <v>7494.5</v>
      </c>
      <c r="E88" s="319">
        <v>2175494.6800000002</v>
      </c>
      <c r="F88" s="319">
        <v>78587.23</v>
      </c>
      <c r="G88"/>
      <c r="H88"/>
      <c r="I88"/>
      <c r="J88"/>
      <c r="K88"/>
      <c r="L88" s="319">
        <v>1195143.82</v>
      </c>
      <c r="M88" s="319">
        <v>1451545.03</v>
      </c>
      <c r="N88"/>
      <c r="O88" s="319">
        <v>405600.46</v>
      </c>
      <c r="P88"/>
      <c r="Q88" s="319">
        <v>511.36</v>
      </c>
      <c r="R88" s="319">
        <v>738240</v>
      </c>
      <c r="S88"/>
      <c r="T88" s="319">
        <v>926239</v>
      </c>
      <c r="U88"/>
      <c r="V88"/>
      <c r="W88" s="319">
        <v>281485.43</v>
      </c>
      <c r="X88" s="319">
        <v>60165.02</v>
      </c>
      <c r="Y88"/>
      <c r="Z88"/>
    </row>
    <row r="89" spans="1:26" x14ac:dyDescent="0.25">
      <c r="A89" t="s">
        <v>3112</v>
      </c>
      <c r="B89" s="319">
        <v>748914.06</v>
      </c>
      <c r="C89" s="319">
        <v>0</v>
      </c>
      <c r="D89" s="319">
        <v>15319.07</v>
      </c>
      <c r="E89" s="319">
        <v>2086139.64</v>
      </c>
      <c r="F89" s="319">
        <v>-27922.22</v>
      </c>
      <c r="G89"/>
      <c r="H89" s="319">
        <v>0</v>
      </c>
      <c r="I89"/>
      <c r="J89" s="319">
        <v>0</v>
      </c>
      <c r="K89"/>
      <c r="L89" s="319">
        <v>2642437.1800000002</v>
      </c>
      <c r="M89" s="319">
        <v>328050.34000000003</v>
      </c>
      <c r="N89"/>
      <c r="O89" s="319">
        <v>406637.51</v>
      </c>
      <c r="P89" s="319">
        <v>255150</v>
      </c>
      <c r="Q89" s="319">
        <v>1064.3399999999999</v>
      </c>
      <c r="R89" s="319">
        <v>1005600</v>
      </c>
      <c r="S89"/>
      <c r="T89" s="319">
        <v>1102345.18</v>
      </c>
      <c r="U89"/>
      <c r="V89"/>
      <c r="W89" s="319">
        <v>400146.53</v>
      </c>
      <c r="X89" s="319">
        <v>313997.11</v>
      </c>
      <c r="Y89"/>
      <c r="Z89"/>
    </row>
    <row r="90" spans="1:26" x14ac:dyDescent="0.25">
      <c r="A90" t="s">
        <v>3205</v>
      </c>
      <c r="B90" s="319">
        <v>144367.53</v>
      </c>
      <c r="C90" s="319">
        <v>0</v>
      </c>
      <c r="D90" s="319">
        <v>18820.53</v>
      </c>
      <c r="E90" s="319">
        <v>233963.49</v>
      </c>
      <c r="F90" s="319">
        <v>65278.36</v>
      </c>
      <c r="G90"/>
      <c r="H90"/>
      <c r="I90"/>
      <c r="J90"/>
      <c r="K90"/>
      <c r="L90" s="319">
        <v>-1296726.06</v>
      </c>
      <c r="M90" s="319">
        <v>1852229.71</v>
      </c>
      <c r="N90"/>
      <c r="O90" s="319">
        <v>357423.32</v>
      </c>
      <c r="P90"/>
      <c r="Q90" s="319">
        <v>298.54000000000002</v>
      </c>
      <c r="R90" s="319">
        <v>1287920</v>
      </c>
      <c r="S90"/>
      <c r="T90" s="319">
        <v>1453284</v>
      </c>
      <c r="U90"/>
      <c r="V90"/>
      <c r="W90" s="319">
        <v>232577.97</v>
      </c>
      <c r="X90" s="319">
        <v>52853.63</v>
      </c>
      <c r="Y90"/>
      <c r="Z90"/>
    </row>
    <row r="91" spans="1:26" x14ac:dyDescent="0.25">
      <c r="A91" t="s">
        <v>3113</v>
      </c>
      <c r="B91" s="319">
        <v>383939.99</v>
      </c>
      <c r="C91" s="319">
        <v>0</v>
      </c>
      <c r="D91" s="319">
        <v>45394.47</v>
      </c>
      <c r="E91" s="319">
        <v>274508.14</v>
      </c>
      <c r="F91" s="319">
        <v>1120.47</v>
      </c>
      <c r="G91"/>
      <c r="H91"/>
      <c r="I91"/>
      <c r="J91" s="319">
        <v>9.34</v>
      </c>
      <c r="K91"/>
      <c r="L91" s="319">
        <v>-1976854.71</v>
      </c>
      <c r="M91" s="319">
        <v>2452917.63</v>
      </c>
      <c r="N91"/>
      <c r="O91" s="319">
        <v>1350529.51</v>
      </c>
      <c r="P91" s="319">
        <v>105000</v>
      </c>
      <c r="Q91" s="319">
        <v>341.89</v>
      </c>
      <c r="R91" s="319">
        <v>1693200</v>
      </c>
      <c r="S91" s="319">
        <v>28000</v>
      </c>
      <c r="T91" s="319">
        <v>2287384</v>
      </c>
      <c r="U91" s="319">
        <v>22004</v>
      </c>
      <c r="V91"/>
      <c r="W91" s="319">
        <v>612074.86</v>
      </c>
      <c r="X91" s="319">
        <v>26717.73</v>
      </c>
      <c r="Y91"/>
      <c r="Z91"/>
    </row>
    <row r="92" spans="1:26" x14ac:dyDescent="0.25">
      <c r="A92" t="s">
        <v>3114</v>
      </c>
      <c r="B92" s="319">
        <v>121653.33</v>
      </c>
      <c r="C92" s="319">
        <v>0</v>
      </c>
      <c r="D92" s="319">
        <v>30833.63</v>
      </c>
      <c r="E92" s="319">
        <v>6928.49</v>
      </c>
      <c r="F92" s="319">
        <v>48317.83</v>
      </c>
      <c r="G92"/>
      <c r="H92"/>
      <c r="I92"/>
      <c r="J92"/>
      <c r="K92"/>
      <c r="L92" s="319">
        <v>-1944594.06</v>
      </c>
      <c r="M92" s="319">
        <v>1997915.47</v>
      </c>
      <c r="N92"/>
      <c r="O92" s="319">
        <v>872577.13</v>
      </c>
      <c r="P92" s="319">
        <v>85000</v>
      </c>
      <c r="Q92" s="319">
        <v>112.34</v>
      </c>
      <c r="R92" s="319">
        <v>1025600</v>
      </c>
      <c r="S92" s="319">
        <v>12000</v>
      </c>
      <c r="T92" s="319">
        <v>1413008.34</v>
      </c>
      <c r="U92" s="319">
        <v>4084</v>
      </c>
      <c r="V92"/>
      <c r="W92" s="319">
        <v>403804.14</v>
      </c>
      <c r="X92" s="319">
        <v>19981.12</v>
      </c>
      <c r="Y92"/>
      <c r="Z92"/>
    </row>
    <row r="93" spans="1:26" x14ac:dyDescent="0.25">
      <c r="A93" t="s">
        <v>3115</v>
      </c>
      <c r="B93" s="319">
        <v>102479.4</v>
      </c>
      <c r="C93" s="319">
        <v>0</v>
      </c>
      <c r="D93" s="319">
        <v>43660.39</v>
      </c>
      <c r="E93" s="319">
        <v>5</v>
      </c>
      <c r="F93" s="319">
        <v>160304.29</v>
      </c>
      <c r="G93"/>
      <c r="H93"/>
      <c r="I93"/>
      <c r="J93"/>
      <c r="K93"/>
      <c r="L93" s="319">
        <v>-1705168.74</v>
      </c>
      <c r="M93" s="319">
        <v>2154589.06</v>
      </c>
      <c r="N93"/>
      <c r="O93" s="319">
        <v>1274077.27</v>
      </c>
      <c r="P93" s="319">
        <v>50000</v>
      </c>
      <c r="Q93" s="319">
        <v>230.6</v>
      </c>
      <c r="R93" s="319">
        <v>1367280</v>
      </c>
      <c r="S93" s="319">
        <v>24000</v>
      </c>
      <c r="T93" s="319">
        <v>2080811</v>
      </c>
      <c r="U93" s="319">
        <v>23686</v>
      </c>
      <c r="V93"/>
      <c r="W93" s="319">
        <v>707717.29</v>
      </c>
      <c r="X93" s="319">
        <v>46344.82</v>
      </c>
      <c r="Y93"/>
      <c r="Z93"/>
    </row>
    <row r="94" spans="1:26" x14ac:dyDescent="0.25">
      <c r="A94" t="s">
        <v>3116</v>
      </c>
      <c r="B94" s="319">
        <v>237481.78</v>
      </c>
      <c r="C94" s="319">
        <v>0</v>
      </c>
      <c r="D94" s="319">
        <v>35397.919999999998</v>
      </c>
      <c r="E94" s="319">
        <v>3</v>
      </c>
      <c r="F94" s="319">
        <v>43</v>
      </c>
      <c r="G94"/>
      <c r="H94"/>
      <c r="I94"/>
      <c r="J94" s="319">
        <v>500</v>
      </c>
      <c r="K94"/>
      <c r="L94" s="319">
        <v>-373418.3</v>
      </c>
      <c r="M94" s="319">
        <v>679279.9</v>
      </c>
      <c r="N94"/>
      <c r="O94" s="319">
        <v>1489287.01</v>
      </c>
      <c r="P94"/>
      <c r="Q94" s="319">
        <v>117.82</v>
      </c>
      <c r="R94" s="319">
        <v>1223520</v>
      </c>
      <c r="S94"/>
      <c r="T94" s="319">
        <v>1889678</v>
      </c>
      <c r="U94" s="319">
        <v>3946</v>
      </c>
      <c r="V94"/>
      <c r="W94" s="319">
        <v>842962.29</v>
      </c>
      <c r="X94" s="319">
        <v>9774.44</v>
      </c>
      <c r="Y94"/>
      <c r="Z94"/>
    </row>
    <row r="95" spans="1:26" x14ac:dyDescent="0.25">
      <c r="A95" t="s">
        <v>3117</v>
      </c>
      <c r="B95" s="319">
        <v>220669.98</v>
      </c>
      <c r="C95" s="319">
        <v>0</v>
      </c>
      <c r="D95" s="319">
        <v>7518.33</v>
      </c>
      <c r="E95" s="319">
        <v>4472.16</v>
      </c>
      <c r="F95" s="319">
        <v>82707.38</v>
      </c>
      <c r="G95"/>
      <c r="H95"/>
      <c r="I95"/>
      <c r="J95"/>
      <c r="K95"/>
      <c r="L95" s="319">
        <v>-1751699.24</v>
      </c>
      <c r="M95" s="319">
        <v>2305013.7999999998</v>
      </c>
      <c r="N95"/>
      <c r="O95" s="319">
        <v>947856.95</v>
      </c>
      <c r="P95"/>
      <c r="Q95" s="319">
        <v>358.56</v>
      </c>
      <c r="R95" s="319">
        <v>1395200</v>
      </c>
      <c r="S95" s="319">
        <v>20000</v>
      </c>
      <c r="T95" s="319">
        <v>1890872</v>
      </c>
      <c r="U95" s="319">
        <v>8040</v>
      </c>
      <c r="V95"/>
      <c r="W95" s="319">
        <v>677782.06</v>
      </c>
      <c r="X95" s="319">
        <v>24668.16</v>
      </c>
      <c r="Y95"/>
      <c r="Z95"/>
    </row>
    <row r="96" spans="1:26" x14ac:dyDescent="0.25">
      <c r="A96" t="s">
        <v>3118</v>
      </c>
      <c r="B96" s="319">
        <v>457093.99</v>
      </c>
      <c r="C96" s="319">
        <v>0</v>
      </c>
      <c r="D96" s="319">
        <v>34430.42</v>
      </c>
      <c r="E96" s="319">
        <v>4</v>
      </c>
      <c r="F96" s="319">
        <v>11179.88</v>
      </c>
      <c r="G96"/>
      <c r="H96"/>
      <c r="I96"/>
      <c r="J96" s="319">
        <v>256.14</v>
      </c>
      <c r="K96"/>
      <c r="L96" s="319">
        <v>-162525.45000000001</v>
      </c>
      <c r="M96" s="319">
        <v>266818</v>
      </c>
      <c r="N96"/>
      <c r="O96" s="319">
        <v>1230410.48</v>
      </c>
      <c r="P96" s="319">
        <v>236000</v>
      </c>
      <c r="Q96" s="319">
        <v>276.35000000000002</v>
      </c>
      <c r="R96" s="319">
        <v>1369280</v>
      </c>
      <c r="S96" s="319">
        <v>24000</v>
      </c>
      <c r="T96" s="319">
        <v>1896212.02</v>
      </c>
      <c r="U96" s="319">
        <v>22715</v>
      </c>
      <c r="V96"/>
      <c r="W96" s="319">
        <v>533900.21</v>
      </c>
      <c r="X96" s="319">
        <v>8980</v>
      </c>
      <c r="Y96"/>
      <c r="Z96"/>
    </row>
    <row r="97" spans="1:26" x14ac:dyDescent="0.25">
      <c r="A97" t="s">
        <v>3119</v>
      </c>
      <c r="B97" s="319">
        <v>351236.38</v>
      </c>
      <c r="C97" s="319">
        <v>0</v>
      </c>
      <c r="D97" s="319">
        <v>27358.31</v>
      </c>
      <c r="E97" s="319">
        <v>-6010</v>
      </c>
      <c r="F97" s="319">
        <v>28899.91</v>
      </c>
      <c r="G97"/>
      <c r="H97"/>
      <c r="I97"/>
      <c r="J97" s="319">
        <v>1986.91</v>
      </c>
      <c r="K97"/>
      <c r="L97" s="319">
        <v>-1697598.67</v>
      </c>
      <c r="M97" s="319">
        <v>1877398.81</v>
      </c>
      <c r="N97"/>
      <c r="O97" s="319">
        <v>1070463.52</v>
      </c>
      <c r="P97" s="319">
        <v>167000</v>
      </c>
      <c r="Q97" s="319">
        <v>315.49</v>
      </c>
      <c r="R97" s="319">
        <v>1220910</v>
      </c>
      <c r="S97" s="319">
        <v>15000</v>
      </c>
      <c r="T97" s="319">
        <v>1781822</v>
      </c>
      <c r="U97" s="319">
        <v>8080</v>
      </c>
      <c r="V97"/>
      <c r="W97" s="319">
        <v>456769.43</v>
      </c>
      <c r="X97" s="319">
        <v>7320.03</v>
      </c>
      <c r="Y97"/>
      <c r="Z97"/>
    </row>
    <row r="98" spans="1:26" x14ac:dyDescent="0.25">
      <c r="A98" t="s">
        <v>3120</v>
      </c>
      <c r="B98" s="319">
        <v>61826.1</v>
      </c>
      <c r="C98" s="319">
        <v>0</v>
      </c>
      <c r="D98" s="319">
        <v>63069.41</v>
      </c>
      <c r="E98" s="319">
        <v>478314.99</v>
      </c>
      <c r="F98" s="319">
        <v>10622.93</v>
      </c>
      <c r="G98"/>
      <c r="H98"/>
      <c r="I98"/>
      <c r="J98" s="319">
        <v>655.75</v>
      </c>
      <c r="K98"/>
      <c r="L98" s="319">
        <v>-165762.54999999999</v>
      </c>
      <c r="M98" s="319">
        <v>804941.61</v>
      </c>
      <c r="N98"/>
      <c r="O98" s="319">
        <v>1215955.3799999999</v>
      </c>
      <c r="P98" s="319">
        <v>17610</v>
      </c>
      <c r="Q98" s="319">
        <v>73.63</v>
      </c>
      <c r="R98" s="319">
        <v>1106640</v>
      </c>
      <c r="S98" s="319">
        <v>26000</v>
      </c>
      <c r="T98" s="319">
        <v>1704352.84</v>
      </c>
      <c r="U98" s="319">
        <v>1620</v>
      </c>
      <c r="V98"/>
      <c r="W98" s="319">
        <v>656035.15</v>
      </c>
      <c r="X98" s="319">
        <v>30272.400000000001</v>
      </c>
      <c r="Y98"/>
      <c r="Z98"/>
    </row>
    <row r="99" spans="1:26" x14ac:dyDescent="0.25">
      <c r="A99" t="s">
        <v>3121</v>
      </c>
      <c r="B99" s="319">
        <v>377044.54</v>
      </c>
      <c r="C99" s="319">
        <v>7840</v>
      </c>
      <c r="D99" s="319">
        <v>32989.42</v>
      </c>
      <c r="E99" s="319">
        <v>3</v>
      </c>
      <c r="F99" s="319">
        <v>4647.32</v>
      </c>
      <c r="G99"/>
      <c r="H99"/>
      <c r="I99"/>
      <c r="J99" s="319">
        <v>322.8</v>
      </c>
      <c r="K99"/>
      <c r="L99" s="319">
        <v>-2151552.7000000002</v>
      </c>
      <c r="M99" s="319">
        <v>2543552.06</v>
      </c>
      <c r="N99"/>
      <c r="O99" s="319">
        <v>796884.64</v>
      </c>
      <c r="P99"/>
      <c r="Q99" s="319">
        <v>507.53</v>
      </c>
      <c r="R99" s="319">
        <v>890320</v>
      </c>
      <c r="S99" s="319">
        <v>16000</v>
      </c>
      <c r="T99" s="319">
        <v>1189879.42</v>
      </c>
      <c r="U99" s="319">
        <v>3786</v>
      </c>
      <c r="V99"/>
      <c r="W99" s="319">
        <v>479381</v>
      </c>
      <c r="X99" s="319">
        <v>463.63</v>
      </c>
      <c r="Y99"/>
      <c r="Z99"/>
    </row>
    <row r="100" spans="1:26" x14ac:dyDescent="0.25">
      <c r="A100" t="s">
        <v>3122</v>
      </c>
      <c r="B100" s="319">
        <v>218407.66</v>
      </c>
      <c r="C100" s="319">
        <v>0</v>
      </c>
      <c r="D100" s="319">
        <v>16908.990000000002</v>
      </c>
      <c r="E100" s="319">
        <v>77865.64</v>
      </c>
      <c r="F100" s="319">
        <v>96758</v>
      </c>
      <c r="G100"/>
      <c r="H100"/>
      <c r="I100"/>
      <c r="J100" s="319">
        <v>272.38</v>
      </c>
      <c r="K100"/>
      <c r="L100" s="319">
        <v>-1306734.55</v>
      </c>
      <c r="M100" s="319">
        <v>1708771</v>
      </c>
      <c r="N100"/>
      <c r="O100" s="319">
        <v>1240572.8899999999</v>
      </c>
      <c r="P100" s="319">
        <v>55960</v>
      </c>
      <c r="Q100" s="319">
        <v>296.36</v>
      </c>
      <c r="R100" s="319">
        <v>1119040</v>
      </c>
      <c r="S100" s="319">
        <v>24000</v>
      </c>
      <c r="T100" s="319">
        <v>1563735</v>
      </c>
      <c r="U100" s="319">
        <v>13184</v>
      </c>
      <c r="V100"/>
      <c r="W100" s="319">
        <v>797407.79</v>
      </c>
      <c r="X100" s="319">
        <v>57911</v>
      </c>
      <c r="Y100"/>
      <c r="Z100"/>
    </row>
    <row r="101" spans="1:26" x14ac:dyDescent="0.25">
      <c r="A101" t="s">
        <v>3123</v>
      </c>
      <c r="B101" s="319">
        <v>122958.68</v>
      </c>
      <c r="C101" s="319">
        <v>8080</v>
      </c>
      <c r="D101" s="319">
        <v>70638.94</v>
      </c>
      <c r="E101" s="319">
        <v>83332.899999999994</v>
      </c>
      <c r="F101" s="319">
        <v>34864.9</v>
      </c>
      <c r="G101"/>
      <c r="H101"/>
      <c r="I101"/>
      <c r="J101" s="319">
        <v>1923</v>
      </c>
      <c r="K101"/>
      <c r="L101" s="319">
        <v>-2024150.14</v>
      </c>
      <c r="M101" s="319">
        <v>2266060.31</v>
      </c>
      <c r="N101"/>
      <c r="O101" s="319">
        <v>1461326.84</v>
      </c>
      <c r="P101" s="319">
        <v>78000</v>
      </c>
      <c r="Q101" s="319">
        <v>305.39</v>
      </c>
      <c r="R101" s="319">
        <v>1341040</v>
      </c>
      <c r="S101" s="319">
        <v>24000</v>
      </c>
      <c r="T101" s="319">
        <v>2080244</v>
      </c>
      <c r="U101" s="319">
        <v>3946</v>
      </c>
      <c r="V101"/>
      <c r="W101" s="319">
        <v>690661.51</v>
      </c>
      <c r="X101" s="319">
        <v>53778.47</v>
      </c>
      <c r="Y101"/>
      <c r="Z101"/>
    </row>
    <row r="102" spans="1:26" x14ac:dyDescent="0.25">
      <c r="A102" t="s">
        <v>3124</v>
      </c>
      <c r="B102" s="319">
        <v>70725.95</v>
      </c>
      <c r="C102" s="319">
        <v>0</v>
      </c>
      <c r="D102" s="319">
        <v>13969.87</v>
      </c>
      <c r="E102" s="319">
        <v>4</v>
      </c>
      <c r="F102" s="319">
        <v>4617.3</v>
      </c>
      <c r="G102"/>
      <c r="H102"/>
      <c r="I102"/>
      <c r="J102"/>
      <c r="K102"/>
      <c r="L102" s="319">
        <v>-610499.05000000005</v>
      </c>
      <c r="M102" s="319">
        <v>803987.63</v>
      </c>
      <c r="N102"/>
      <c r="O102" s="319">
        <v>885029.38</v>
      </c>
      <c r="P102" s="319">
        <v>20000</v>
      </c>
      <c r="Q102" s="319">
        <v>146.25</v>
      </c>
      <c r="R102" s="319">
        <v>747600</v>
      </c>
      <c r="S102" s="319">
        <v>12000</v>
      </c>
      <c r="T102" s="319">
        <v>1201683</v>
      </c>
      <c r="U102" s="319">
        <v>3884</v>
      </c>
      <c r="V102"/>
      <c r="W102" s="319">
        <v>562268.97</v>
      </c>
      <c r="X102" s="319">
        <v>1111.1199999999999</v>
      </c>
      <c r="Y102"/>
      <c r="Z102"/>
    </row>
    <row r="103" spans="1:26" x14ac:dyDescent="0.25">
      <c r="A103" t="s">
        <v>3125</v>
      </c>
      <c r="B103" s="319">
        <v>535653.12</v>
      </c>
      <c r="C103" s="319">
        <v>0</v>
      </c>
      <c r="D103" s="319">
        <v>13855.53</v>
      </c>
      <c r="E103" s="319">
        <v>67382.240000000005</v>
      </c>
      <c r="F103" s="319">
        <v>5054.9399999999996</v>
      </c>
      <c r="G103"/>
      <c r="H103"/>
      <c r="I103"/>
      <c r="J103"/>
      <c r="K103"/>
      <c r="L103" s="319">
        <v>-2737167.59</v>
      </c>
      <c r="M103" s="319">
        <v>2982456.62</v>
      </c>
      <c r="N103"/>
      <c r="O103" s="319">
        <v>1035783.07</v>
      </c>
      <c r="P103" s="319">
        <v>273680</v>
      </c>
      <c r="Q103" s="319">
        <v>616.58000000000004</v>
      </c>
      <c r="R103" s="319">
        <v>1295600</v>
      </c>
      <c r="S103" s="319">
        <v>26000</v>
      </c>
      <c r="T103" s="319">
        <v>1745390</v>
      </c>
      <c r="U103" s="319">
        <v>18600</v>
      </c>
      <c r="V103"/>
      <c r="W103" s="319">
        <v>477585.87</v>
      </c>
      <c r="X103" s="319">
        <v>13446.98</v>
      </c>
      <c r="Y103"/>
      <c r="Z103"/>
    </row>
    <row r="104" spans="1:26" x14ac:dyDescent="0.25">
      <c r="A104" t="s">
        <v>3126</v>
      </c>
      <c r="B104" s="319">
        <v>400383.55</v>
      </c>
      <c r="C104" s="319">
        <v>0</v>
      </c>
      <c r="D104" s="319">
        <v>27651.22</v>
      </c>
      <c r="E104" s="319">
        <v>5</v>
      </c>
      <c r="F104" s="319">
        <v>204573.76</v>
      </c>
      <c r="G104"/>
      <c r="H104"/>
      <c r="I104"/>
      <c r="J104" s="319">
        <v>141.16999999999999</v>
      </c>
      <c r="K104"/>
      <c r="L104" s="319">
        <v>-1673268.4</v>
      </c>
      <c r="M104" s="319">
        <v>2096504</v>
      </c>
      <c r="N104"/>
      <c r="O104" s="319">
        <v>1227752.47</v>
      </c>
      <c r="P104" s="319">
        <v>240900</v>
      </c>
      <c r="Q104" s="319">
        <v>293.58</v>
      </c>
      <c r="R104" s="319">
        <v>1220420</v>
      </c>
      <c r="S104" s="319">
        <v>24000</v>
      </c>
      <c r="T104" s="319">
        <v>1741791.69</v>
      </c>
      <c r="U104" s="319">
        <v>9000</v>
      </c>
      <c r="V104" s="319">
        <v>2696</v>
      </c>
      <c r="W104" s="319">
        <v>722983.96</v>
      </c>
      <c r="X104" s="319">
        <v>27657.64</v>
      </c>
      <c r="Y104"/>
      <c r="Z104"/>
    </row>
    <row r="105" spans="1:26" x14ac:dyDescent="0.25">
      <c r="A105" t="s">
        <v>3127</v>
      </c>
      <c r="B105" s="319">
        <v>181355.65</v>
      </c>
      <c r="C105" s="319">
        <v>0</v>
      </c>
      <c r="D105" s="319">
        <v>2664.42</v>
      </c>
      <c r="E105" s="319">
        <v>300662.21000000002</v>
      </c>
      <c r="F105" s="319">
        <v>129044.41</v>
      </c>
      <c r="G105"/>
      <c r="H105"/>
      <c r="I105"/>
      <c r="J105" s="319">
        <v>101948.22</v>
      </c>
      <c r="K105"/>
      <c r="L105" s="319">
        <v>-3822699.44</v>
      </c>
      <c r="M105" s="319">
        <v>4349913</v>
      </c>
      <c r="N105"/>
      <c r="O105" s="319">
        <v>1556651.5</v>
      </c>
      <c r="P105" s="319">
        <v>188050</v>
      </c>
      <c r="Q105" s="319">
        <v>135.16</v>
      </c>
      <c r="R105" s="319">
        <v>1511520</v>
      </c>
      <c r="S105" s="319">
        <v>20000</v>
      </c>
      <c r="T105" s="319">
        <v>2242500</v>
      </c>
      <c r="U105" s="319">
        <v>16940</v>
      </c>
      <c r="V105"/>
      <c r="W105" s="319">
        <v>932046.5</v>
      </c>
      <c r="X105" s="319">
        <v>100305.25</v>
      </c>
      <c r="Y105"/>
      <c r="Z105"/>
    </row>
    <row r="106" spans="1:26" x14ac:dyDescent="0.25">
      <c r="A106" t="s">
        <v>3128</v>
      </c>
      <c r="B106" s="319">
        <v>396270.91</v>
      </c>
      <c r="C106" s="319">
        <v>0</v>
      </c>
      <c r="D106" s="319">
        <v>54491.88</v>
      </c>
      <c r="E106" s="319">
        <v>209270.53</v>
      </c>
      <c r="F106" s="319">
        <v>5843.54</v>
      </c>
      <c r="G106"/>
      <c r="H106"/>
      <c r="I106"/>
      <c r="J106"/>
      <c r="K106"/>
      <c r="L106" s="319">
        <v>-757113.09</v>
      </c>
      <c r="M106" s="319">
        <v>1350408.04</v>
      </c>
      <c r="N106"/>
      <c r="O106" s="319">
        <v>1393297.01</v>
      </c>
      <c r="P106"/>
      <c r="Q106" s="319">
        <v>474.31</v>
      </c>
      <c r="R106" s="319">
        <v>1415600</v>
      </c>
      <c r="S106" s="319">
        <v>24000</v>
      </c>
      <c r="T106" s="319">
        <v>2002454</v>
      </c>
      <c r="U106"/>
      <c r="V106"/>
      <c r="W106" s="319">
        <v>740315.41</v>
      </c>
      <c r="X106" s="319">
        <v>18020</v>
      </c>
      <c r="Y106"/>
      <c r="Z106"/>
    </row>
    <row r="107" spans="1:26" x14ac:dyDescent="0.25">
      <c r="A107" t="s">
        <v>3211</v>
      </c>
      <c r="B107" s="319">
        <v>274252.34000000003</v>
      </c>
      <c r="C107" s="319">
        <v>0</v>
      </c>
      <c r="D107" s="319">
        <v>26596.31</v>
      </c>
      <c r="E107" s="319">
        <v>75517.27</v>
      </c>
      <c r="F107" s="319">
        <v>4586.34</v>
      </c>
      <c r="G107"/>
      <c r="H107"/>
      <c r="I107"/>
      <c r="J107" s="319">
        <v>323.2</v>
      </c>
      <c r="K107"/>
      <c r="L107" s="319">
        <v>-1893862.74</v>
      </c>
      <c r="M107" s="319">
        <v>2389700.83</v>
      </c>
      <c r="N107"/>
      <c r="O107" s="319">
        <v>810493.99</v>
      </c>
      <c r="P107" s="319">
        <v>50000</v>
      </c>
      <c r="Q107" s="319">
        <v>400.29</v>
      </c>
      <c r="R107" s="319">
        <v>1067520</v>
      </c>
      <c r="S107" s="319">
        <v>12000</v>
      </c>
      <c r="T107" s="319">
        <v>1541570</v>
      </c>
      <c r="U107" s="319">
        <v>3946</v>
      </c>
      <c r="V107"/>
      <c r="W107" s="319">
        <v>435176.97</v>
      </c>
      <c r="X107" s="319">
        <v>74930.34</v>
      </c>
      <c r="Y107"/>
      <c r="Z107"/>
    </row>
    <row r="108" spans="1:26" x14ac:dyDescent="0.25">
      <c r="A108" t="s">
        <v>3212</v>
      </c>
      <c r="B108" s="319">
        <v>371082.93</v>
      </c>
      <c r="C108" s="319">
        <v>0</v>
      </c>
      <c r="D108" s="319">
        <v>39024.19</v>
      </c>
      <c r="E108" s="319">
        <v>124351.22</v>
      </c>
      <c r="F108" s="319">
        <v>1025</v>
      </c>
      <c r="G108"/>
      <c r="H108"/>
      <c r="I108"/>
      <c r="J108"/>
      <c r="K108"/>
      <c r="L108" s="319">
        <v>-4899831.26</v>
      </c>
      <c r="M108" s="319">
        <v>5385590.1100000003</v>
      </c>
      <c r="N108"/>
      <c r="O108" s="319">
        <v>943970.28</v>
      </c>
      <c r="P108" s="319">
        <v>106480</v>
      </c>
      <c r="Q108" s="319">
        <v>378.61</v>
      </c>
      <c r="R108" s="319">
        <v>631840</v>
      </c>
      <c r="S108" s="319">
        <v>12000</v>
      </c>
      <c r="T108" s="319">
        <v>1144676</v>
      </c>
      <c r="U108" s="319">
        <v>14736</v>
      </c>
      <c r="V108"/>
      <c r="W108" s="319">
        <v>465939.20000000001</v>
      </c>
      <c r="X108" s="319">
        <v>19593.2</v>
      </c>
      <c r="Y108"/>
      <c r="Z108"/>
    </row>
    <row r="109" spans="1:26" x14ac:dyDescent="0.25">
      <c r="A109" t="s">
        <v>3129</v>
      </c>
      <c r="B109" s="319">
        <v>408198.65</v>
      </c>
      <c r="C109" s="319">
        <v>0</v>
      </c>
      <c r="D109" s="319">
        <v>31445.75</v>
      </c>
      <c r="E109" s="319">
        <v>156281.26999999999</v>
      </c>
      <c r="F109" s="319">
        <v>23120.65</v>
      </c>
      <c r="G109"/>
      <c r="H109"/>
      <c r="I109"/>
      <c r="J109" s="319">
        <v>0</v>
      </c>
      <c r="K109"/>
      <c r="L109" s="319">
        <v>-1323138.5600000001</v>
      </c>
      <c r="M109" s="319">
        <v>1851650.31</v>
      </c>
      <c r="N109"/>
      <c r="O109" s="319">
        <v>854252.4</v>
      </c>
      <c r="P109"/>
      <c r="Q109" s="319">
        <v>403.01</v>
      </c>
      <c r="R109" s="319">
        <v>835780</v>
      </c>
      <c r="S109" s="319">
        <v>35600</v>
      </c>
      <c r="T109" s="319">
        <v>1286990</v>
      </c>
      <c r="U109"/>
      <c r="V109"/>
      <c r="W109" s="319">
        <v>299325.24</v>
      </c>
      <c r="X109" s="319">
        <v>49185.599999999999</v>
      </c>
      <c r="Y109"/>
      <c r="Z109"/>
    </row>
    <row r="110" spans="1:26" x14ac:dyDescent="0.25">
      <c r="A110" t="s">
        <v>3130</v>
      </c>
      <c r="B110" s="319">
        <v>508805.46</v>
      </c>
      <c r="C110" s="319">
        <v>0</v>
      </c>
      <c r="D110" s="319">
        <v>32038</v>
      </c>
      <c r="E110" s="319">
        <v>561981.42000000004</v>
      </c>
      <c r="F110" s="319">
        <v>613351.03</v>
      </c>
      <c r="G110"/>
      <c r="H110"/>
      <c r="I110"/>
      <c r="J110" s="319">
        <v>0</v>
      </c>
      <c r="K110"/>
      <c r="L110" s="319">
        <v>293340.46000000002</v>
      </c>
      <c r="M110" s="319">
        <v>1448584.45</v>
      </c>
      <c r="N110"/>
      <c r="O110" s="319">
        <v>1321232.05</v>
      </c>
      <c r="P110"/>
      <c r="Q110" s="319">
        <v>527.32000000000005</v>
      </c>
      <c r="R110" s="319">
        <v>1208683</v>
      </c>
      <c r="S110" s="319">
        <v>47500</v>
      </c>
      <c r="T110" s="319">
        <v>1741801</v>
      </c>
      <c r="U110"/>
      <c r="V110"/>
      <c r="W110" s="319">
        <v>615429.97</v>
      </c>
      <c r="X110" s="319">
        <v>246460.4</v>
      </c>
      <c r="Y110"/>
      <c r="Z110"/>
    </row>
    <row r="111" spans="1:26" x14ac:dyDescent="0.25">
      <c r="A111" t="s">
        <v>3131</v>
      </c>
      <c r="B111" s="319">
        <v>564187.69999999995</v>
      </c>
      <c r="C111"/>
      <c r="D111" s="319">
        <v>30056.21</v>
      </c>
      <c r="E111" s="319">
        <v>277127.98</v>
      </c>
      <c r="F111" s="319">
        <v>20138.79</v>
      </c>
      <c r="G111"/>
      <c r="H111"/>
      <c r="I111"/>
      <c r="J111" s="319">
        <v>0</v>
      </c>
      <c r="K111"/>
      <c r="L111" s="319">
        <v>-1565512.28</v>
      </c>
      <c r="M111" s="319">
        <v>2294612.94</v>
      </c>
      <c r="N111"/>
      <c r="O111" s="319">
        <v>1188461.46</v>
      </c>
      <c r="P111" s="319">
        <v>105000</v>
      </c>
      <c r="Q111" s="319">
        <v>481.1</v>
      </c>
      <c r="R111" s="319">
        <v>1290860</v>
      </c>
      <c r="S111" s="319">
        <v>10500</v>
      </c>
      <c r="T111" s="319">
        <v>1870792.67</v>
      </c>
      <c r="U111" s="319">
        <v>18200</v>
      </c>
      <c r="V111"/>
      <c r="W111" s="319">
        <v>431135.47</v>
      </c>
      <c r="X111" s="319">
        <v>112764.4</v>
      </c>
      <c r="Y111"/>
      <c r="Z111"/>
    </row>
    <row r="112" spans="1:26" x14ac:dyDescent="0.25">
      <c r="A112" t="s">
        <v>3132</v>
      </c>
      <c r="B112" s="319">
        <v>306420</v>
      </c>
      <c r="C112" s="319">
        <v>0</v>
      </c>
      <c r="D112" s="319">
        <v>24278.68</v>
      </c>
      <c r="E112" s="319">
        <v>46491.79</v>
      </c>
      <c r="F112" s="319">
        <v>19720.45</v>
      </c>
      <c r="G112"/>
      <c r="H112"/>
      <c r="I112"/>
      <c r="J112" s="319">
        <v>1438</v>
      </c>
      <c r="K112"/>
      <c r="L112" s="319">
        <v>-1554342.12</v>
      </c>
      <c r="M112" s="319">
        <v>1767292.42</v>
      </c>
      <c r="N112"/>
      <c r="O112" s="319">
        <v>897505.51</v>
      </c>
      <c r="P112" s="319">
        <v>30000</v>
      </c>
      <c r="Q112" s="319">
        <v>590.12</v>
      </c>
      <c r="R112" s="319">
        <v>1445060</v>
      </c>
      <c r="S112" s="319">
        <v>16400</v>
      </c>
      <c r="T112" s="319">
        <v>1772969</v>
      </c>
      <c r="U112"/>
      <c r="V112" s="319">
        <v>4790</v>
      </c>
      <c r="W112" s="319">
        <v>351950.32</v>
      </c>
      <c r="X112" s="319">
        <v>77323.69</v>
      </c>
      <c r="Y112"/>
      <c r="Z112"/>
    </row>
    <row r="113" spans="1:26" x14ac:dyDescent="0.25">
      <c r="A113" t="s">
        <v>3133</v>
      </c>
      <c r="B113" s="319">
        <v>366620.5</v>
      </c>
      <c r="C113" s="319">
        <v>0</v>
      </c>
      <c r="D113" s="319">
        <v>9961.27</v>
      </c>
      <c r="E113" s="319">
        <v>611528.01</v>
      </c>
      <c r="F113" s="319">
        <v>75098.490000000005</v>
      </c>
      <c r="G113"/>
      <c r="H113"/>
      <c r="I113"/>
      <c r="J113" s="319">
        <v>0</v>
      </c>
      <c r="K113"/>
      <c r="L113" s="319">
        <v>-829477.7</v>
      </c>
      <c r="M113" s="319">
        <v>1775492.61</v>
      </c>
      <c r="N113"/>
      <c r="O113" s="319">
        <v>1275332.1399999999</v>
      </c>
      <c r="P113" s="319">
        <v>230000</v>
      </c>
      <c r="Q113" s="319">
        <v>323.86</v>
      </c>
      <c r="R113" s="319">
        <v>1251620</v>
      </c>
      <c r="S113" s="319">
        <v>29750</v>
      </c>
      <c r="T113" s="319">
        <v>1902440</v>
      </c>
      <c r="U113"/>
      <c r="V113"/>
      <c r="W113" s="319">
        <v>661634.51</v>
      </c>
      <c r="X113" s="319">
        <v>105758.13</v>
      </c>
      <c r="Y113"/>
      <c r="Z113"/>
    </row>
    <row r="114" spans="1:26" x14ac:dyDescent="0.25">
      <c r="A114" t="s">
        <v>3213</v>
      </c>
      <c r="B114" s="319">
        <v>655160.74</v>
      </c>
      <c r="C114"/>
      <c r="D114" s="319">
        <v>17263.080000000002</v>
      </c>
      <c r="E114" s="319">
        <v>160358.03</v>
      </c>
      <c r="F114" s="319">
        <v>45067.51</v>
      </c>
      <c r="G114"/>
      <c r="H114"/>
      <c r="I114"/>
      <c r="J114" s="319">
        <v>0</v>
      </c>
      <c r="K114"/>
      <c r="L114" s="319">
        <v>-1928302.29</v>
      </c>
      <c r="M114" s="319">
        <v>2441491.2400000002</v>
      </c>
      <c r="N114"/>
      <c r="O114" s="319">
        <v>1047234.51</v>
      </c>
      <c r="P114" s="319">
        <v>260000</v>
      </c>
      <c r="Q114" s="319">
        <v>575.83000000000004</v>
      </c>
      <c r="R114" s="319">
        <v>1121400</v>
      </c>
      <c r="S114" s="319">
        <v>12900</v>
      </c>
      <c r="T114" s="319">
        <v>1486125.5</v>
      </c>
      <c r="U114" s="319">
        <v>3000</v>
      </c>
      <c r="V114" s="319">
        <v>3600</v>
      </c>
      <c r="W114" s="319">
        <v>539797.71</v>
      </c>
      <c r="X114" s="319">
        <v>44926.720000000001</v>
      </c>
      <c r="Y114"/>
      <c r="Z114"/>
    </row>
    <row r="115" spans="1:26" x14ac:dyDescent="0.25">
      <c r="A115" t="s">
        <v>3134</v>
      </c>
      <c r="B115" s="319">
        <v>607845.14</v>
      </c>
      <c r="C115" s="319">
        <v>0</v>
      </c>
      <c r="D115" s="319">
        <v>36280.93</v>
      </c>
      <c r="E115" s="319">
        <v>85723.77</v>
      </c>
      <c r="F115" s="319">
        <v>123976.13</v>
      </c>
      <c r="G115"/>
      <c r="H115"/>
      <c r="I115"/>
      <c r="J115" s="319">
        <v>1063.02</v>
      </c>
      <c r="K115"/>
      <c r="L115" s="319">
        <v>-930316.88</v>
      </c>
      <c r="M115" s="319">
        <v>1753510.53</v>
      </c>
      <c r="N115" s="319">
        <v>833.22</v>
      </c>
      <c r="O115" s="319">
        <v>1115176.8799999999</v>
      </c>
      <c r="P115" s="319">
        <v>100000</v>
      </c>
      <c r="Q115"/>
      <c r="R115" s="319">
        <v>1609350</v>
      </c>
      <c r="S115" s="319">
        <v>6700</v>
      </c>
      <c r="T115" s="319">
        <v>2125471</v>
      </c>
      <c r="U115" s="319">
        <v>3484</v>
      </c>
      <c r="V115"/>
      <c r="W115" s="319">
        <v>614364.16000000003</v>
      </c>
      <c r="X115" s="319">
        <v>59171.64</v>
      </c>
      <c r="Y115"/>
      <c r="Z115"/>
    </row>
    <row r="116" spans="1:26" x14ac:dyDescent="0.25">
      <c r="A116" t="s">
        <v>3135</v>
      </c>
      <c r="B116" s="319">
        <v>792570.75</v>
      </c>
      <c r="C116" s="319">
        <v>0</v>
      </c>
      <c r="D116" s="319">
        <v>87992.63</v>
      </c>
      <c r="E116" s="319">
        <v>127599.77</v>
      </c>
      <c r="F116" s="319">
        <v>77449</v>
      </c>
      <c r="G116"/>
      <c r="H116"/>
      <c r="I116"/>
      <c r="J116" s="319">
        <v>407.94</v>
      </c>
      <c r="K116"/>
      <c r="L116" s="319">
        <v>-1843637.73</v>
      </c>
      <c r="M116" s="319">
        <v>2570940.36</v>
      </c>
      <c r="N116" s="319">
        <v>871.98</v>
      </c>
      <c r="O116" s="319">
        <v>1202970.96</v>
      </c>
      <c r="P116" s="319">
        <v>168800</v>
      </c>
      <c r="Q116"/>
      <c r="R116" s="319">
        <v>1093142</v>
      </c>
      <c r="S116" s="319">
        <v>5100</v>
      </c>
      <c r="T116" s="319">
        <v>1622791</v>
      </c>
      <c r="U116"/>
      <c r="V116"/>
      <c r="W116" s="319">
        <v>447199.05</v>
      </c>
      <c r="X116" s="319">
        <v>42993.31</v>
      </c>
      <c r="Y116"/>
      <c r="Z116"/>
    </row>
    <row r="117" spans="1:26" x14ac:dyDescent="0.25">
      <c r="A117" t="s">
        <v>3136</v>
      </c>
      <c r="B117" s="319">
        <v>832664.87</v>
      </c>
      <c r="C117" s="319">
        <v>0</v>
      </c>
      <c r="D117" s="319">
        <v>36277.14</v>
      </c>
      <c r="E117" s="319">
        <v>1033370.23</v>
      </c>
      <c r="F117" s="319">
        <v>102243.56</v>
      </c>
      <c r="G117"/>
      <c r="H117"/>
      <c r="I117"/>
      <c r="J117" s="319">
        <v>3170</v>
      </c>
      <c r="K117"/>
      <c r="L117" s="319">
        <v>-478498.22</v>
      </c>
      <c r="M117" s="319">
        <v>2193906.69</v>
      </c>
      <c r="N117" s="319">
        <v>991.16</v>
      </c>
      <c r="O117" s="319">
        <v>1153520.78</v>
      </c>
      <c r="P117"/>
      <c r="Q117"/>
      <c r="R117" s="319">
        <v>1626608</v>
      </c>
      <c r="S117" s="319">
        <v>319800</v>
      </c>
      <c r="T117" s="319">
        <v>2142429</v>
      </c>
      <c r="U117"/>
      <c r="V117"/>
      <c r="W117" s="319">
        <v>523650.74</v>
      </c>
      <c r="X117" s="319">
        <v>148862.87</v>
      </c>
      <c r="Y117"/>
      <c r="Z117"/>
    </row>
    <row r="118" spans="1:26" x14ac:dyDescent="0.25">
      <c r="A118" t="s">
        <v>3137</v>
      </c>
      <c r="B118" s="319">
        <v>537387.18000000005</v>
      </c>
      <c r="C118" s="319">
        <v>0</v>
      </c>
      <c r="D118" s="319">
        <v>53232.7</v>
      </c>
      <c r="E118" s="319">
        <v>317235.59000000003</v>
      </c>
      <c r="F118" s="319">
        <v>99555.34</v>
      </c>
      <c r="G118"/>
      <c r="H118"/>
      <c r="I118"/>
      <c r="J118" s="319">
        <v>409.35</v>
      </c>
      <c r="K118"/>
      <c r="L118" s="319">
        <v>-1085316.76</v>
      </c>
      <c r="M118" s="319">
        <v>2140701.11</v>
      </c>
      <c r="N118" s="319">
        <v>805.66</v>
      </c>
      <c r="O118" s="319">
        <v>919629.73</v>
      </c>
      <c r="P118"/>
      <c r="Q118"/>
      <c r="R118" s="319">
        <v>812860</v>
      </c>
      <c r="S118" s="319">
        <v>5100</v>
      </c>
      <c r="T118" s="319">
        <v>1222845.56</v>
      </c>
      <c r="U118" s="319">
        <v>3000</v>
      </c>
      <c r="V118"/>
      <c r="W118" s="319">
        <v>471316.97</v>
      </c>
      <c r="X118" s="319">
        <v>89615.75</v>
      </c>
      <c r="Y118"/>
      <c r="Z118"/>
    </row>
    <row r="119" spans="1:26" x14ac:dyDescent="0.25">
      <c r="A119" t="s">
        <v>3138</v>
      </c>
      <c r="B119" s="319">
        <v>908822.98</v>
      </c>
      <c r="C119" s="319">
        <v>0</v>
      </c>
      <c r="D119" s="319">
        <v>14074.51</v>
      </c>
      <c r="E119" s="319">
        <v>256875.82</v>
      </c>
      <c r="F119" s="319">
        <v>79351.679999999993</v>
      </c>
      <c r="G119"/>
      <c r="H119"/>
      <c r="I119"/>
      <c r="J119" s="319">
        <v>0</v>
      </c>
      <c r="K119"/>
      <c r="L119" s="319">
        <v>-1668866.46</v>
      </c>
      <c r="M119" s="319">
        <v>2916966.34</v>
      </c>
      <c r="N119" s="319">
        <v>1094.31</v>
      </c>
      <c r="O119" s="319">
        <v>1126309.9099999999</v>
      </c>
      <c r="P119" s="319">
        <v>39500</v>
      </c>
      <c r="Q119"/>
      <c r="R119" s="319">
        <v>1419436</v>
      </c>
      <c r="S119" s="319">
        <v>7400</v>
      </c>
      <c r="T119" s="319">
        <v>1954331</v>
      </c>
      <c r="U119"/>
      <c r="V119"/>
      <c r="W119" s="319">
        <v>499237.34</v>
      </c>
      <c r="X119" s="319">
        <v>129146.77</v>
      </c>
      <c r="Y119"/>
      <c r="Z119"/>
    </row>
    <row r="120" spans="1:26" x14ac:dyDescent="0.25">
      <c r="A120" t="s">
        <v>3139</v>
      </c>
      <c r="B120" s="319">
        <v>1031676.85</v>
      </c>
      <c r="C120" s="319">
        <v>0</v>
      </c>
      <c r="D120" s="319">
        <v>21620.23</v>
      </c>
      <c r="E120" s="319">
        <v>2155355.9900000002</v>
      </c>
      <c r="F120" s="319">
        <v>688780.89</v>
      </c>
      <c r="G120"/>
      <c r="H120" s="319">
        <v>1284</v>
      </c>
      <c r="I120"/>
      <c r="J120" s="319">
        <v>0</v>
      </c>
      <c r="K120"/>
      <c r="L120" s="319">
        <v>1903732.34</v>
      </c>
      <c r="M120" s="319">
        <v>1273796.02</v>
      </c>
      <c r="N120" s="319">
        <v>1178.0899999999999</v>
      </c>
      <c r="O120" s="319">
        <v>1793343.25</v>
      </c>
      <c r="P120" s="319">
        <v>200474</v>
      </c>
      <c r="Q120"/>
      <c r="R120" s="319">
        <v>1087644</v>
      </c>
      <c r="S120" s="319">
        <v>11800</v>
      </c>
      <c r="T120" s="319">
        <v>1633468</v>
      </c>
      <c r="U120"/>
      <c r="V120"/>
      <c r="W120" s="319">
        <v>556105.55000000005</v>
      </c>
      <c r="X120" s="319">
        <v>186244.19</v>
      </c>
      <c r="Y120"/>
      <c r="Z120"/>
    </row>
    <row r="121" spans="1:26" x14ac:dyDescent="0.25">
      <c r="A121" t="s">
        <v>3140</v>
      </c>
      <c r="B121" s="319">
        <v>1130653.45</v>
      </c>
      <c r="C121" s="319">
        <v>0</v>
      </c>
      <c r="D121" s="319">
        <v>58417.69</v>
      </c>
      <c r="E121" s="319">
        <v>974797.47</v>
      </c>
      <c r="F121" s="319">
        <v>168870.41</v>
      </c>
      <c r="G121"/>
      <c r="H121"/>
      <c r="I121"/>
      <c r="J121" s="319">
        <v>0</v>
      </c>
      <c r="K121"/>
      <c r="L121" s="319">
        <v>428583.26</v>
      </c>
      <c r="M121" s="319">
        <v>1503797.2</v>
      </c>
      <c r="N121" s="319">
        <v>1247.1400000000001</v>
      </c>
      <c r="O121" s="319">
        <v>1458126.04</v>
      </c>
      <c r="P121" s="319">
        <v>283550</v>
      </c>
      <c r="Q121"/>
      <c r="R121" s="319">
        <v>1612524</v>
      </c>
      <c r="S121" s="319">
        <v>22900</v>
      </c>
      <c r="T121" s="319">
        <v>2315267.2400000002</v>
      </c>
      <c r="U121"/>
      <c r="V121"/>
      <c r="W121" s="319">
        <v>580268.72</v>
      </c>
      <c r="X121" s="319">
        <v>82452.66</v>
      </c>
      <c r="Y121"/>
      <c r="Z121"/>
    </row>
    <row r="122" spans="1:26" x14ac:dyDescent="0.25">
      <c r="A122" t="s">
        <v>3141</v>
      </c>
      <c r="B122" s="319">
        <v>961865.2</v>
      </c>
      <c r="C122" s="319">
        <v>0</v>
      </c>
      <c r="D122" s="319">
        <v>30989.67</v>
      </c>
      <c r="E122" s="319">
        <v>389029.16</v>
      </c>
      <c r="F122" s="319">
        <v>124165.56</v>
      </c>
      <c r="G122"/>
      <c r="H122"/>
      <c r="I122"/>
      <c r="J122" s="319">
        <v>0</v>
      </c>
      <c r="K122"/>
      <c r="L122" s="319">
        <v>-373042.71</v>
      </c>
      <c r="M122" s="319">
        <v>1567499.51</v>
      </c>
      <c r="N122" s="319">
        <v>885.52</v>
      </c>
      <c r="O122" s="319">
        <v>1037965.09</v>
      </c>
      <c r="P122" s="319">
        <v>344700</v>
      </c>
      <c r="Q122"/>
      <c r="R122" s="319">
        <v>1371550</v>
      </c>
      <c r="S122" s="319">
        <v>6500</v>
      </c>
      <c r="T122" s="319">
        <v>1888918</v>
      </c>
      <c r="U122"/>
      <c r="V122"/>
      <c r="W122" s="319">
        <v>498091.5</v>
      </c>
      <c r="X122" s="319">
        <v>62998.32</v>
      </c>
      <c r="Y122"/>
      <c r="Z122"/>
    </row>
    <row r="123" spans="1:26" x14ac:dyDescent="0.25">
      <c r="A123" t="s">
        <v>3217</v>
      </c>
      <c r="B123" s="319">
        <v>809314.36</v>
      </c>
      <c r="C123" s="319">
        <v>0</v>
      </c>
      <c r="D123" s="319">
        <v>33230.74</v>
      </c>
      <c r="E123" s="319">
        <v>462118.5</v>
      </c>
      <c r="F123" s="319">
        <v>113412.68</v>
      </c>
      <c r="G123"/>
      <c r="H123"/>
      <c r="I123"/>
      <c r="J123" s="319">
        <v>193.5</v>
      </c>
      <c r="K123"/>
      <c r="L123" s="319">
        <v>-1288211.17</v>
      </c>
      <c r="M123" s="319">
        <v>2486417.9700000002</v>
      </c>
      <c r="N123" s="319">
        <v>774.57</v>
      </c>
      <c r="O123" s="319">
        <v>895960.05</v>
      </c>
      <c r="P123" s="319">
        <v>309950</v>
      </c>
      <c r="Q123"/>
      <c r="R123" s="319">
        <v>845664</v>
      </c>
      <c r="S123" s="319">
        <v>5000</v>
      </c>
      <c r="T123" s="319">
        <v>1303991</v>
      </c>
      <c r="U123"/>
      <c r="V123"/>
      <c r="W123" s="319">
        <v>418606.77</v>
      </c>
      <c r="X123" s="319">
        <v>115074.87</v>
      </c>
      <c r="Y123"/>
      <c r="Z123"/>
    </row>
    <row r="124" spans="1:26" x14ac:dyDescent="0.25">
      <c r="A124" t="s">
        <v>3218</v>
      </c>
      <c r="B124" s="319">
        <v>703590.59</v>
      </c>
      <c r="C124" s="319">
        <v>0</v>
      </c>
      <c r="D124" s="319">
        <v>35260.31</v>
      </c>
      <c r="E124" s="319">
        <v>249055.56</v>
      </c>
      <c r="F124" s="319">
        <v>627977.63</v>
      </c>
      <c r="G124"/>
      <c r="H124"/>
      <c r="I124"/>
      <c r="J124" s="319">
        <v>0</v>
      </c>
      <c r="K124"/>
      <c r="L124" s="319">
        <v>-820045.19</v>
      </c>
      <c r="M124" s="319">
        <v>2517902.33</v>
      </c>
      <c r="N124" s="319">
        <v>950.56</v>
      </c>
      <c r="O124" s="319">
        <v>1139753.76</v>
      </c>
      <c r="P124"/>
      <c r="Q124"/>
      <c r="R124" s="319">
        <v>826990</v>
      </c>
      <c r="S124" s="319">
        <v>5400</v>
      </c>
      <c r="T124" s="319">
        <v>1416632.92</v>
      </c>
      <c r="U124"/>
      <c r="V124"/>
      <c r="W124" s="319">
        <v>454554.89</v>
      </c>
      <c r="X124" s="319">
        <v>183879.56</v>
      </c>
      <c r="Y124"/>
      <c r="Z124"/>
    </row>
    <row r="125" spans="1:26" x14ac:dyDescent="0.25">
      <c r="A125" t="s">
        <v>3142</v>
      </c>
      <c r="B125" s="319">
        <v>537492.18000000005</v>
      </c>
      <c r="C125" s="319">
        <v>0</v>
      </c>
      <c r="D125" s="319">
        <v>19177.509999999998</v>
      </c>
      <c r="E125" s="319">
        <v>40703.47</v>
      </c>
      <c r="F125" s="319">
        <v>50925.3</v>
      </c>
      <c r="G125"/>
      <c r="H125"/>
      <c r="I125"/>
      <c r="J125"/>
      <c r="K125"/>
      <c r="L125" s="319">
        <v>-1707789.28</v>
      </c>
      <c r="M125" s="319">
        <v>2171633.4300000002</v>
      </c>
      <c r="N125"/>
      <c r="O125" s="319">
        <v>919609.23</v>
      </c>
      <c r="P125" s="319">
        <v>313200</v>
      </c>
      <c r="Q125" s="319">
        <v>708.01</v>
      </c>
      <c r="R125" s="319">
        <v>991551.9</v>
      </c>
      <c r="S125"/>
      <c r="T125" s="319">
        <v>1259218.3</v>
      </c>
      <c r="U125" s="319">
        <v>780</v>
      </c>
      <c r="V125"/>
      <c r="W125" s="319">
        <v>709055.21</v>
      </c>
      <c r="X125" s="319">
        <v>71561.320000000007</v>
      </c>
      <c r="Y125"/>
      <c r="Z125"/>
    </row>
    <row r="126" spans="1:26" x14ac:dyDescent="0.25">
      <c r="A126" t="s">
        <v>3143</v>
      </c>
      <c r="B126" s="319">
        <v>517114.77</v>
      </c>
      <c r="C126" s="319">
        <v>0</v>
      </c>
      <c r="D126" s="319">
        <v>229726.77</v>
      </c>
      <c r="E126" s="319">
        <v>8</v>
      </c>
      <c r="F126" s="319">
        <v>200595.99</v>
      </c>
      <c r="G126"/>
      <c r="H126"/>
      <c r="I126"/>
      <c r="J126" s="319">
        <v>3231</v>
      </c>
      <c r="K126"/>
      <c r="L126" s="319">
        <v>-1599728.05</v>
      </c>
      <c r="M126" s="319">
        <v>1977387.82</v>
      </c>
      <c r="N126"/>
      <c r="O126" s="319">
        <v>2328240.59</v>
      </c>
      <c r="P126" s="319">
        <v>62000</v>
      </c>
      <c r="Q126" s="319">
        <v>504.01</v>
      </c>
      <c r="R126" s="319">
        <v>2190794.2000000002</v>
      </c>
      <c r="S126"/>
      <c r="T126" s="319">
        <v>2780877.2</v>
      </c>
      <c r="U126"/>
      <c r="V126"/>
      <c r="W126" s="319">
        <v>1192513.55</v>
      </c>
      <c r="X126" s="319">
        <v>41593.29</v>
      </c>
      <c r="Y126"/>
      <c r="Z126"/>
    </row>
    <row r="127" spans="1:26" x14ac:dyDescent="0.25">
      <c r="A127" t="s">
        <v>3144</v>
      </c>
      <c r="B127" s="319">
        <v>557855.68000000005</v>
      </c>
      <c r="C127" s="319">
        <v>0</v>
      </c>
      <c r="D127" s="319">
        <v>88167.94</v>
      </c>
      <c r="E127" s="319">
        <v>126299.3</v>
      </c>
      <c r="F127" s="319">
        <v>86397.35</v>
      </c>
      <c r="G127"/>
      <c r="H127" s="319">
        <v>33600</v>
      </c>
      <c r="I127"/>
      <c r="J127" s="319">
        <v>0</v>
      </c>
      <c r="K127"/>
      <c r="L127" s="319">
        <v>-1346133.83</v>
      </c>
      <c r="M127" s="319">
        <v>1774116.27</v>
      </c>
      <c r="N127"/>
      <c r="O127" s="319">
        <v>938242.75</v>
      </c>
      <c r="P127" s="319">
        <v>168050</v>
      </c>
      <c r="Q127" s="319">
        <v>559.37</v>
      </c>
      <c r="R127" s="319">
        <v>900614.3</v>
      </c>
      <c r="S127"/>
      <c r="T127" s="319">
        <v>1089045.3</v>
      </c>
      <c r="U127"/>
      <c r="V127"/>
      <c r="W127" s="319">
        <v>480703.75</v>
      </c>
      <c r="X127" s="319">
        <v>40579.54</v>
      </c>
      <c r="Y127"/>
      <c r="Z127"/>
    </row>
    <row r="128" spans="1:26" x14ac:dyDescent="0.25">
      <c r="A128" t="s">
        <v>3145</v>
      </c>
      <c r="B128" s="319">
        <v>1379624.08</v>
      </c>
      <c r="C128" s="319">
        <v>0</v>
      </c>
      <c r="D128" s="319">
        <v>247098.65</v>
      </c>
      <c r="E128" s="319">
        <v>92618.02</v>
      </c>
      <c r="F128" s="319">
        <v>86215.34</v>
      </c>
      <c r="G128"/>
      <c r="H128"/>
      <c r="I128"/>
      <c r="J128" s="319">
        <v>2095.9</v>
      </c>
      <c r="K128"/>
      <c r="L128" s="319">
        <v>-607514.43999999994</v>
      </c>
      <c r="M128" s="319">
        <v>1520211.94</v>
      </c>
      <c r="N128"/>
      <c r="O128" s="319">
        <v>1802590.01</v>
      </c>
      <c r="P128"/>
      <c r="Q128" s="319">
        <v>967.71</v>
      </c>
      <c r="R128" s="319">
        <v>1806373.9</v>
      </c>
      <c r="S128"/>
      <c r="T128" s="319">
        <v>2063640.9</v>
      </c>
      <c r="U128"/>
      <c r="V128"/>
      <c r="W128" s="319">
        <v>621300.16</v>
      </c>
      <c r="X128" s="319">
        <v>34227.870000000003</v>
      </c>
      <c r="Y128"/>
      <c r="Z128"/>
    </row>
    <row r="129" spans="1:26" x14ac:dyDescent="0.25">
      <c r="A129" t="s">
        <v>3146</v>
      </c>
      <c r="B129" s="319">
        <v>979673.18</v>
      </c>
      <c r="C129" s="319">
        <v>0</v>
      </c>
      <c r="D129" s="319">
        <v>146328.98000000001</v>
      </c>
      <c r="E129" s="319">
        <v>129993.8</v>
      </c>
      <c r="F129" s="319">
        <v>179984.69</v>
      </c>
      <c r="G129"/>
      <c r="H129" s="319">
        <v>0</v>
      </c>
      <c r="I129"/>
      <c r="J129"/>
      <c r="K129"/>
      <c r="L129" s="319">
        <v>-1577363.23</v>
      </c>
      <c r="M129" s="319">
        <v>2436322.09</v>
      </c>
      <c r="N129"/>
      <c r="O129" s="319">
        <v>2033212.51</v>
      </c>
      <c r="P129"/>
      <c r="Q129" s="319">
        <v>1056.5999999999999</v>
      </c>
      <c r="R129" s="319">
        <v>1329075.3</v>
      </c>
      <c r="S129" s="319">
        <v>21500</v>
      </c>
      <c r="T129" s="319">
        <v>1900247.3</v>
      </c>
      <c r="U129"/>
      <c r="V129"/>
      <c r="W129" s="319">
        <v>836176.39</v>
      </c>
      <c r="X129" s="319">
        <v>71398.929999999993</v>
      </c>
      <c r="Y129"/>
      <c r="Z129"/>
    </row>
    <row r="130" spans="1:26" x14ac:dyDescent="0.25">
      <c r="A130" t="s">
        <v>3147</v>
      </c>
      <c r="B130" s="319">
        <v>337219.24</v>
      </c>
      <c r="C130" s="319">
        <v>0</v>
      </c>
      <c r="D130" s="319">
        <v>141520.94</v>
      </c>
      <c r="E130" s="319">
        <v>208721.99</v>
      </c>
      <c r="F130" s="319">
        <v>84857.37</v>
      </c>
      <c r="G130"/>
      <c r="H130"/>
      <c r="I130"/>
      <c r="J130" s="319">
        <v>0</v>
      </c>
      <c r="K130"/>
      <c r="L130" s="319">
        <v>-1184803.28</v>
      </c>
      <c r="M130" s="319">
        <v>1752442.7</v>
      </c>
      <c r="N130"/>
      <c r="O130" s="319">
        <v>878337.5</v>
      </c>
      <c r="P130" s="319">
        <v>85100</v>
      </c>
      <c r="Q130" s="319">
        <v>358.44</v>
      </c>
      <c r="R130" s="319">
        <v>524688</v>
      </c>
      <c r="S130"/>
      <c r="T130" s="319">
        <v>683356.76</v>
      </c>
      <c r="U130"/>
      <c r="V130"/>
      <c r="W130" s="319">
        <v>494800.19</v>
      </c>
      <c r="X130" s="319">
        <v>105646.87</v>
      </c>
      <c r="Y130"/>
      <c r="Z130"/>
    </row>
    <row r="131" spans="1:26" x14ac:dyDescent="0.25">
      <c r="A131" t="s">
        <v>3148</v>
      </c>
      <c r="B131" s="319">
        <v>521394.33</v>
      </c>
      <c r="C131" s="319">
        <v>0</v>
      </c>
      <c r="D131" s="319">
        <v>120885.35</v>
      </c>
      <c r="E131" s="319">
        <v>221819.83</v>
      </c>
      <c r="F131" s="319">
        <v>62369.31</v>
      </c>
      <c r="G131"/>
      <c r="H131"/>
      <c r="I131"/>
      <c r="J131" s="319">
        <v>0</v>
      </c>
      <c r="K131"/>
      <c r="L131" s="319">
        <v>-2014133.36</v>
      </c>
      <c r="M131" s="319">
        <v>2586652.75</v>
      </c>
      <c r="N131"/>
      <c r="O131" s="319">
        <v>991651.78</v>
      </c>
      <c r="P131"/>
      <c r="Q131" s="319">
        <v>534.09</v>
      </c>
      <c r="R131" s="319">
        <v>867212</v>
      </c>
      <c r="S131"/>
      <c r="T131" s="319">
        <v>1054475</v>
      </c>
      <c r="U131"/>
      <c r="V131"/>
      <c r="W131" s="319">
        <v>367987.32</v>
      </c>
      <c r="X131" s="319">
        <v>82986.12</v>
      </c>
      <c r="Y131"/>
      <c r="Z131"/>
    </row>
    <row r="132" spans="1:26" x14ac:dyDescent="0.25">
      <c r="A132" t="s">
        <v>3149</v>
      </c>
      <c r="B132" s="319">
        <v>927021.96</v>
      </c>
      <c r="C132" s="319">
        <v>0</v>
      </c>
      <c r="D132" s="319">
        <v>289896.38</v>
      </c>
      <c r="E132" s="319">
        <v>18586.53</v>
      </c>
      <c r="F132" s="319">
        <v>146229.32999999999</v>
      </c>
      <c r="G132"/>
      <c r="H132"/>
      <c r="I132"/>
      <c r="J132"/>
      <c r="K132"/>
      <c r="L132" s="319">
        <v>-1328877.24</v>
      </c>
      <c r="M132" s="319">
        <v>1898238.82</v>
      </c>
      <c r="N132"/>
      <c r="O132" s="319">
        <v>1674885.83</v>
      </c>
      <c r="P132" s="319">
        <v>212900</v>
      </c>
      <c r="Q132" s="319">
        <v>988.03</v>
      </c>
      <c r="R132" s="319">
        <v>1304079.78</v>
      </c>
      <c r="S132"/>
      <c r="T132" s="319">
        <v>1317580.78</v>
      </c>
      <c r="U132"/>
      <c r="V132"/>
      <c r="W132" s="319">
        <v>698747.73</v>
      </c>
      <c r="X132" s="319">
        <v>364152.51</v>
      </c>
      <c r="Y132"/>
      <c r="Z132"/>
    </row>
    <row r="133" spans="1:26" x14ac:dyDescent="0.25">
      <c r="A133" t="s">
        <v>3150</v>
      </c>
      <c r="B133" s="319">
        <v>671388.55</v>
      </c>
      <c r="C133" s="319">
        <v>0</v>
      </c>
      <c r="D133" s="319">
        <v>116781.59</v>
      </c>
      <c r="E133" s="319">
        <v>218502.84</v>
      </c>
      <c r="F133" s="319">
        <v>115225.29</v>
      </c>
      <c r="G133"/>
      <c r="H133"/>
      <c r="I133"/>
      <c r="J133" s="319">
        <v>600</v>
      </c>
      <c r="K133"/>
      <c r="L133" s="319">
        <v>-1475381.37</v>
      </c>
      <c r="M133" s="319">
        <v>2434424.27</v>
      </c>
      <c r="N133"/>
      <c r="O133" s="319">
        <v>1156618.25</v>
      </c>
      <c r="P133"/>
      <c r="Q133" s="319">
        <v>944.79</v>
      </c>
      <c r="R133" s="319">
        <v>1207840</v>
      </c>
      <c r="S133"/>
      <c r="T133" s="319">
        <v>1532215</v>
      </c>
      <c r="U133"/>
      <c r="V133"/>
      <c r="W133" s="319">
        <v>586929.54</v>
      </c>
      <c r="X133" s="319">
        <v>84003.13</v>
      </c>
      <c r="Y133"/>
      <c r="Z133"/>
    </row>
    <row r="134" spans="1:26" x14ac:dyDescent="0.25">
      <c r="A134" t="s">
        <v>3151</v>
      </c>
      <c r="B134" s="319">
        <v>501670.76</v>
      </c>
      <c r="C134" s="319">
        <v>79900</v>
      </c>
      <c r="D134" s="319">
        <v>185289.88</v>
      </c>
      <c r="E134" s="319">
        <v>295590.65000000002</v>
      </c>
      <c r="F134" s="319">
        <v>31985.81</v>
      </c>
      <c r="G134"/>
      <c r="H134"/>
      <c r="I134"/>
      <c r="J134"/>
      <c r="K134"/>
      <c r="L134" s="319">
        <v>-1355227.56</v>
      </c>
      <c r="M134" s="319">
        <v>2150215.54</v>
      </c>
      <c r="N134"/>
      <c r="O134" s="319">
        <v>1599095.28</v>
      </c>
      <c r="P134" s="319">
        <v>208800</v>
      </c>
      <c r="Q134" s="319">
        <v>531.72</v>
      </c>
      <c r="R134" s="319">
        <v>1067925.2</v>
      </c>
      <c r="S134"/>
      <c r="T134" s="319">
        <v>1595923.2</v>
      </c>
      <c r="U134"/>
      <c r="V134"/>
      <c r="W134" s="319">
        <v>888778.12</v>
      </c>
      <c r="X134" s="319">
        <v>92201.76</v>
      </c>
      <c r="Y134"/>
      <c r="Z134"/>
    </row>
    <row r="135" spans="1:26" x14ac:dyDescent="0.25">
      <c r="A135" t="s">
        <v>3214</v>
      </c>
      <c r="B135" s="319">
        <v>520160.46</v>
      </c>
      <c r="C135" s="319">
        <v>0</v>
      </c>
      <c r="D135" s="319">
        <v>54221.5</v>
      </c>
      <c r="E135" s="319">
        <v>157134.79999999999</v>
      </c>
      <c r="F135" s="319">
        <v>56628.75</v>
      </c>
      <c r="G135"/>
      <c r="H135"/>
      <c r="I135"/>
      <c r="J135" s="319">
        <v>7</v>
      </c>
      <c r="K135"/>
      <c r="L135" s="319">
        <v>-1239899.69</v>
      </c>
      <c r="M135" s="319">
        <v>1699412.19</v>
      </c>
      <c r="N135"/>
      <c r="O135" s="319">
        <v>699269.79</v>
      </c>
      <c r="P135" s="319">
        <v>72950</v>
      </c>
      <c r="Q135" s="319">
        <v>420.06</v>
      </c>
      <c r="R135" s="319">
        <v>591420</v>
      </c>
      <c r="S135"/>
      <c r="T135" s="319">
        <v>735379.5</v>
      </c>
      <c r="U135"/>
      <c r="V135"/>
      <c r="W135" s="319">
        <v>210291.57</v>
      </c>
      <c r="X135" s="319">
        <v>89762.77</v>
      </c>
      <c r="Y135"/>
      <c r="Z135"/>
    </row>
    <row r="136" spans="1:26" x14ac:dyDescent="0.25">
      <c r="A136" t="s">
        <v>3152</v>
      </c>
      <c r="B136" s="319">
        <v>1387463.95</v>
      </c>
      <c r="C136" s="319">
        <v>0</v>
      </c>
      <c r="D136" s="319">
        <v>128367.85</v>
      </c>
      <c r="E136" s="319">
        <v>714714.31</v>
      </c>
      <c r="F136" s="319">
        <v>49122.93</v>
      </c>
      <c r="G136"/>
      <c r="H136" s="319">
        <v>11475</v>
      </c>
      <c r="I136"/>
      <c r="J136" s="319">
        <v>15219.88</v>
      </c>
      <c r="K136"/>
      <c r="L136" s="319">
        <v>-1806632.79</v>
      </c>
      <c r="M136" s="319">
        <v>3628521.74</v>
      </c>
      <c r="N136"/>
      <c r="O136" s="319">
        <v>2097581.88</v>
      </c>
      <c r="P136"/>
      <c r="Q136" s="319">
        <v>1162.25</v>
      </c>
      <c r="R136" s="319">
        <v>2529800.9</v>
      </c>
      <c r="S136" s="319">
        <v>69000</v>
      </c>
      <c r="T136" s="319">
        <v>3125196.98</v>
      </c>
      <c r="U136" s="319">
        <v>33035</v>
      </c>
      <c r="V136"/>
      <c r="W136" s="319">
        <v>936275.36</v>
      </c>
      <c r="X136" s="319">
        <v>171952.48</v>
      </c>
      <c r="Y136"/>
      <c r="Z136"/>
    </row>
    <row r="137" spans="1:26" x14ac:dyDescent="0.25">
      <c r="A137" t="s">
        <v>3153</v>
      </c>
      <c r="B137" s="319">
        <v>526118.13</v>
      </c>
      <c r="C137" s="319">
        <v>0</v>
      </c>
      <c r="D137" s="319">
        <v>62467.47</v>
      </c>
      <c r="E137" s="319">
        <v>1218129.9099999999</v>
      </c>
      <c r="F137" s="319">
        <v>411572.83</v>
      </c>
      <c r="G137"/>
      <c r="H137" s="319">
        <v>8362.5</v>
      </c>
      <c r="I137"/>
      <c r="J137" s="319">
        <v>114050</v>
      </c>
      <c r="K137"/>
      <c r="L137" s="319">
        <v>1846632.34</v>
      </c>
      <c r="M137" s="319">
        <v>365872.84</v>
      </c>
      <c r="N137"/>
      <c r="O137" s="319">
        <v>1174439.2</v>
      </c>
      <c r="P137"/>
      <c r="Q137" s="319">
        <v>358.08</v>
      </c>
      <c r="R137" s="319">
        <v>1051980.6000000001</v>
      </c>
      <c r="S137" s="319">
        <v>23000</v>
      </c>
      <c r="T137" s="319">
        <v>1435513.6</v>
      </c>
      <c r="U137" s="319">
        <v>12955</v>
      </c>
      <c r="V137"/>
      <c r="W137" s="319">
        <v>656048.46</v>
      </c>
      <c r="X137" s="319">
        <v>261890.16</v>
      </c>
      <c r="Y137"/>
      <c r="Z137"/>
    </row>
    <row r="138" spans="1:26" x14ac:dyDescent="0.25">
      <c r="A138" t="s">
        <v>3154</v>
      </c>
      <c r="B138" s="319">
        <v>468581.57</v>
      </c>
      <c r="C138" s="319">
        <v>0</v>
      </c>
      <c r="D138" s="319">
        <v>175606.92</v>
      </c>
      <c r="E138" s="319">
        <v>84156.14</v>
      </c>
      <c r="F138" s="319">
        <v>72886.14</v>
      </c>
      <c r="G138"/>
      <c r="H138" s="319">
        <v>5670.5</v>
      </c>
      <c r="I138"/>
      <c r="J138" s="319">
        <v>13384</v>
      </c>
      <c r="K138"/>
      <c r="L138" s="319">
        <v>-1600332.95</v>
      </c>
      <c r="M138" s="319">
        <v>2122751.4700000002</v>
      </c>
      <c r="N138"/>
      <c r="O138" s="319">
        <v>1192272.8</v>
      </c>
      <c r="P138"/>
      <c r="Q138" s="319">
        <v>356.98</v>
      </c>
      <c r="R138" s="319">
        <v>1674175.3</v>
      </c>
      <c r="S138" s="319">
        <v>27000</v>
      </c>
      <c r="T138" s="319">
        <v>2100087.2999999998</v>
      </c>
      <c r="U138" s="319">
        <v>2060</v>
      </c>
      <c r="V138"/>
      <c r="W138" s="319">
        <v>513011.71</v>
      </c>
      <c r="X138" s="319">
        <v>18888.32</v>
      </c>
      <c r="Y138"/>
      <c r="Z138"/>
    </row>
    <row r="139" spans="1:26" x14ac:dyDescent="0.25">
      <c r="A139" t="s">
        <v>3155</v>
      </c>
      <c r="B139" s="319">
        <v>1043626.69</v>
      </c>
      <c r="C139" s="319">
        <v>0</v>
      </c>
      <c r="D139" s="319">
        <v>137463.56</v>
      </c>
      <c r="E139" s="319">
        <v>1894769.67</v>
      </c>
      <c r="F139" s="319">
        <v>188140.86</v>
      </c>
      <c r="G139"/>
      <c r="H139" s="319">
        <v>6570.5</v>
      </c>
      <c r="I139"/>
      <c r="J139" s="319">
        <v>78600</v>
      </c>
      <c r="K139"/>
      <c r="L139" s="319">
        <v>2297826.87</v>
      </c>
      <c r="M139" s="319">
        <v>765116.2</v>
      </c>
      <c r="N139"/>
      <c r="O139" s="319">
        <v>1342528.53</v>
      </c>
      <c r="P139"/>
      <c r="Q139" s="319">
        <v>979.29</v>
      </c>
      <c r="R139" s="319">
        <v>1250045.3</v>
      </c>
      <c r="S139" s="319">
        <v>12000</v>
      </c>
      <c r="T139" s="319">
        <v>1690017.46</v>
      </c>
      <c r="U139" s="319">
        <v>7210</v>
      </c>
      <c r="V139"/>
      <c r="W139" s="319">
        <v>485040.85</v>
      </c>
      <c r="X139" s="319">
        <v>237397.6</v>
      </c>
      <c r="Y139"/>
      <c r="Z139" s="319">
        <v>70000</v>
      </c>
    </row>
    <row r="140" spans="1:26" x14ac:dyDescent="0.25">
      <c r="A140" t="s">
        <v>3156</v>
      </c>
      <c r="B140" s="319">
        <v>653139.30000000005</v>
      </c>
      <c r="C140" s="319">
        <v>0</v>
      </c>
      <c r="D140" s="319">
        <v>126713.19</v>
      </c>
      <c r="E140" s="319">
        <v>116840.21</v>
      </c>
      <c r="F140" s="319">
        <v>42616.28</v>
      </c>
      <c r="G140"/>
      <c r="H140" s="319">
        <v>4868</v>
      </c>
      <c r="I140"/>
      <c r="J140" s="319">
        <v>15160</v>
      </c>
      <c r="K140"/>
      <c r="L140" s="319">
        <v>-2787600.88</v>
      </c>
      <c r="M140" s="319">
        <v>3234091.19</v>
      </c>
      <c r="N140"/>
      <c r="O140" s="319">
        <v>1655629.33</v>
      </c>
      <c r="P140"/>
      <c r="Q140" s="319">
        <v>339.56</v>
      </c>
      <c r="R140" s="319">
        <v>725735.5</v>
      </c>
      <c r="S140" s="319">
        <v>12000</v>
      </c>
      <c r="T140" s="319">
        <v>1180025.5</v>
      </c>
      <c r="U140" s="319">
        <v>4490</v>
      </c>
      <c r="V140"/>
      <c r="W140" s="319">
        <v>639899.57999999996</v>
      </c>
      <c r="X140" s="319">
        <v>96498.64</v>
      </c>
      <c r="Y140"/>
      <c r="Z140"/>
    </row>
    <row r="141" spans="1:26" x14ac:dyDescent="0.25">
      <c r="A141" t="s">
        <v>3157</v>
      </c>
      <c r="B141" s="319">
        <v>409262.24</v>
      </c>
      <c r="C141" s="319">
        <v>0</v>
      </c>
      <c r="D141" s="319">
        <v>97056.48</v>
      </c>
      <c r="E141" s="319">
        <v>438698.29</v>
      </c>
      <c r="F141" s="319">
        <v>90000.9</v>
      </c>
      <c r="G141"/>
      <c r="H141" s="319">
        <v>5570.5</v>
      </c>
      <c r="I141"/>
      <c r="J141" s="319">
        <v>48.9</v>
      </c>
      <c r="K141"/>
      <c r="L141" s="319">
        <v>-1006063.68</v>
      </c>
      <c r="M141" s="319">
        <v>1809525.85</v>
      </c>
      <c r="N141"/>
      <c r="O141" s="319">
        <v>1134361.06</v>
      </c>
      <c r="P141"/>
      <c r="Q141" s="319">
        <v>244.23</v>
      </c>
      <c r="R141" s="319">
        <v>943480</v>
      </c>
      <c r="S141" s="319">
        <v>12000</v>
      </c>
      <c r="T141" s="319">
        <v>1279005.1599999999</v>
      </c>
      <c r="U141" s="319">
        <v>19798</v>
      </c>
      <c r="V141"/>
      <c r="W141" s="319">
        <v>487313.31</v>
      </c>
      <c r="X141" s="319">
        <v>78032.479999999996</v>
      </c>
      <c r="Y141"/>
      <c r="Z141"/>
    </row>
    <row r="142" spans="1:26" x14ac:dyDescent="0.25">
      <c r="A142" t="s">
        <v>3158</v>
      </c>
      <c r="B142" s="319">
        <v>1020318.05</v>
      </c>
      <c r="C142" s="319">
        <v>0</v>
      </c>
      <c r="D142" s="319">
        <v>146716.98000000001</v>
      </c>
      <c r="E142" s="319">
        <v>951893.37</v>
      </c>
      <c r="F142" s="319">
        <v>106993.54</v>
      </c>
      <c r="G142"/>
      <c r="H142" s="319">
        <v>5560</v>
      </c>
      <c r="I142"/>
      <c r="J142" s="319">
        <v>33800</v>
      </c>
      <c r="K142"/>
      <c r="L142" s="319">
        <v>686574.64</v>
      </c>
      <c r="M142" s="319">
        <v>1034850.95</v>
      </c>
      <c r="N142"/>
      <c r="O142" s="319">
        <v>1820381.63</v>
      </c>
      <c r="P142" s="319">
        <v>1200</v>
      </c>
      <c r="Q142" s="319">
        <v>760.38</v>
      </c>
      <c r="R142" s="319">
        <v>794368.6</v>
      </c>
      <c r="S142" s="319">
        <v>12000</v>
      </c>
      <c r="T142" s="319">
        <v>1253004.68</v>
      </c>
      <c r="U142" s="319">
        <v>23567</v>
      </c>
      <c r="V142"/>
      <c r="W142" s="319">
        <v>737029.28</v>
      </c>
      <c r="X142" s="319">
        <v>149973.29999999999</v>
      </c>
      <c r="Y142"/>
      <c r="Z142"/>
    </row>
    <row r="143" spans="1:26" x14ac:dyDescent="0.25">
      <c r="A143" t="s">
        <v>3159</v>
      </c>
      <c r="B143" s="319">
        <v>539824.72</v>
      </c>
      <c r="C143" s="319">
        <v>0</v>
      </c>
      <c r="D143" s="319">
        <v>74137.83</v>
      </c>
      <c r="E143" s="319">
        <v>119610.69</v>
      </c>
      <c r="F143" s="319">
        <v>66221.8</v>
      </c>
      <c r="G143"/>
      <c r="H143" s="319">
        <v>6570</v>
      </c>
      <c r="I143"/>
      <c r="J143" s="319">
        <v>62459.9</v>
      </c>
      <c r="K143"/>
      <c r="L143" s="319">
        <v>-1250068.02</v>
      </c>
      <c r="M143" s="319">
        <v>1778360.15</v>
      </c>
      <c r="N143"/>
      <c r="O143" s="319">
        <v>1477843.5</v>
      </c>
      <c r="P143" s="319">
        <v>92900</v>
      </c>
      <c r="Q143" s="319">
        <v>461.75</v>
      </c>
      <c r="R143" s="319">
        <v>1192248</v>
      </c>
      <c r="S143" s="319">
        <v>24000</v>
      </c>
      <c r="T143" s="319">
        <v>1671307.98</v>
      </c>
      <c r="U143" s="319">
        <v>16782</v>
      </c>
      <c r="V143"/>
      <c r="W143" s="319">
        <v>873145.62</v>
      </c>
      <c r="X143" s="319">
        <v>23744.639999999999</v>
      </c>
      <c r="Y143"/>
      <c r="Z143"/>
    </row>
    <row r="144" spans="1:26" x14ac:dyDescent="0.25">
      <c r="A144" t="s">
        <v>3160</v>
      </c>
      <c r="B144" s="319">
        <v>347638.42</v>
      </c>
      <c r="C144" s="319">
        <v>0</v>
      </c>
      <c r="D144" s="319">
        <v>156018.47</v>
      </c>
      <c r="E144" s="319">
        <v>555753.53</v>
      </c>
      <c r="F144" s="319">
        <v>9558.98</v>
      </c>
      <c r="G144"/>
      <c r="H144" s="319">
        <v>6500</v>
      </c>
      <c r="I144"/>
      <c r="J144" s="319">
        <v>48824.25</v>
      </c>
      <c r="K144"/>
      <c r="L144" s="319">
        <v>-1657100.98</v>
      </c>
      <c r="M144" s="319">
        <v>2463401.71</v>
      </c>
      <c r="N144"/>
      <c r="O144" s="319">
        <v>1201309.83</v>
      </c>
      <c r="P144" s="319">
        <v>179190.92</v>
      </c>
      <c r="Q144" s="319">
        <v>276.26</v>
      </c>
      <c r="R144" s="319">
        <v>1023036.7</v>
      </c>
      <c r="S144" s="319">
        <v>12000</v>
      </c>
      <c r="T144" s="319">
        <v>1330586.7</v>
      </c>
      <c r="U144" s="319">
        <v>8620</v>
      </c>
      <c r="V144"/>
      <c r="W144" s="319">
        <v>775329.23</v>
      </c>
      <c r="X144" s="319">
        <v>93933.36</v>
      </c>
      <c r="Y144"/>
      <c r="Z144"/>
    </row>
    <row r="145" spans="1:26" x14ac:dyDescent="0.25">
      <c r="A145" t="s">
        <v>3161</v>
      </c>
      <c r="B145" s="319">
        <v>951932.17</v>
      </c>
      <c r="C145" s="319">
        <v>0</v>
      </c>
      <c r="D145" s="319">
        <v>197813.72</v>
      </c>
      <c r="E145" s="319">
        <v>31206.16</v>
      </c>
      <c r="F145" s="319">
        <v>39218.879999999997</v>
      </c>
      <c r="G145"/>
      <c r="H145" s="319">
        <v>5670.5</v>
      </c>
      <c r="I145"/>
      <c r="J145" s="319">
        <v>15161.54</v>
      </c>
      <c r="K145"/>
      <c r="L145" s="319">
        <v>-1055377.49</v>
      </c>
      <c r="M145" s="319">
        <v>1748544.54</v>
      </c>
      <c r="N145"/>
      <c r="O145" s="319">
        <v>2053738.14</v>
      </c>
      <c r="P145"/>
      <c r="Q145" s="319">
        <v>677.62</v>
      </c>
      <c r="R145" s="319">
        <v>1350916</v>
      </c>
      <c r="S145" s="319">
        <v>12000</v>
      </c>
      <c r="T145" s="319">
        <v>1750843.24</v>
      </c>
      <c r="U145" s="319">
        <v>28785</v>
      </c>
      <c r="V145"/>
      <c r="W145" s="319">
        <v>1097029.8400000001</v>
      </c>
      <c r="X145" s="319">
        <v>34501.839999999997</v>
      </c>
      <c r="Y145"/>
      <c r="Z145"/>
    </row>
    <row r="146" spans="1:26" x14ac:dyDescent="0.25">
      <c r="A146" t="s">
        <v>3162</v>
      </c>
      <c r="B146" s="319">
        <v>799613.91</v>
      </c>
      <c r="C146" s="319">
        <v>0</v>
      </c>
      <c r="D146" s="319">
        <v>92606.96</v>
      </c>
      <c r="E146" s="319">
        <v>1117428.6100000001</v>
      </c>
      <c r="F146" s="319">
        <v>69587.05</v>
      </c>
      <c r="G146"/>
      <c r="H146" s="319">
        <v>0</v>
      </c>
      <c r="I146"/>
      <c r="J146" s="319">
        <v>521.78</v>
      </c>
      <c r="K146"/>
      <c r="L146" s="319">
        <v>1318152.28</v>
      </c>
      <c r="M146" s="319">
        <v>577706.88</v>
      </c>
      <c r="N146"/>
      <c r="O146" s="319">
        <v>1661817.39</v>
      </c>
      <c r="P146"/>
      <c r="Q146" s="319">
        <v>633.46</v>
      </c>
      <c r="R146" s="319">
        <v>1641037.3</v>
      </c>
      <c r="S146" s="319">
        <v>12000</v>
      </c>
      <c r="T146" s="319">
        <v>2140795.38</v>
      </c>
      <c r="U146" s="319">
        <v>19035</v>
      </c>
      <c r="V146"/>
      <c r="W146" s="319">
        <v>836980.9</v>
      </c>
      <c r="X146" s="319">
        <v>105821.28</v>
      </c>
      <c r="Y146"/>
      <c r="Z146" s="319">
        <v>30000</v>
      </c>
    </row>
    <row r="147" spans="1:26" x14ac:dyDescent="0.25">
      <c r="A147" t="s">
        <v>3163</v>
      </c>
      <c r="B147" s="319">
        <v>1129676.69</v>
      </c>
      <c r="C147" s="319">
        <v>0</v>
      </c>
      <c r="D147" s="319">
        <v>201982.6</v>
      </c>
      <c r="E147" s="319">
        <v>67280.77</v>
      </c>
      <c r="F147" s="319">
        <v>97341.08</v>
      </c>
      <c r="G147"/>
      <c r="H147" s="319">
        <v>17700</v>
      </c>
      <c r="I147"/>
      <c r="J147" s="319">
        <v>17447.22</v>
      </c>
      <c r="K147"/>
      <c r="L147" s="319">
        <v>-2458173.9700000002</v>
      </c>
      <c r="M147" s="319">
        <v>3628551.99</v>
      </c>
      <c r="N147"/>
      <c r="O147" s="319">
        <v>1928002.63</v>
      </c>
      <c r="P147" s="319">
        <v>16500</v>
      </c>
      <c r="Q147" s="319">
        <v>1049.26</v>
      </c>
      <c r="R147" s="319">
        <v>1730266.72</v>
      </c>
      <c r="S147" s="319">
        <v>12000</v>
      </c>
      <c r="T147" s="319">
        <v>2204311.7200000002</v>
      </c>
      <c r="U147" s="319">
        <v>33841</v>
      </c>
      <c r="V147"/>
      <c r="W147" s="319">
        <v>1121084.71</v>
      </c>
      <c r="X147" s="319">
        <v>37825.279999999999</v>
      </c>
      <c r="Y147"/>
      <c r="Z147"/>
    </row>
    <row r="148" spans="1:26" x14ac:dyDescent="0.25">
      <c r="A148" t="s">
        <v>3164</v>
      </c>
      <c r="B148" s="319">
        <v>1180673.08</v>
      </c>
      <c r="C148" s="319">
        <v>0</v>
      </c>
      <c r="D148" s="319">
        <v>150337.78</v>
      </c>
      <c r="E148" s="319">
        <v>497423.41</v>
      </c>
      <c r="F148" s="319">
        <v>94441.22</v>
      </c>
      <c r="G148"/>
      <c r="H148" s="319">
        <v>5560</v>
      </c>
      <c r="I148"/>
      <c r="J148" s="319">
        <v>212500</v>
      </c>
      <c r="K148"/>
      <c r="L148" s="319">
        <v>-932658.41</v>
      </c>
      <c r="M148" s="319">
        <v>2252597.11</v>
      </c>
      <c r="N148"/>
      <c r="O148" s="319">
        <v>1512769.44</v>
      </c>
      <c r="P148"/>
      <c r="Q148" s="319">
        <v>777.38</v>
      </c>
      <c r="R148" s="319">
        <v>1136039.1000000001</v>
      </c>
      <c r="S148" s="319">
        <v>24000</v>
      </c>
      <c r="T148" s="319">
        <v>1515241.1</v>
      </c>
      <c r="U148" s="319">
        <v>3605</v>
      </c>
      <c r="V148"/>
      <c r="W148" s="319">
        <v>595107.99</v>
      </c>
      <c r="X148" s="319">
        <v>174755.04</v>
      </c>
      <c r="Y148"/>
      <c r="Z148"/>
    </row>
    <row r="149" spans="1:26" x14ac:dyDescent="0.25">
      <c r="A149" t="s">
        <v>3165</v>
      </c>
      <c r="B149" s="319">
        <v>430861.52</v>
      </c>
      <c r="C149" s="319">
        <v>0</v>
      </c>
      <c r="D149" s="319">
        <v>52280.63</v>
      </c>
      <c r="E149" s="319">
        <v>1268987.1299999999</v>
      </c>
      <c r="F149" s="319">
        <v>19638.3</v>
      </c>
      <c r="G149"/>
      <c r="H149" s="319">
        <v>6570</v>
      </c>
      <c r="I149"/>
      <c r="J149" s="319">
        <v>143.53</v>
      </c>
      <c r="K149"/>
      <c r="L149" s="319">
        <v>1005599.32</v>
      </c>
      <c r="M149" s="319">
        <v>605433.22</v>
      </c>
      <c r="N149"/>
      <c r="O149" s="319">
        <v>1116340.94</v>
      </c>
      <c r="P149"/>
      <c r="Q149" s="319">
        <v>303.17</v>
      </c>
      <c r="R149" s="319">
        <v>802872</v>
      </c>
      <c r="S149"/>
      <c r="T149" s="319">
        <v>1146179</v>
      </c>
      <c r="U149" s="319">
        <v>13300</v>
      </c>
      <c r="V149"/>
      <c r="W149" s="319">
        <v>478183.6</v>
      </c>
      <c r="X149" s="319">
        <v>97832</v>
      </c>
      <c r="Y149"/>
      <c r="Z149" s="319">
        <v>30000</v>
      </c>
    </row>
    <row r="150" spans="1:26" x14ac:dyDescent="0.25">
      <c r="A150" t="s">
        <v>3166</v>
      </c>
      <c r="B150" s="319">
        <v>513334.37</v>
      </c>
      <c r="C150" s="319">
        <v>0</v>
      </c>
      <c r="D150" s="319">
        <v>120266.88</v>
      </c>
      <c r="E150" s="319">
        <v>1290615</v>
      </c>
      <c r="F150" s="319">
        <v>31703.48</v>
      </c>
      <c r="G150"/>
      <c r="H150" s="319">
        <v>5560</v>
      </c>
      <c r="I150"/>
      <c r="J150" s="319">
        <v>79979.05</v>
      </c>
      <c r="K150"/>
      <c r="L150" s="319">
        <v>1167978.1599999999</v>
      </c>
      <c r="M150" s="319">
        <v>698047.3</v>
      </c>
      <c r="N150"/>
      <c r="O150" s="319">
        <v>908142.81</v>
      </c>
      <c r="P150" s="319">
        <v>6000</v>
      </c>
      <c r="Q150" s="319">
        <v>487.41</v>
      </c>
      <c r="R150" s="319">
        <v>1152858</v>
      </c>
      <c r="S150" s="319">
        <v>24000</v>
      </c>
      <c r="T150" s="319">
        <v>1475984</v>
      </c>
      <c r="U150" s="319">
        <v>7650</v>
      </c>
      <c r="V150"/>
      <c r="W150" s="319">
        <v>467912.84</v>
      </c>
      <c r="X150" s="319">
        <v>92456.16</v>
      </c>
      <c r="Y150"/>
      <c r="Z150" s="319">
        <v>43130</v>
      </c>
    </row>
    <row r="151" spans="1:26" x14ac:dyDescent="0.25">
      <c r="A151" t="s">
        <v>3167</v>
      </c>
      <c r="B151" s="319">
        <v>234567.12</v>
      </c>
      <c r="C151" s="319">
        <v>0</v>
      </c>
      <c r="D151" s="319">
        <v>57738.239999999998</v>
      </c>
      <c r="E151" s="319">
        <v>912228.84</v>
      </c>
      <c r="F151" s="319">
        <v>28771.64</v>
      </c>
      <c r="G151"/>
      <c r="H151" s="319">
        <v>6570</v>
      </c>
      <c r="I151"/>
      <c r="J151" s="319">
        <v>39590.33</v>
      </c>
      <c r="K151"/>
      <c r="L151" s="319">
        <v>718899.22</v>
      </c>
      <c r="M151" s="319">
        <v>399608.02</v>
      </c>
      <c r="N151"/>
      <c r="O151" s="319">
        <v>872589.4</v>
      </c>
      <c r="P151" s="319">
        <v>16000</v>
      </c>
      <c r="Q151" s="319">
        <v>83.89</v>
      </c>
      <c r="R151" s="319">
        <v>916626.9</v>
      </c>
      <c r="S151" s="319">
        <v>12000</v>
      </c>
      <c r="T151" s="319">
        <v>1222100.8999999999</v>
      </c>
      <c r="U151" s="319">
        <v>4570</v>
      </c>
      <c r="V151"/>
      <c r="W151" s="319">
        <v>407938.08</v>
      </c>
      <c r="X151" s="319">
        <v>74052.94</v>
      </c>
      <c r="Y151"/>
      <c r="Z151" s="319">
        <v>40000</v>
      </c>
    </row>
    <row r="152" spans="1:26" x14ac:dyDescent="0.25">
      <c r="A152" t="s">
        <v>3168</v>
      </c>
      <c r="B152" s="319">
        <v>450978.39</v>
      </c>
      <c r="C152" s="319">
        <v>0</v>
      </c>
      <c r="D152" s="319">
        <v>106810.47</v>
      </c>
      <c r="E152" s="319">
        <v>315288.52</v>
      </c>
      <c r="F152" s="319">
        <v>142780.53</v>
      </c>
      <c r="G152"/>
      <c r="H152" s="319">
        <v>6550</v>
      </c>
      <c r="I152"/>
      <c r="J152" s="319">
        <v>111169.99</v>
      </c>
      <c r="K152"/>
      <c r="L152" s="319">
        <v>-979418.79</v>
      </c>
      <c r="M152" s="319">
        <v>1677902.08</v>
      </c>
      <c r="N152"/>
      <c r="O152" s="319">
        <v>1086689.77</v>
      </c>
      <c r="P152" s="319">
        <v>7000</v>
      </c>
      <c r="Q152" s="319">
        <v>181.26</v>
      </c>
      <c r="R152" s="319">
        <v>898846.9</v>
      </c>
      <c r="S152" s="319">
        <v>12000</v>
      </c>
      <c r="T152" s="319">
        <v>1307592.8999999999</v>
      </c>
      <c r="U152" s="319">
        <v>12466</v>
      </c>
      <c r="V152"/>
      <c r="W152" s="319">
        <v>387575.28</v>
      </c>
      <c r="X152" s="319">
        <v>67429.119999999995</v>
      </c>
      <c r="Y152"/>
      <c r="Z152" s="319">
        <v>30000</v>
      </c>
    </row>
    <row r="153" spans="1:26" x14ac:dyDescent="0.25">
      <c r="A153" t="s">
        <v>3169</v>
      </c>
      <c r="B153" s="319">
        <v>351494.11</v>
      </c>
      <c r="C153" s="319">
        <v>41000</v>
      </c>
      <c r="D153" s="319">
        <v>157970.85</v>
      </c>
      <c r="E153" s="319">
        <v>868414.85</v>
      </c>
      <c r="F153" s="319">
        <v>74726.95</v>
      </c>
      <c r="G153"/>
      <c r="H153" s="319">
        <v>5560</v>
      </c>
      <c r="I153"/>
      <c r="J153" s="319">
        <v>15010</v>
      </c>
      <c r="K153"/>
      <c r="L153" s="319">
        <v>742242.72</v>
      </c>
      <c r="M153" s="319">
        <v>511906.95</v>
      </c>
      <c r="N153"/>
      <c r="O153" s="319">
        <v>1636341.13</v>
      </c>
      <c r="P153" s="319">
        <v>51000</v>
      </c>
      <c r="Q153" s="319">
        <v>188.06</v>
      </c>
      <c r="R153" s="319">
        <v>2099205.5</v>
      </c>
      <c r="S153" s="319">
        <v>48000</v>
      </c>
      <c r="T153" s="319">
        <v>2679716.5</v>
      </c>
      <c r="U153" s="319">
        <v>26290</v>
      </c>
      <c r="V153"/>
      <c r="W153" s="319">
        <v>717965.9</v>
      </c>
      <c r="X153" s="319">
        <v>91875.199999999997</v>
      </c>
      <c r="Y153"/>
      <c r="Z153" s="319">
        <v>100000</v>
      </c>
    </row>
    <row r="154" spans="1:26" x14ac:dyDescent="0.25">
      <c r="A154" t="s">
        <v>3170</v>
      </c>
      <c r="B154" s="319">
        <v>1125266.26</v>
      </c>
      <c r="C154" s="319">
        <v>0</v>
      </c>
      <c r="D154" s="319">
        <v>188423.04000000001</v>
      </c>
      <c r="E154" s="319">
        <v>826691.5</v>
      </c>
      <c r="F154" s="319">
        <v>175700.08</v>
      </c>
      <c r="G154"/>
      <c r="H154" s="319">
        <v>5675</v>
      </c>
      <c r="I154"/>
      <c r="J154" s="319">
        <v>155300</v>
      </c>
      <c r="K154"/>
      <c r="L154" s="319">
        <v>-1267692.45</v>
      </c>
      <c r="M154" s="319">
        <v>3252587.34</v>
      </c>
      <c r="N154"/>
      <c r="O154" s="319">
        <v>1576781.22</v>
      </c>
      <c r="P154"/>
      <c r="Q154" s="319">
        <v>878.65</v>
      </c>
      <c r="R154" s="319">
        <v>1618581.7</v>
      </c>
      <c r="S154" s="319">
        <v>36000</v>
      </c>
      <c r="T154" s="319">
        <v>2173237.7000000002</v>
      </c>
      <c r="U154" s="319">
        <v>6618</v>
      </c>
      <c r="V154"/>
      <c r="W154" s="319">
        <v>708258</v>
      </c>
      <c r="X154" s="319">
        <v>173916.88</v>
      </c>
      <c r="Y154"/>
      <c r="Z154"/>
    </row>
    <row r="155" spans="1:26" x14ac:dyDescent="0.25">
      <c r="A155" t="s">
        <v>3215</v>
      </c>
      <c r="B155" s="319">
        <v>680205.1</v>
      </c>
      <c r="C155" s="319">
        <v>0</v>
      </c>
      <c r="D155" s="319">
        <v>128522.12</v>
      </c>
      <c r="E155" s="319">
        <v>1619175.8</v>
      </c>
      <c r="F155" s="319">
        <v>116965.91</v>
      </c>
      <c r="G155"/>
      <c r="H155" s="319">
        <v>5575.5</v>
      </c>
      <c r="I155"/>
      <c r="J155" s="319">
        <v>20150</v>
      </c>
      <c r="K155"/>
      <c r="L155" s="319">
        <v>-329020.45</v>
      </c>
      <c r="M155" s="319">
        <v>2705484.32</v>
      </c>
      <c r="N155"/>
      <c r="O155" s="319">
        <v>1248685.77</v>
      </c>
      <c r="P155"/>
      <c r="Q155" s="319">
        <v>611.96</v>
      </c>
      <c r="R155" s="319">
        <v>853242</v>
      </c>
      <c r="S155" s="319">
        <v>12000</v>
      </c>
      <c r="T155" s="319">
        <v>1204128.08</v>
      </c>
      <c r="U155" s="319">
        <v>14458</v>
      </c>
      <c r="V155"/>
      <c r="W155" s="319">
        <v>639546.81000000006</v>
      </c>
      <c r="X155" s="319">
        <v>113727.28</v>
      </c>
      <c r="Y155"/>
      <c r="Z155"/>
    </row>
    <row r="156" spans="1:26" x14ac:dyDescent="0.25">
      <c r="A156" t="s">
        <v>3171</v>
      </c>
      <c r="B156" s="319">
        <v>538733.61</v>
      </c>
      <c r="C156" s="319">
        <v>0</v>
      </c>
      <c r="D156" s="319">
        <v>85618.6</v>
      </c>
      <c r="E156" s="319">
        <v>417816.64</v>
      </c>
      <c r="F156" s="319">
        <v>294500.59000000003</v>
      </c>
      <c r="G156"/>
      <c r="H156" s="319">
        <v>60400</v>
      </c>
      <c r="I156"/>
      <c r="J156" s="319">
        <v>0</v>
      </c>
      <c r="K156"/>
      <c r="L156" s="319">
        <v>-545874.56000000006</v>
      </c>
      <c r="M156" s="319">
        <v>1733406.94</v>
      </c>
      <c r="N156"/>
      <c r="O156" s="319">
        <v>1403247.38</v>
      </c>
      <c r="P156" s="319">
        <v>215000</v>
      </c>
      <c r="Q156" s="319">
        <v>479.05</v>
      </c>
      <c r="R156" s="319">
        <v>1506500</v>
      </c>
      <c r="S156" s="319">
        <v>8100</v>
      </c>
      <c r="T156" s="319">
        <v>2204625.7599999998</v>
      </c>
      <c r="U156"/>
      <c r="V156"/>
      <c r="W156" s="319">
        <v>627208.17000000004</v>
      </c>
      <c r="X156" s="319">
        <v>206635.44</v>
      </c>
      <c r="Y156"/>
      <c r="Z156" s="319">
        <v>6120</v>
      </c>
    </row>
    <row r="157" spans="1:26" x14ac:dyDescent="0.25">
      <c r="A157" t="s">
        <v>3172</v>
      </c>
      <c r="B157" s="319">
        <v>453745.12</v>
      </c>
      <c r="C157" s="319">
        <v>0</v>
      </c>
      <c r="D157" s="319">
        <v>33359.599999999999</v>
      </c>
      <c r="E157" s="319">
        <v>120663.4</v>
      </c>
      <c r="F157" s="319">
        <v>63814.5</v>
      </c>
      <c r="G157"/>
      <c r="H157" s="319">
        <v>22190</v>
      </c>
      <c r="I157"/>
      <c r="J157" s="319">
        <v>0</v>
      </c>
      <c r="K157"/>
      <c r="L157" s="319">
        <v>-1414696.16</v>
      </c>
      <c r="M157" s="319">
        <v>1890457.72</v>
      </c>
      <c r="N157"/>
      <c r="O157" s="319">
        <v>1010257.24</v>
      </c>
      <c r="P157" s="319">
        <v>275000</v>
      </c>
      <c r="Q157" s="319">
        <v>431.1</v>
      </c>
      <c r="R157" s="319">
        <v>814200</v>
      </c>
      <c r="S157" s="319">
        <v>21000</v>
      </c>
      <c r="T157" s="319">
        <v>1246327</v>
      </c>
      <c r="U157" s="319">
        <v>1100</v>
      </c>
      <c r="V157"/>
      <c r="W157" s="319">
        <v>608823.64</v>
      </c>
      <c r="X157" s="319">
        <v>91006.64</v>
      </c>
      <c r="Y157"/>
      <c r="Z157"/>
    </row>
    <row r="158" spans="1:26" x14ac:dyDescent="0.25">
      <c r="A158" t="s">
        <v>3173</v>
      </c>
      <c r="B158" s="319">
        <v>511175.26</v>
      </c>
      <c r="C158" s="319">
        <v>0</v>
      </c>
      <c r="D158" s="319">
        <v>73893.59</v>
      </c>
      <c r="E158" s="319">
        <v>2099970.54</v>
      </c>
      <c r="F158" s="319">
        <v>149757.57</v>
      </c>
      <c r="G158"/>
      <c r="H158" s="319">
        <v>23250</v>
      </c>
      <c r="I158"/>
      <c r="J158" s="319">
        <v>0</v>
      </c>
      <c r="K158"/>
      <c r="L158" s="319">
        <v>1972503.46</v>
      </c>
      <c r="M158" s="319">
        <v>715300.29</v>
      </c>
      <c r="N158"/>
      <c r="O158" s="319">
        <v>1538293.82</v>
      </c>
      <c r="P158" s="319">
        <v>140000</v>
      </c>
      <c r="Q158" s="319">
        <v>606.21</v>
      </c>
      <c r="R158" s="319">
        <v>900920</v>
      </c>
      <c r="S158" s="319">
        <v>12000</v>
      </c>
      <c r="T158" s="319">
        <v>1620067</v>
      </c>
      <c r="U158"/>
      <c r="V158"/>
      <c r="W158" s="319">
        <v>633994.06999999995</v>
      </c>
      <c r="X158" s="319">
        <v>214015.75</v>
      </c>
      <c r="Y158"/>
      <c r="Z158"/>
    </row>
    <row r="159" spans="1:26" x14ac:dyDescent="0.25">
      <c r="A159" t="s">
        <v>3174</v>
      </c>
      <c r="B159" s="319">
        <v>476880.25</v>
      </c>
      <c r="C159" s="319">
        <v>0</v>
      </c>
      <c r="D159" s="319">
        <v>116814.15</v>
      </c>
      <c r="E159" s="319">
        <v>188947.6</v>
      </c>
      <c r="F159" s="319">
        <v>159522.1</v>
      </c>
      <c r="G159"/>
      <c r="H159" s="319">
        <v>17437.5</v>
      </c>
      <c r="I159"/>
      <c r="J159" s="319">
        <v>596</v>
      </c>
      <c r="K159"/>
      <c r="L159" s="319">
        <v>-772305.19</v>
      </c>
      <c r="M159" s="319">
        <v>1595931.52</v>
      </c>
      <c r="N159"/>
      <c r="O159" s="319">
        <v>1500939.05</v>
      </c>
      <c r="P159" s="319">
        <v>50000</v>
      </c>
      <c r="Q159" s="319">
        <v>698.06</v>
      </c>
      <c r="R159" s="319">
        <v>737060</v>
      </c>
      <c r="S159"/>
      <c r="T159" s="319">
        <v>1382318</v>
      </c>
      <c r="U159" s="319">
        <v>1788</v>
      </c>
      <c r="V159"/>
      <c r="W159" s="319">
        <v>693784.62</v>
      </c>
      <c r="X159" s="319">
        <v>110302.22</v>
      </c>
      <c r="Y159"/>
      <c r="Z159"/>
    </row>
    <row r="160" spans="1:26" x14ac:dyDescent="0.25">
      <c r="A160" t="s">
        <v>3175</v>
      </c>
      <c r="B160" s="319">
        <v>727159.84</v>
      </c>
      <c r="C160" s="319">
        <v>0</v>
      </c>
      <c r="D160" s="319">
        <v>41810.660000000003</v>
      </c>
      <c r="E160" s="319">
        <v>266101.05</v>
      </c>
      <c r="F160" s="319">
        <v>205384.38</v>
      </c>
      <c r="G160"/>
      <c r="H160" s="319">
        <v>53936</v>
      </c>
      <c r="I160"/>
      <c r="J160" s="319">
        <v>4.67</v>
      </c>
      <c r="K160"/>
      <c r="L160" s="319">
        <v>-1501384.16</v>
      </c>
      <c r="M160" s="319">
        <v>2218013.29</v>
      </c>
      <c r="N160"/>
      <c r="O160" s="319">
        <v>975478.47</v>
      </c>
      <c r="P160" s="319">
        <v>179001</v>
      </c>
      <c r="Q160" s="319">
        <v>524.29</v>
      </c>
      <c r="R160" s="319">
        <v>1102542.3999999999</v>
      </c>
      <c r="S160" s="319">
        <v>1</v>
      </c>
      <c r="T160" s="319">
        <v>1436540.74</v>
      </c>
      <c r="U160" s="319">
        <v>5000</v>
      </c>
      <c r="V160"/>
      <c r="W160" s="319">
        <v>246317.02</v>
      </c>
      <c r="X160" s="319">
        <v>96818.61</v>
      </c>
      <c r="Y160" s="319">
        <v>2984.66</v>
      </c>
      <c r="Z160"/>
    </row>
    <row r="161" spans="1:26" x14ac:dyDescent="0.25">
      <c r="A161" t="s">
        <v>3176</v>
      </c>
      <c r="B161" s="319">
        <v>829316.24</v>
      </c>
      <c r="C161" s="319">
        <v>0</v>
      </c>
      <c r="D161" s="319">
        <v>79485.67</v>
      </c>
      <c r="E161" s="319">
        <v>116390.94</v>
      </c>
      <c r="F161" s="319">
        <v>275462.09000000003</v>
      </c>
      <c r="G161"/>
      <c r="H161"/>
      <c r="I161"/>
      <c r="J161" s="319">
        <v>953.49</v>
      </c>
      <c r="K161"/>
      <c r="L161" s="319">
        <v>-253836.79999999999</v>
      </c>
      <c r="M161" s="319">
        <v>1904185.77</v>
      </c>
      <c r="N161"/>
      <c r="O161" s="319">
        <v>1466999.36</v>
      </c>
      <c r="P161" s="319">
        <v>160735</v>
      </c>
      <c r="Q161" s="319">
        <v>311.02999999999997</v>
      </c>
      <c r="R161" s="319">
        <v>1895642.2</v>
      </c>
      <c r="S161" s="319">
        <v>1501</v>
      </c>
      <c r="T161" s="319">
        <v>2480747.2000000002</v>
      </c>
      <c r="U161" s="319">
        <v>1570</v>
      </c>
      <c r="V161"/>
      <c r="W161" s="319">
        <v>303278.23</v>
      </c>
      <c r="X161" s="319">
        <v>1068574.04</v>
      </c>
      <c r="Y161" s="319">
        <v>21666.639999999999</v>
      </c>
      <c r="Z161"/>
    </row>
    <row r="162" spans="1:26" x14ac:dyDescent="0.25">
      <c r="A162" t="s">
        <v>3177</v>
      </c>
      <c r="B162" s="319">
        <v>606166.68999999994</v>
      </c>
      <c r="C162" s="319">
        <v>0</v>
      </c>
      <c r="D162" s="319">
        <v>23191.599999999999</v>
      </c>
      <c r="E162" s="319">
        <v>370718.65</v>
      </c>
      <c r="F162" s="319">
        <v>580582.22</v>
      </c>
      <c r="G162"/>
      <c r="H162"/>
      <c r="I162"/>
      <c r="J162" s="319">
        <v>24.32</v>
      </c>
      <c r="K162"/>
      <c r="L162" s="319">
        <v>-782632.1</v>
      </c>
      <c r="M162" s="319">
        <v>2050038.21</v>
      </c>
      <c r="N162"/>
      <c r="O162" s="319">
        <v>1200753.56</v>
      </c>
      <c r="P162" s="319">
        <v>61575</v>
      </c>
      <c r="Q162" s="319">
        <v>282.2</v>
      </c>
      <c r="R162" s="319">
        <v>1074642</v>
      </c>
      <c r="S162"/>
      <c r="T162" s="319">
        <v>1536117.28</v>
      </c>
      <c r="U162" s="319">
        <v>8045</v>
      </c>
      <c r="V162"/>
      <c r="W162" s="319">
        <v>315397.94</v>
      </c>
      <c r="X162" s="319">
        <v>164446.81</v>
      </c>
      <c r="Y162" s="319">
        <v>17</v>
      </c>
      <c r="Z162"/>
    </row>
    <row r="163" spans="1:26" x14ac:dyDescent="0.25">
      <c r="A163" t="s">
        <v>3178</v>
      </c>
      <c r="B163" s="319">
        <v>994055.93</v>
      </c>
      <c r="C163" s="319">
        <v>0</v>
      </c>
      <c r="D163" s="319">
        <v>81380.33</v>
      </c>
      <c r="E163" s="319">
        <v>1531584.06</v>
      </c>
      <c r="F163" s="319">
        <v>306235.44</v>
      </c>
      <c r="G163"/>
      <c r="H163"/>
      <c r="I163"/>
      <c r="J163" s="319">
        <v>198.13</v>
      </c>
      <c r="K163"/>
      <c r="L163" s="319">
        <v>2160025.0699999998</v>
      </c>
      <c r="M163" s="319">
        <v>345682.71</v>
      </c>
      <c r="N163"/>
      <c r="O163" s="319">
        <v>1851856.92</v>
      </c>
      <c r="P163" s="319">
        <v>270650</v>
      </c>
      <c r="Q163" s="319">
        <v>551.70000000000005</v>
      </c>
      <c r="R163" s="319">
        <v>1619359</v>
      </c>
      <c r="S163"/>
      <c r="T163" s="319">
        <v>2219109</v>
      </c>
      <c r="U163" s="319">
        <v>12210</v>
      </c>
      <c r="V163"/>
      <c r="W163" s="319">
        <v>734834.19</v>
      </c>
      <c r="X163" s="319">
        <v>285346.53000000003</v>
      </c>
      <c r="Y163" s="319">
        <v>83568.05</v>
      </c>
      <c r="Z163"/>
    </row>
    <row r="164" spans="1:26" x14ac:dyDescent="0.25">
      <c r="A164" t="s">
        <v>3179</v>
      </c>
      <c r="B164" s="319">
        <v>548006.29</v>
      </c>
      <c r="C164" s="319">
        <v>0</v>
      </c>
      <c r="D164" s="319">
        <v>73614.59</v>
      </c>
      <c r="E164" s="319">
        <v>793335.37</v>
      </c>
      <c r="F164" s="319">
        <v>215231.2</v>
      </c>
      <c r="G164"/>
      <c r="H164" s="319">
        <v>23909.15</v>
      </c>
      <c r="I164"/>
      <c r="J164" s="319">
        <v>827.89</v>
      </c>
      <c r="K164"/>
      <c r="L164" s="319">
        <v>1135429.8999999999</v>
      </c>
      <c r="M164" s="319">
        <v>633085.80000000005</v>
      </c>
      <c r="N164"/>
      <c r="O164" s="319">
        <v>645484.46</v>
      </c>
      <c r="P164" s="319">
        <v>108000</v>
      </c>
      <c r="Q164" s="319">
        <v>621.6</v>
      </c>
      <c r="R164" s="319">
        <v>791760</v>
      </c>
      <c r="S164" s="319">
        <v>21050</v>
      </c>
      <c r="T164" s="319">
        <v>1069191</v>
      </c>
      <c r="U164" s="319">
        <v>3000</v>
      </c>
      <c r="V164"/>
      <c r="W164" s="319">
        <v>533128.11</v>
      </c>
      <c r="X164" s="319">
        <v>124662.24</v>
      </c>
      <c r="Y164"/>
      <c r="Z164"/>
    </row>
    <row r="165" spans="1:26" x14ac:dyDescent="0.25">
      <c r="A165" t="s">
        <v>3180</v>
      </c>
      <c r="B165" s="319">
        <v>1166605.3799999999</v>
      </c>
      <c r="C165" s="319">
        <v>19000</v>
      </c>
      <c r="D165" s="319">
        <v>37362.839999999997</v>
      </c>
      <c r="E165" s="319">
        <v>76826.77</v>
      </c>
      <c r="F165" s="319">
        <v>253150.99</v>
      </c>
      <c r="G165"/>
      <c r="H165" s="319">
        <v>40044.03</v>
      </c>
      <c r="I165"/>
      <c r="J165" s="319">
        <v>303.97000000000003</v>
      </c>
      <c r="K165"/>
      <c r="L165" s="319">
        <v>381085.22</v>
      </c>
      <c r="M165" s="319">
        <v>1315994.6399999999</v>
      </c>
      <c r="N165"/>
      <c r="O165" s="319">
        <v>939790.63</v>
      </c>
      <c r="P165" s="319">
        <v>63000</v>
      </c>
      <c r="Q165" s="319">
        <v>1731.9</v>
      </c>
      <c r="R165" s="319">
        <v>1426322</v>
      </c>
      <c r="S165" s="319">
        <v>115162</v>
      </c>
      <c r="T165" s="319">
        <v>1835512</v>
      </c>
      <c r="U165" s="319">
        <v>10460</v>
      </c>
      <c r="V165" s="319">
        <v>1924</v>
      </c>
      <c r="W165" s="319">
        <v>853291.94</v>
      </c>
      <c r="X165" s="319">
        <v>29300.47</v>
      </c>
      <c r="Y165"/>
      <c r="Z165"/>
    </row>
    <row r="166" spans="1:26" x14ac:dyDescent="0.25">
      <c r="A166" t="s">
        <v>3181</v>
      </c>
      <c r="B166" s="319">
        <v>670598.51</v>
      </c>
      <c r="C166" s="319">
        <v>0</v>
      </c>
      <c r="D166" s="319">
        <v>60568.03</v>
      </c>
      <c r="E166" s="319">
        <v>99738.22</v>
      </c>
      <c r="F166" s="319">
        <v>629919.54</v>
      </c>
      <c r="G166" s="319">
        <v>9000</v>
      </c>
      <c r="H166" s="319">
        <v>24011.5</v>
      </c>
      <c r="I166"/>
      <c r="J166" s="319">
        <v>44.56</v>
      </c>
      <c r="K166"/>
      <c r="L166" s="319">
        <v>-673686.41</v>
      </c>
      <c r="M166" s="319">
        <v>1954472.19</v>
      </c>
      <c r="N166"/>
      <c r="O166" s="319">
        <v>1054566.9099999999</v>
      </c>
      <c r="P166" s="319">
        <v>224000</v>
      </c>
      <c r="Q166" s="319">
        <v>623.34</v>
      </c>
      <c r="R166" s="319">
        <v>1353900</v>
      </c>
      <c r="S166" s="319">
        <v>27070</v>
      </c>
      <c r="T166" s="319">
        <v>1766794</v>
      </c>
      <c r="U166" s="319">
        <v>3645</v>
      </c>
      <c r="V166"/>
      <c r="W166" s="319">
        <v>603022.37</v>
      </c>
      <c r="X166" s="319">
        <v>139716.42000000001</v>
      </c>
      <c r="Y166"/>
      <c r="Z166"/>
    </row>
    <row r="167" spans="1:26" x14ac:dyDescent="0.25">
      <c r="A167" t="s">
        <v>3182</v>
      </c>
      <c r="B167" s="319">
        <v>559327.63</v>
      </c>
      <c r="C167" s="319">
        <v>0</v>
      </c>
      <c r="D167" s="319">
        <v>16777.080000000002</v>
      </c>
      <c r="E167" s="319">
        <v>406333.12</v>
      </c>
      <c r="F167" s="319">
        <v>42822.45</v>
      </c>
      <c r="G167" s="319">
        <v>16300</v>
      </c>
      <c r="H167" s="319">
        <v>49902.5</v>
      </c>
      <c r="I167"/>
      <c r="J167" s="319">
        <v>1107.45</v>
      </c>
      <c r="K167"/>
      <c r="L167" s="319">
        <v>-556327.41</v>
      </c>
      <c r="M167" s="319">
        <v>1659140.58</v>
      </c>
      <c r="N167"/>
      <c r="O167" s="319">
        <v>902589.95</v>
      </c>
      <c r="P167" s="319">
        <v>17500</v>
      </c>
      <c r="Q167" s="319">
        <v>674.47</v>
      </c>
      <c r="R167" s="319">
        <v>1134332</v>
      </c>
      <c r="S167" s="319">
        <v>20000</v>
      </c>
      <c r="T167" s="319">
        <v>1441591</v>
      </c>
      <c r="U167" s="319">
        <v>6969</v>
      </c>
      <c r="V167"/>
      <c r="W167" s="319">
        <v>683774.86</v>
      </c>
      <c r="X167" s="319">
        <v>87624.4</v>
      </c>
      <c r="Y167"/>
      <c r="Z167"/>
    </row>
    <row r="168" spans="1:26" x14ac:dyDescent="0.25">
      <c r="A168" t="s">
        <v>3183</v>
      </c>
      <c r="B168" s="319">
        <v>140657.1</v>
      </c>
      <c r="C168" s="319">
        <v>0</v>
      </c>
      <c r="D168" s="319">
        <v>53145.93</v>
      </c>
      <c r="E168" s="319">
        <v>283731.71999999997</v>
      </c>
      <c r="F168" s="319">
        <v>124953.64</v>
      </c>
      <c r="G168"/>
      <c r="H168" s="319">
        <v>31825.88</v>
      </c>
      <c r="I168"/>
      <c r="J168" s="319">
        <v>1572.73</v>
      </c>
      <c r="K168"/>
      <c r="L168" s="319">
        <v>-2577150.4500000002</v>
      </c>
      <c r="M168" s="319">
        <v>3430123.36</v>
      </c>
      <c r="N168"/>
      <c r="O168" s="319">
        <v>944423.91</v>
      </c>
      <c r="P168"/>
      <c r="Q168" s="319">
        <v>312.5</v>
      </c>
      <c r="R168" s="319">
        <v>1798900</v>
      </c>
      <c r="S168" s="319">
        <v>33245</v>
      </c>
      <c r="T168" s="319">
        <v>2159350</v>
      </c>
      <c r="U168"/>
      <c r="V168"/>
      <c r="W168" s="319">
        <v>769873.71</v>
      </c>
      <c r="X168" s="319">
        <v>131540.82999999999</v>
      </c>
      <c r="Y168"/>
      <c r="Z168"/>
    </row>
    <row r="169" spans="1:26" x14ac:dyDescent="0.25">
      <c r="A169" t="s">
        <v>3184</v>
      </c>
      <c r="B169" s="319">
        <v>387132.63</v>
      </c>
      <c r="C169" s="319">
        <v>0</v>
      </c>
      <c r="D169" s="319">
        <v>61347.3</v>
      </c>
      <c r="E169" s="319">
        <v>427471.59</v>
      </c>
      <c r="F169" s="319">
        <v>105682.45</v>
      </c>
      <c r="G169"/>
      <c r="H169"/>
      <c r="I169"/>
      <c r="J169" s="319">
        <v>875.56</v>
      </c>
      <c r="K169"/>
      <c r="L169" s="319">
        <v>-948822.32</v>
      </c>
      <c r="M169" s="319">
        <v>2074034.47</v>
      </c>
      <c r="N169"/>
      <c r="O169" s="319">
        <v>761953.65</v>
      </c>
      <c r="P169"/>
      <c r="Q169" s="319">
        <v>676.9</v>
      </c>
      <c r="R169" s="319">
        <v>840150</v>
      </c>
      <c r="S169"/>
      <c r="T169" s="319">
        <v>1241768</v>
      </c>
      <c r="U169" s="319">
        <v>6358</v>
      </c>
      <c r="V169" s="319">
        <v>15370</v>
      </c>
      <c r="W169" s="319">
        <v>461535.41</v>
      </c>
      <c r="X169" s="319">
        <v>22202.880000000001</v>
      </c>
      <c r="Y169"/>
      <c r="Z169"/>
    </row>
    <row r="170" spans="1:26" x14ac:dyDescent="0.25">
      <c r="A170" t="s">
        <v>3185</v>
      </c>
      <c r="B170" s="319">
        <v>534075.63</v>
      </c>
      <c r="C170" s="319">
        <v>0</v>
      </c>
      <c r="D170" s="319">
        <v>39758.870000000003</v>
      </c>
      <c r="E170" s="319">
        <v>155843.91</v>
      </c>
      <c r="F170" s="319">
        <v>611550.22</v>
      </c>
      <c r="G170"/>
      <c r="H170"/>
      <c r="I170"/>
      <c r="J170" s="319">
        <v>358.95</v>
      </c>
      <c r="K170"/>
      <c r="L170" s="319">
        <v>-645247.35</v>
      </c>
      <c r="M170" s="319">
        <v>2188176.4900000002</v>
      </c>
      <c r="N170"/>
      <c r="O170" s="319">
        <v>1176657.9099999999</v>
      </c>
      <c r="P170"/>
      <c r="Q170" s="319">
        <v>903.81</v>
      </c>
      <c r="R170" s="319">
        <v>1186700</v>
      </c>
      <c r="S170"/>
      <c r="T170" s="319">
        <v>1737393</v>
      </c>
      <c r="U170"/>
      <c r="V170"/>
      <c r="W170" s="319">
        <v>716772.16</v>
      </c>
      <c r="X170" s="319">
        <v>112156.02</v>
      </c>
      <c r="Y170"/>
      <c r="Z170"/>
    </row>
    <row r="171" spans="1:26" x14ac:dyDescent="0.25">
      <c r="A171" t="s">
        <v>3186</v>
      </c>
      <c r="B171" s="319">
        <v>242010.38</v>
      </c>
      <c r="C171" s="319">
        <v>-28883.96</v>
      </c>
      <c r="D171" s="319">
        <v>52377.73</v>
      </c>
      <c r="E171" s="319">
        <v>385033.25</v>
      </c>
      <c r="F171" s="319">
        <v>662626.79</v>
      </c>
      <c r="G171"/>
      <c r="H171"/>
      <c r="I171"/>
      <c r="J171" s="319">
        <v>9</v>
      </c>
      <c r="K171"/>
      <c r="L171" s="319">
        <v>-292667.06</v>
      </c>
      <c r="M171" s="319">
        <v>1890317.34</v>
      </c>
      <c r="N171"/>
      <c r="O171" s="319">
        <v>697814.86</v>
      </c>
      <c r="P171"/>
      <c r="Q171" s="319">
        <v>577.98</v>
      </c>
      <c r="R171" s="319">
        <v>1022120</v>
      </c>
      <c r="S171" s="319">
        <v>6000</v>
      </c>
      <c r="T171" s="319">
        <v>1357310</v>
      </c>
      <c r="U171" s="319">
        <v>2930</v>
      </c>
      <c r="V171"/>
      <c r="W171" s="319">
        <v>597115.05000000005</v>
      </c>
      <c r="X171" s="319">
        <v>53652.88</v>
      </c>
      <c r="Y171"/>
      <c r="Z171"/>
    </row>
    <row r="172" spans="1:26" x14ac:dyDescent="0.25">
      <c r="A172" t="s">
        <v>3187</v>
      </c>
      <c r="B172" s="319">
        <v>708083.49</v>
      </c>
      <c r="C172" s="319">
        <v>0</v>
      </c>
      <c r="D172" s="319">
        <v>62451.92</v>
      </c>
      <c r="E172" s="319">
        <v>420636.86</v>
      </c>
      <c r="F172" s="319">
        <v>73133.009999999995</v>
      </c>
      <c r="G172"/>
      <c r="H172"/>
      <c r="I172"/>
      <c r="J172" s="319">
        <v>1158.8499999999999</v>
      </c>
      <c r="K172"/>
      <c r="L172" s="319">
        <v>-1203640.3899999999</v>
      </c>
      <c r="M172" s="319">
        <v>2400624.13</v>
      </c>
      <c r="N172"/>
      <c r="O172" s="319">
        <v>998027.75</v>
      </c>
      <c r="P172" s="319">
        <v>177880</v>
      </c>
      <c r="Q172" s="319">
        <v>878.89</v>
      </c>
      <c r="R172" s="319">
        <v>1630040</v>
      </c>
      <c r="S172" s="319">
        <v>9000</v>
      </c>
      <c r="T172" s="319">
        <v>1990473</v>
      </c>
      <c r="U172" s="319">
        <v>6558</v>
      </c>
      <c r="V172" s="319">
        <v>12425</v>
      </c>
      <c r="W172" s="319">
        <v>607482.91</v>
      </c>
      <c r="X172" s="319">
        <v>132725.04</v>
      </c>
      <c r="Y172"/>
      <c r="Z172"/>
    </row>
    <row r="173" spans="1:26" x14ac:dyDescent="0.25">
      <c r="A173" t="s">
        <v>3188</v>
      </c>
      <c r="B173" s="319">
        <v>1061744.68</v>
      </c>
      <c r="C173" s="319">
        <v>-10622.26</v>
      </c>
      <c r="D173" s="319">
        <v>93422.21</v>
      </c>
      <c r="E173" s="319">
        <v>96244</v>
      </c>
      <c r="F173" s="319">
        <v>387529.66</v>
      </c>
      <c r="G173"/>
      <c r="H173"/>
      <c r="I173"/>
      <c r="J173" s="319">
        <v>24056.49</v>
      </c>
      <c r="K173"/>
      <c r="L173" s="319">
        <v>-93405.72</v>
      </c>
      <c r="M173" s="319">
        <v>1658240.02</v>
      </c>
      <c r="N173"/>
      <c r="O173" s="319">
        <v>1448628</v>
      </c>
      <c r="P173" s="319">
        <v>61450</v>
      </c>
      <c r="Q173" s="319">
        <v>1394.73</v>
      </c>
      <c r="R173" s="319">
        <v>1177150</v>
      </c>
      <c r="S173" s="319">
        <v>4500</v>
      </c>
      <c r="T173" s="319">
        <v>1752996</v>
      </c>
      <c r="U173" s="319">
        <v>3210</v>
      </c>
      <c r="V173" s="319">
        <v>14573</v>
      </c>
      <c r="W173" s="319">
        <v>770121.74</v>
      </c>
      <c r="X173" s="319">
        <v>112794.49</v>
      </c>
      <c r="Y173"/>
      <c r="Z173"/>
    </row>
    <row r="174" spans="1:26" x14ac:dyDescent="0.25">
      <c r="A174" t="s">
        <v>3189</v>
      </c>
      <c r="B174" s="319">
        <v>688256.44</v>
      </c>
      <c r="C174" s="319">
        <v>0</v>
      </c>
      <c r="D174" s="319">
        <v>25760.76</v>
      </c>
      <c r="E174" s="319">
        <v>397482.04</v>
      </c>
      <c r="F174" s="319">
        <v>75955.429999999993</v>
      </c>
      <c r="G174"/>
      <c r="H174"/>
      <c r="I174"/>
      <c r="J174" s="319">
        <v>214</v>
      </c>
      <c r="K174"/>
      <c r="L174" s="319">
        <v>-1244954.96</v>
      </c>
      <c r="M174" s="319">
        <v>2400624.13</v>
      </c>
      <c r="N174"/>
      <c r="O174" s="319">
        <v>1579563.97</v>
      </c>
      <c r="P174"/>
      <c r="Q174" s="319">
        <v>893.31</v>
      </c>
      <c r="R174" s="319">
        <v>1183070</v>
      </c>
      <c r="S174" s="319">
        <v>11100</v>
      </c>
      <c r="T174" s="319">
        <v>1797769.33</v>
      </c>
      <c r="U174" s="319">
        <v>3548</v>
      </c>
      <c r="V174" s="319">
        <v>10940</v>
      </c>
      <c r="W174" s="319">
        <v>857263.33</v>
      </c>
      <c r="X174" s="319">
        <v>73535.12</v>
      </c>
      <c r="Y174"/>
      <c r="Z174"/>
    </row>
    <row r="175" spans="1:26" x14ac:dyDescent="0.25">
      <c r="A175" t="s">
        <v>3190</v>
      </c>
      <c r="B175" s="319">
        <v>1643051.3</v>
      </c>
      <c r="C175" s="319">
        <v>0</v>
      </c>
      <c r="D175" s="319">
        <v>193487.63</v>
      </c>
      <c r="E175" s="319">
        <v>113497.87</v>
      </c>
      <c r="F175" s="319">
        <v>87886.27</v>
      </c>
      <c r="G175"/>
      <c r="H175"/>
      <c r="I175"/>
      <c r="J175" s="319">
        <v>285.42</v>
      </c>
      <c r="K175"/>
      <c r="L175" s="319">
        <v>-809123.31</v>
      </c>
      <c r="M175" s="319">
        <v>1908740.29</v>
      </c>
      <c r="N175" s="319">
        <v>1246.73</v>
      </c>
      <c r="O175" s="319">
        <v>1560204.93</v>
      </c>
      <c r="P175" s="319">
        <v>336060</v>
      </c>
      <c r="Q175"/>
      <c r="R175" s="319">
        <v>1263078</v>
      </c>
      <c r="S175" s="319">
        <v>232105.5</v>
      </c>
      <c r="T175" s="319">
        <v>1828570</v>
      </c>
      <c r="U175" s="319">
        <v>14903</v>
      </c>
      <c r="V175" s="319">
        <v>450</v>
      </c>
      <c r="W175" s="319">
        <v>567185.92000000004</v>
      </c>
      <c r="X175" s="319">
        <v>43565.57</v>
      </c>
      <c r="Y175"/>
      <c r="Z175"/>
    </row>
    <row r="176" spans="1:26" x14ac:dyDescent="0.25">
      <c r="A176" t="s">
        <v>3191</v>
      </c>
      <c r="B176" s="319">
        <v>1558560.12</v>
      </c>
      <c r="C176" s="319">
        <v>0</v>
      </c>
      <c r="D176" s="319">
        <v>87403.92</v>
      </c>
      <c r="E176" s="319">
        <v>329658.73</v>
      </c>
      <c r="F176" s="319">
        <v>131333.64000000001</v>
      </c>
      <c r="G176"/>
      <c r="H176"/>
      <c r="I176"/>
      <c r="J176" s="319">
        <v>46.73</v>
      </c>
      <c r="K176"/>
      <c r="L176" s="319">
        <v>-591939.9</v>
      </c>
      <c r="M176" s="319">
        <v>2036218.61</v>
      </c>
      <c r="N176" s="319">
        <v>62.77</v>
      </c>
      <c r="O176" s="319">
        <v>1896060.07</v>
      </c>
      <c r="P176" s="319">
        <v>80000</v>
      </c>
      <c r="Q176" s="319">
        <v>996.29</v>
      </c>
      <c r="R176" s="319">
        <v>1068393.31</v>
      </c>
      <c r="S176" s="319">
        <v>5800</v>
      </c>
      <c r="T176" s="319">
        <v>1678013.31</v>
      </c>
      <c r="U176" s="319">
        <v>10140</v>
      </c>
      <c r="V176"/>
      <c r="W176" s="319">
        <v>550789.36</v>
      </c>
      <c r="X176" s="319">
        <v>149738.79999999999</v>
      </c>
      <c r="Y176"/>
      <c r="Z176"/>
    </row>
    <row r="177" spans="1:26" x14ac:dyDescent="0.25">
      <c r="A177" t="s">
        <v>3192</v>
      </c>
      <c r="B177" s="319">
        <v>1132342.75</v>
      </c>
      <c r="C177" s="319">
        <v>0</v>
      </c>
      <c r="D177" s="319">
        <v>144074.20000000001</v>
      </c>
      <c r="E177" s="319">
        <v>-650.95000000000005</v>
      </c>
      <c r="F177" s="319">
        <v>154595.34</v>
      </c>
      <c r="G177"/>
      <c r="H177"/>
      <c r="I177"/>
      <c r="J177" s="319">
        <v>37.380000000000003</v>
      </c>
      <c r="K177"/>
      <c r="L177" s="319">
        <v>-1653436.38</v>
      </c>
      <c r="M177" s="319">
        <v>2581996.2400000002</v>
      </c>
      <c r="N177" s="319">
        <v>893.35</v>
      </c>
      <c r="O177" s="319">
        <v>1122449.71</v>
      </c>
      <c r="P177" s="319">
        <v>90276</v>
      </c>
      <c r="Q177"/>
      <c r="R177" s="319">
        <v>781400</v>
      </c>
      <c r="S177" s="319">
        <v>214942.5</v>
      </c>
      <c r="T177" s="319">
        <v>1274684</v>
      </c>
      <c r="U177"/>
      <c r="V177"/>
      <c r="W177" s="319">
        <v>382021.98</v>
      </c>
      <c r="X177" s="319">
        <v>51491.48</v>
      </c>
      <c r="Y177"/>
      <c r="Z177"/>
    </row>
    <row r="178" spans="1:26" x14ac:dyDescent="0.25">
      <c r="A178" t="s">
        <v>3193</v>
      </c>
      <c r="B178" s="319">
        <v>1191638.1200000001</v>
      </c>
      <c r="C178" s="319">
        <v>0</v>
      </c>
      <c r="D178" s="319">
        <v>198158.87</v>
      </c>
      <c r="E178" s="319">
        <v>70515.73</v>
      </c>
      <c r="F178" s="319">
        <v>507957.01</v>
      </c>
      <c r="G178"/>
      <c r="H178"/>
      <c r="I178"/>
      <c r="J178" s="319">
        <v>675.36</v>
      </c>
      <c r="K178"/>
      <c r="L178" s="319">
        <v>287294.28999999998</v>
      </c>
      <c r="M178" s="319">
        <v>1442473.15</v>
      </c>
      <c r="N178" s="319">
        <v>1057.0999999999999</v>
      </c>
      <c r="O178" s="319">
        <v>1691341.57</v>
      </c>
      <c r="P178" s="319">
        <v>60313</v>
      </c>
      <c r="Q178"/>
      <c r="R178" s="319">
        <v>947900</v>
      </c>
      <c r="S178" s="319">
        <v>6300</v>
      </c>
      <c r="T178" s="319">
        <v>1420629</v>
      </c>
      <c r="U178" s="319">
        <v>14673</v>
      </c>
      <c r="V178"/>
      <c r="W178" s="319">
        <v>540832.86</v>
      </c>
      <c r="X178" s="319">
        <v>492949.88</v>
      </c>
      <c r="Y178"/>
      <c r="Z178"/>
    </row>
    <row r="179" spans="1:26" x14ac:dyDescent="0.25">
      <c r="A179" t="s">
        <v>3194</v>
      </c>
      <c r="B179" s="319">
        <v>1068410.75</v>
      </c>
      <c r="C179" s="319">
        <v>0</v>
      </c>
      <c r="D179" s="319">
        <v>48661.49</v>
      </c>
      <c r="E179" s="319">
        <v>134031.06</v>
      </c>
      <c r="F179" s="319">
        <v>113488.51</v>
      </c>
      <c r="G179"/>
      <c r="H179"/>
      <c r="I179"/>
      <c r="J179" s="319">
        <v>0</v>
      </c>
      <c r="K179"/>
      <c r="L179" s="319">
        <v>-623138</v>
      </c>
      <c r="M179" s="319">
        <v>1708773.29</v>
      </c>
      <c r="N179" s="319">
        <v>915.75</v>
      </c>
      <c r="O179" s="319">
        <v>1021687.99</v>
      </c>
      <c r="P179" s="319">
        <v>65400</v>
      </c>
      <c r="Q179"/>
      <c r="R179" s="319">
        <v>671820</v>
      </c>
      <c r="S179" s="319">
        <v>2000</v>
      </c>
      <c r="T179" s="319">
        <v>940034</v>
      </c>
      <c r="U179" s="319">
        <v>6295</v>
      </c>
      <c r="V179"/>
      <c r="W179" s="319">
        <v>429854.2</v>
      </c>
      <c r="X179" s="319">
        <v>106684.02</v>
      </c>
      <c r="Y179"/>
      <c r="Z179"/>
    </row>
    <row r="180" spans="1:26" x14ac:dyDescent="0.25">
      <c r="A180" t="s">
        <v>3195</v>
      </c>
      <c r="B180" s="319">
        <v>1013951.81</v>
      </c>
      <c r="C180" s="319">
        <v>0</v>
      </c>
      <c r="D180" s="319">
        <v>122333.96</v>
      </c>
      <c r="E180" s="319">
        <v>17724.79</v>
      </c>
      <c r="F180" s="319">
        <v>10053.17</v>
      </c>
      <c r="G180"/>
      <c r="H180"/>
      <c r="I180"/>
      <c r="J180" s="319">
        <v>0</v>
      </c>
      <c r="K180"/>
      <c r="L180" s="319">
        <v>-965140.15</v>
      </c>
      <c r="M180" s="319">
        <v>1572242.02</v>
      </c>
      <c r="N180" s="319">
        <v>1591.04</v>
      </c>
      <c r="O180" s="319">
        <v>1221289.1299999999</v>
      </c>
      <c r="P180" s="319">
        <v>146335</v>
      </c>
      <c r="Q180"/>
      <c r="R180" s="319">
        <v>930480</v>
      </c>
      <c r="S180" s="319">
        <v>300</v>
      </c>
      <c r="T180" s="319">
        <v>1360768</v>
      </c>
      <c r="U180" s="319">
        <v>4285</v>
      </c>
      <c r="V180"/>
      <c r="W180" s="319">
        <v>346855.89</v>
      </c>
      <c r="X180" s="319">
        <v>31124.42</v>
      </c>
      <c r="Y180"/>
      <c r="Z180"/>
    </row>
    <row r="181" spans="1:26" x14ac:dyDescent="0.25">
      <c r="A181" t="s">
        <v>3196</v>
      </c>
      <c r="B181" s="319">
        <v>968350.79</v>
      </c>
      <c r="C181" s="319">
        <v>0</v>
      </c>
      <c r="D181" s="319">
        <v>195167.51</v>
      </c>
      <c r="E181" s="319">
        <v>84891.82</v>
      </c>
      <c r="F181" s="319">
        <v>476578.82</v>
      </c>
      <c r="G181"/>
      <c r="H181"/>
      <c r="I181"/>
      <c r="J181" s="319">
        <v>1136.73</v>
      </c>
      <c r="K181"/>
      <c r="L181" s="319">
        <v>353232.43</v>
      </c>
      <c r="M181" s="319">
        <v>1286359.3700000001</v>
      </c>
      <c r="N181" s="319">
        <v>903.2</v>
      </c>
      <c r="O181" s="319">
        <v>1504198.56</v>
      </c>
      <c r="P181" s="319">
        <v>195000</v>
      </c>
      <c r="Q181" s="319">
        <v>68.56</v>
      </c>
      <c r="R181" s="319">
        <v>1057320</v>
      </c>
      <c r="S181" s="319">
        <v>3800</v>
      </c>
      <c r="T181" s="319">
        <v>1476409</v>
      </c>
      <c r="U181" s="319">
        <v>4565</v>
      </c>
      <c r="V181" s="319">
        <v>200</v>
      </c>
      <c r="W181" s="319">
        <v>876857.03</v>
      </c>
      <c r="X181" s="319">
        <v>318998.88</v>
      </c>
      <c r="Y181"/>
      <c r="Z181"/>
    </row>
    <row r="182" spans="1:26" x14ac:dyDescent="0.25">
      <c r="A182" t="s">
        <v>3197</v>
      </c>
      <c r="B182" s="319">
        <v>572292.31999999995</v>
      </c>
      <c r="C182" s="319">
        <v>21454.880000000001</v>
      </c>
      <c r="D182" s="319">
        <v>66190.100000000006</v>
      </c>
      <c r="E182" s="319">
        <v>212352.45</v>
      </c>
      <c r="F182" s="319">
        <v>86416.2</v>
      </c>
      <c r="G182" s="319">
        <v>31486.47</v>
      </c>
      <c r="H182" s="319">
        <v>59.43</v>
      </c>
      <c r="I182" s="319">
        <v>1107</v>
      </c>
      <c r="J182"/>
      <c r="K182"/>
      <c r="L182" s="319">
        <v>-842146.48</v>
      </c>
      <c r="M182" s="319">
        <v>1621669.25</v>
      </c>
      <c r="N182"/>
      <c r="O182" s="319">
        <v>621360.34</v>
      </c>
      <c r="P182" s="319">
        <v>133110</v>
      </c>
      <c r="Q182" s="319">
        <v>644.9</v>
      </c>
      <c r="R182" s="319">
        <v>484672</v>
      </c>
      <c r="S182" s="319">
        <v>217220.89</v>
      </c>
      <c r="T182" s="319">
        <v>923474</v>
      </c>
      <c r="U182"/>
      <c r="V182"/>
      <c r="W182" s="319">
        <v>329111.61</v>
      </c>
      <c r="X182" s="319">
        <v>57892.24</v>
      </c>
      <c r="Y182"/>
      <c r="Z182"/>
    </row>
    <row r="183" spans="1:26" x14ac:dyDescent="0.25">
      <c r="A183" t="s">
        <v>3198</v>
      </c>
      <c r="B183" s="319">
        <v>201172.67</v>
      </c>
      <c r="C183" s="319">
        <v>13600</v>
      </c>
      <c r="D183" s="319">
        <v>91896.21</v>
      </c>
      <c r="E183" s="319">
        <v>212418.83</v>
      </c>
      <c r="F183" s="319">
        <v>736506.07</v>
      </c>
      <c r="G183" s="319">
        <v>39685</v>
      </c>
      <c r="H183"/>
      <c r="I183"/>
      <c r="J183"/>
      <c r="K183"/>
      <c r="L183" s="319">
        <v>-958470.21</v>
      </c>
      <c r="M183" s="319">
        <v>2143817.25</v>
      </c>
      <c r="N183"/>
      <c r="O183" s="319">
        <v>932757.44</v>
      </c>
      <c r="P183" s="319">
        <v>144530</v>
      </c>
      <c r="Q183" s="319">
        <v>147.19999999999999</v>
      </c>
      <c r="R183" s="319">
        <v>1032660</v>
      </c>
      <c r="S183" s="319">
        <v>127750</v>
      </c>
      <c r="T183" s="319">
        <v>1545504</v>
      </c>
      <c r="U183" s="319">
        <v>4800</v>
      </c>
      <c r="V183"/>
      <c r="W183" s="319">
        <v>485382.02</v>
      </c>
      <c r="X183" s="319">
        <v>171596.88</v>
      </c>
      <c r="Y183"/>
      <c r="Z183"/>
    </row>
    <row r="184" spans="1:26" x14ac:dyDescent="0.25">
      <c r="A184" t="s">
        <v>3199</v>
      </c>
      <c r="B184" s="319">
        <v>514412.22</v>
      </c>
      <c r="C184" s="319">
        <v>21798</v>
      </c>
      <c r="D184" s="319">
        <v>34506.120000000003</v>
      </c>
      <c r="E184" s="319">
        <v>2137338.59</v>
      </c>
      <c r="F184" s="319">
        <v>175785.64</v>
      </c>
      <c r="G184" s="319">
        <v>0</v>
      </c>
      <c r="H184"/>
      <c r="I184"/>
      <c r="J184"/>
      <c r="K184"/>
      <c r="L184" s="319">
        <v>2499694.38</v>
      </c>
      <c r="M184" s="319">
        <v>309335.96999999997</v>
      </c>
      <c r="N184"/>
      <c r="O184" s="319">
        <v>640962.82999999996</v>
      </c>
      <c r="P184" s="319">
        <v>94640</v>
      </c>
      <c r="Q184" s="319">
        <v>548.46</v>
      </c>
      <c r="R184" s="319">
        <v>714000</v>
      </c>
      <c r="S184" s="319">
        <v>149037.6</v>
      </c>
      <c r="T184" s="319">
        <v>1018286</v>
      </c>
      <c r="U184"/>
      <c r="V184"/>
      <c r="W184" s="319">
        <v>388239.31</v>
      </c>
      <c r="X184" s="319">
        <v>117853.36</v>
      </c>
      <c r="Y184"/>
      <c r="Z184"/>
    </row>
    <row r="185" spans="1:26" x14ac:dyDescent="0.25">
      <c r="A185" t="s">
        <v>3200</v>
      </c>
      <c r="B185" s="319">
        <v>253907.63</v>
      </c>
      <c r="C185" s="319">
        <v>34352.26</v>
      </c>
      <c r="D185" s="319">
        <v>38564.370000000003</v>
      </c>
      <c r="E185" s="319">
        <v>90226.51</v>
      </c>
      <c r="F185" s="319">
        <v>679599.17</v>
      </c>
      <c r="G185" s="319">
        <v>18531</v>
      </c>
      <c r="H185" s="319">
        <v>65094</v>
      </c>
      <c r="I185"/>
      <c r="J185" s="319">
        <v>2650</v>
      </c>
      <c r="K185"/>
      <c r="L185" s="319">
        <v>-1304155.3899999999</v>
      </c>
      <c r="M185" s="319">
        <v>1558084.6</v>
      </c>
      <c r="N185"/>
      <c r="O185" s="319">
        <v>533778.81999999995</v>
      </c>
      <c r="P185" s="319">
        <v>99590</v>
      </c>
      <c r="Q185" s="319">
        <v>261.76</v>
      </c>
      <c r="R185" s="319">
        <v>470698</v>
      </c>
      <c r="S185" s="319">
        <v>838670.81</v>
      </c>
      <c r="T185" s="319">
        <v>785292</v>
      </c>
      <c r="U185"/>
      <c r="V185"/>
      <c r="W185" s="319">
        <v>339464.41</v>
      </c>
      <c r="X185" s="319">
        <v>61797.25</v>
      </c>
      <c r="Y185"/>
      <c r="Z185"/>
    </row>
    <row r="186" spans="1:26" x14ac:dyDescent="0.25">
      <c r="A186" t="s">
        <v>3201</v>
      </c>
      <c r="B186" s="319">
        <v>436155.66</v>
      </c>
      <c r="C186" s="319">
        <v>0</v>
      </c>
      <c r="D186" s="319">
        <v>28334.28</v>
      </c>
      <c r="E186" s="319">
        <v>350389.29</v>
      </c>
      <c r="F186" s="319">
        <v>85524.01</v>
      </c>
      <c r="G186" s="319">
        <v>0</v>
      </c>
      <c r="H186"/>
      <c r="I186"/>
      <c r="J186" s="319">
        <v>918</v>
      </c>
      <c r="K186"/>
      <c r="L186" s="319">
        <v>-1103429.93</v>
      </c>
      <c r="M186" s="319">
        <v>1939631.19</v>
      </c>
      <c r="N186"/>
      <c r="O186" s="319">
        <v>885865.21</v>
      </c>
      <c r="P186" s="319">
        <v>149240</v>
      </c>
      <c r="Q186" s="319">
        <v>401.52</v>
      </c>
      <c r="R186" s="319">
        <v>1018390</v>
      </c>
      <c r="S186" s="319">
        <v>182664.34</v>
      </c>
      <c r="T186" s="319">
        <v>1497356</v>
      </c>
      <c r="U186"/>
      <c r="V186"/>
      <c r="W186" s="319">
        <v>595655.13</v>
      </c>
      <c r="X186" s="319">
        <v>80265.960000000006</v>
      </c>
      <c r="Y186"/>
      <c r="Z186"/>
    </row>
    <row r="187" spans="1:26" x14ac:dyDescent="0.25">
      <c r="A187" t="s">
        <v>3202</v>
      </c>
      <c r="B187" s="319">
        <v>665561.1</v>
      </c>
      <c r="C187" s="319">
        <v>70064.350000000006</v>
      </c>
      <c r="D187" s="319">
        <v>75866.720000000001</v>
      </c>
      <c r="E187" s="319">
        <v>104306.08</v>
      </c>
      <c r="F187" s="319">
        <v>50380.59</v>
      </c>
      <c r="G187" s="319">
        <v>34939.120000000003</v>
      </c>
      <c r="H187" s="319">
        <v>0</v>
      </c>
      <c r="I187"/>
      <c r="J187"/>
      <c r="K187"/>
      <c r="L187" s="319">
        <v>-1524067.47</v>
      </c>
      <c r="M187" s="319">
        <v>2258666.42</v>
      </c>
      <c r="N187"/>
      <c r="O187" s="319">
        <v>1155478.6399999999</v>
      </c>
      <c r="P187" s="319">
        <v>157260</v>
      </c>
      <c r="Q187" s="319">
        <v>611.98</v>
      </c>
      <c r="R187" s="319">
        <v>1588872</v>
      </c>
      <c r="S187" s="319">
        <v>310538.32</v>
      </c>
      <c r="T187" s="319">
        <v>2380795</v>
      </c>
      <c r="U187"/>
      <c r="V187"/>
      <c r="W187" s="319">
        <v>582315.06999999995</v>
      </c>
      <c r="X187" s="319">
        <v>53010.1</v>
      </c>
      <c r="Y187"/>
      <c r="Z187"/>
    </row>
    <row r="188" spans="1:26" x14ac:dyDescent="0.25">
      <c r="A188" t="s">
        <v>3203</v>
      </c>
      <c r="B188" s="319">
        <v>180565.17</v>
      </c>
      <c r="C188" s="319">
        <v>43050.46</v>
      </c>
      <c r="D188" s="319">
        <v>74179.710000000006</v>
      </c>
      <c r="E188" s="319">
        <v>-49685.16</v>
      </c>
      <c r="F188" s="319">
        <v>406629.15</v>
      </c>
      <c r="G188" s="319">
        <v>33722</v>
      </c>
      <c r="H188" s="319">
        <v>5752.5</v>
      </c>
      <c r="I188"/>
      <c r="J188"/>
      <c r="K188"/>
      <c r="L188" s="319">
        <v>-2693394.2</v>
      </c>
      <c r="M188" s="319">
        <v>3335566.08</v>
      </c>
      <c r="N188"/>
      <c r="O188" s="319">
        <v>468938.8</v>
      </c>
      <c r="P188" s="319">
        <v>40000</v>
      </c>
      <c r="Q188" s="319">
        <v>246.74</v>
      </c>
      <c r="R188" s="319">
        <v>624760</v>
      </c>
      <c r="S188" s="319">
        <v>73459.520000000004</v>
      </c>
      <c r="T188" s="319">
        <v>883253</v>
      </c>
      <c r="U188"/>
      <c r="V188"/>
      <c r="W188" s="319">
        <v>234445.75</v>
      </c>
      <c r="X188" s="319">
        <v>116613.36</v>
      </c>
      <c r="Y188"/>
      <c r="Z188"/>
    </row>
    <row r="189" spans="1:26" x14ac:dyDescent="0.25">
      <c r="A189" t="s">
        <v>3204</v>
      </c>
      <c r="B189" s="319">
        <v>486762</v>
      </c>
      <c r="C189" s="319">
        <v>0</v>
      </c>
      <c r="D189" s="319">
        <v>20058.18</v>
      </c>
      <c r="E189" s="319">
        <v>154832.07999999999</v>
      </c>
      <c r="F189" s="319">
        <v>59722.239999999998</v>
      </c>
      <c r="G189" s="319">
        <v>12970.77</v>
      </c>
      <c r="H189" s="319">
        <v>5737.28</v>
      </c>
      <c r="I189"/>
      <c r="J189" s="319">
        <v>3289</v>
      </c>
      <c r="K189"/>
      <c r="L189" s="319">
        <v>-1368300.04</v>
      </c>
      <c r="M189" s="319">
        <v>1980732.96</v>
      </c>
      <c r="N189"/>
      <c r="O189" s="319">
        <v>762336.98</v>
      </c>
      <c r="P189" s="319">
        <v>72385</v>
      </c>
      <c r="Q189" s="319">
        <v>683.06</v>
      </c>
      <c r="R189" s="319">
        <v>905384</v>
      </c>
      <c r="S189" s="319">
        <v>178928.81</v>
      </c>
      <c r="T189" s="319">
        <v>1421443</v>
      </c>
      <c r="U189"/>
      <c r="V189"/>
      <c r="W189" s="319">
        <v>356559.2</v>
      </c>
      <c r="X189" s="319">
        <v>54771.12</v>
      </c>
      <c r="Y189"/>
      <c r="Z189"/>
    </row>
  </sheetData>
  <sheetProtection algorithmName="SHA-512" hashValue="d8DeEw2+I4Pk2iku0KAJHHxne1q8yw2AcNzXdG7OolZ6J8vzofMTRAA/46mA9LgWf1//q8sa1XCn5AFF8vxpFg==" saltValue="VKZDISlX+DU789/ib9/+IA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89"/>
  <sheetViews>
    <sheetView topLeftCell="Z1" zoomScale="69" zoomScaleNormal="69" workbookViewId="0">
      <selection activeCell="AD13" sqref="AD13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40.3984375" style="244" bestFit="1" customWidth="1"/>
    <col min="6" max="6" width="33.09765625" style="364" bestFit="1" customWidth="1"/>
    <col min="7" max="7" width="32.19921875" style="364" bestFit="1" customWidth="1"/>
    <col min="8" max="8" width="24" style="364" bestFit="1" customWidth="1"/>
    <col min="9" max="10" width="15.8984375" style="244" bestFit="1" customWidth="1"/>
    <col min="11" max="11" width="18" style="366" bestFit="1" customWidth="1"/>
    <col min="12" max="12" width="20.09765625" style="366" bestFit="1" customWidth="1"/>
    <col min="13" max="13" width="19.3984375" style="366" bestFit="1" customWidth="1"/>
    <col min="14" max="14" width="21.5" style="366" bestFit="1" customWidth="1"/>
    <col min="15" max="15" width="23.59765625" style="244" bestFit="1" customWidth="1"/>
    <col min="16" max="16" width="27.69921875" style="244" bestFit="1" customWidth="1"/>
    <col min="17" max="17" width="27.8984375" style="244" bestFit="1" customWidth="1"/>
    <col min="18" max="18" width="15.8984375" style="365" bestFit="1" customWidth="1"/>
    <col min="19" max="19" width="27.3984375" style="365" bestFit="1" customWidth="1"/>
    <col min="20" max="20" width="36.8984375" style="365" bestFit="1" customWidth="1"/>
    <col min="21" max="21" width="44.09765625" style="365" bestFit="1" customWidth="1"/>
    <col min="22" max="22" width="44.8984375" style="365" bestFit="1" customWidth="1"/>
    <col min="23" max="23" width="29" style="365" bestFit="1" customWidth="1"/>
    <col min="24" max="24" width="38.59765625" style="369" bestFit="1" customWidth="1"/>
    <col min="25" max="25" width="54.5" style="369" bestFit="1" customWidth="1"/>
    <col min="26" max="26" width="15.8984375" style="369" bestFit="1" customWidth="1"/>
    <col min="27" max="27" width="20.3984375" style="369" bestFit="1" customWidth="1"/>
    <col min="28" max="28" width="26.69921875" style="369" bestFit="1" customWidth="1"/>
    <col min="29" max="29" width="25.09765625" style="369" bestFit="1" customWidth="1"/>
    <col min="30" max="30" width="42.3984375" style="369" bestFit="1" customWidth="1"/>
    <col min="31" max="31" width="20.09765625" style="75" customWidth="1"/>
    <col min="32" max="32" width="15.5" style="30" bestFit="1" customWidth="1"/>
    <col min="33" max="33" width="14.09765625" style="25" bestFit="1" customWidth="1"/>
    <col min="34" max="34" width="15.09765625" style="34" bestFit="1" customWidth="1"/>
    <col min="35" max="35" width="15.09765625" style="35" bestFit="1" customWidth="1"/>
    <col min="36" max="36" width="16.69921875" style="26" bestFit="1" customWidth="1"/>
    <col min="37" max="16384" width="9" style="1"/>
  </cols>
  <sheetData>
    <row r="1" spans="3:36" x14ac:dyDescent="0.25">
      <c r="E1" t="s">
        <v>2458</v>
      </c>
      <c r="F1" s="328" t="s">
        <v>2459</v>
      </c>
      <c r="G1" s="328" t="s">
        <v>2460</v>
      </c>
      <c r="H1" s="328" t="s">
        <v>2461</v>
      </c>
      <c r="I1" t="s">
        <v>2463</v>
      </c>
      <c r="J1" t="s">
        <v>2464</v>
      </c>
      <c r="K1" s="341" t="s">
        <v>2466</v>
      </c>
      <c r="L1" s="341" t="s">
        <v>2467</v>
      </c>
      <c r="M1" s="341" t="s">
        <v>2470</v>
      </c>
      <c r="N1" s="341" t="s">
        <v>2471</v>
      </c>
      <c r="O1" t="s">
        <v>2473</v>
      </c>
      <c r="P1" t="s">
        <v>2474</v>
      </c>
      <c r="Q1" t="s">
        <v>2475</v>
      </c>
      <c r="R1" s="320" t="s">
        <v>2477</v>
      </c>
      <c r="S1" s="320" t="s">
        <v>2478</v>
      </c>
      <c r="T1" s="320" t="s">
        <v>2479</v>
      </c>
      <c r="U1" s="320" t="s">
        <v>2480</v>
      </c>
      <c r="V1" s="320" t="s">
        <v>2481</v>
      </c>
      <c r="W1" s="320" t="s">
        <v>2483</v>
      </c>
      <c r="X1" s="367" t="s">
        <v>2484</v>
      </c>
      <c r="Y1" s="367" t="s">
        <v>2485</v>
      </c>
      <c r="Z1" s="367" t="s">
        <v>2486</v>
      </c>
      <c r="AA1" s="367" t="s">
        <v>2487</v>
      </c>
      <c r="AB1" s="367" t="s">
        <v>2488</v>
      </c>
      <c r="AC1" s="367" t="s">
        <v>2617</v>
      </c>
      <c r="AD1" s="367" t="s">
        <v>2490</v>
      </c>
      <c r="AE1" s="74" t="s">
        <v>6</v>
      </c>
      <c r="AF1" s="30" t="s">
        <v>7</v>
      </c>
      <c r="AG1" s="32" t="s">
        <v>8</v>
      </c>
      <c r="AH1" s="33" t="s">
        <v>9</v>
      </c>
      <c r="AI1" s="23" t="s">
        <v>10</v>
      </c>
      <c r="AJ1" s="26" t="s">
        <v>11</v>
      </c>
    </row>
    <row r="2" spans="3:36" x14ac:dyDescent="0.25">
      <c r="E2" t="s">
        <v>2491</v>
      </c>
      <c r="F2" s="328" t="s">
        <v>2492</v>
      </c>
      <c r="G2" s="328" t="s">
        <v>2493</v>
      </c>
      <c r="H2" s="328" t="s">
        <v>2494</v>
      </c>
      <c r="I2" t="s">
        <v>2496</v>
      </c>
      <c r="J2" t="s">
        <v>2497</v>
      </c>
      <c r="K2" s="341" t="s">
        <v>2499</v>
      </c>
      <c r="L2" s="341" t="s">
        <v>2500</v>
      </c>
      <c r="M2" s="341" t="s">
        <v>2503</v>
      </c>
      <c r="N2" s="341" t="s">
        <v>2504</v>
      </c>
      <c r="O2" t="s">
        <v>2506</v>
      </c>
      <c r="P2" t="s">
        <v>2507</v>
      </c>
      <c r="Q2" t="s">
        <v>2508</v>
      </c>
      <c r="R2" s="320" t="s">
        <v>2510</v>
      </c>
      <c r="S2" s="320" t="s">
        <v>2511</v>
      </c>
      <c r="T2" s="320" t="s">
        <v>2512</v>
      </c>
      <c r="U2" s="320" t="s">
        <v>2513</v>
      </c>
      <c r="V2" s="320" t="s">
        <v>2514</v>
      </c>
      <c r="W2" s="320" t="s">
        <v>2516</v>
      </c>
      <c r="X2" s="367" t="s">
        <v>2517</v>
      </c>
      <c r="Y2" s="367" t="s">
        <v>2518</v>
      </c>
      <c r="Z2" s="367" t="s">
        <v>2519</v>
      </c>
      <c r="AA2" s="367" t="s">
        <v>2520</v>
      </c>
      <c r="AB2" s="367" t="s">
        <v>2521</v>
      </c>
      <c r="AC2" s="367" t="s">
        <v>2623</v>
      </c>
      <c r="AD2" s="367" t="s">
        <v>2523</v>
      </c>
      <c r="AE2" s="74"/>
      <c r="AG2" s="32"/>
      <c r="AH2" s="33"/>
      <c r="AI2" s="23"/>
    </row>
    <row r="3" spans="3:36" x14ac:dyDescent="0.25">
      <c r="E3" t="s">
        <v>2524</v>
      </c>
      <c r="F3" s="329">
        <v>100163027.77</v>
      </c>
      <c r="G3" s="329">
        <v>1290892.0900000001</v>
      </c>
      <c r="H3" s="329">
        <v>16768837.859999999</v>
      </c>
      <c r="I3" s="319">
        <v>89021938.260000005</v>
      </c>
      <c r="J3" s="319">
        <v>31847043.809999999</v>
      </c>
      <c r="K3" s="342">
        <v>263069.78000000003</v>
      </c>
      <c r="L3" s="342">
        <v>628056.06000000006</v>
      </c>
      <c r="M3" s="342">
        <v>165007</v>
      </c>
      <c r="N3" s="342">
        <v>1325630.08</v>
      </c>
      <c r="O3" s="319">
        <v>-2750754.26</v>
      </c>
      <c r="P3" s="319">
        <v>-117207047.23</v>
      </c>
      <c r="Q3" s="319">
        <v>333702351.50999999</v>
      </c>
      <c r="R3" s="321">
        <v>22388.959999999999</v>
      </c>
      <c r="S3" s="321">
        <v>186827610.94999999</v>
      </c>
      <c r="T3" s="321">
        <v>14006863.09</v>
      </c>
      <c r="U3" s="321">
        <v>87806.83</v>
      </c>
      <c r="V3" s="321">
        <v>211815319.05000001</v>
      </c>
      <c r="W3" s="321">
        <v>34778683.530000001</v>
      </c>
      <c r="X3" s="368">
        <v>304385469.47000003</v>
      </c>
      <c r="Y3" s="368">
        <v>1051617</v>
      </c>
      <c r="Z3" s="368">
        <v>407496.4</v>
      </c>
      <c r="AA3" s="368">
        <v>99326568.859999999</v>
      </c>
      <c r="AB3" s="368">
        <v>18927252.620000001</v>
      </c>
      <c r="AC3" s="368">
        <v>108236.35</v>
      </c>
      <c r="AD3" s="368">
        <v>366604.86</v>
      </c>
      <c r="AE3" s="76">
        <f t="shared" ref="AE3:AJ3" si="0">SUM(AE4:AE189)</f>
        <v>115408240.53000002</v>
      </c>
      <c r="AF3" s="31">
        <f t="shared" si="0"/>
        <v>2381734.7000000002</v>
      </c>
      <c r="AG3" s="21">
        <f t="shared" si="0"/>
        <v>113026505.83</v>
      </c>
      <c r="AH3" s="15">
        <f t="shared" si="0"/>
        <v>478467837.11000013</v>
      </c>
      <c r="AI3" s="16">
        <f t="shared" si="0"/>
        <v>389328673.28000027</v>
      </c>
      <c r="AJ3" s="26">
        <f t="shared" si="0"/>
        <v>89139163.830000073</v>
      </c>
    </row>
    <row r="4" spans="3:36" x14ac:dyDescent="0.25">
      <c r="E4" t="s">
        <v>3038</v>
      </c>
      <c r="F4" s="329">
        <v>125002.17</v>
      </c>
      <c r="G4" s="328"/>
      <c r="H4" s="328"/>
      <c r="I4" s="319">
        <v>2687369.02</v>
      </c>
      <c r="J4" s="319">
        <v>221993.35</v>
      </c>
      <c r="K4" s="341"/>
      <c r="L4" s="341"/>
      <c r="M4" s="341"/>
      <c r="N4" s="342">
        <v>318</v>
      </c>
      <c r="O4"/>
      <c r="P4" s="319">
        <v>1508406.01</v>
      </c>
      <c r="Q4" s="319">
        <v>1532600</v>
      </c>
      <c r="R4" s="320"/>
      <c r="S4" s="320"/>
      <c r="T4" s="320"/>
      <c r="U4" s="321">
        <v>20.82</v>
      </c>
      <c r="V4" s="321">
        <v>899941</v>
      </c>
      <c r="W4" s="321">
        <v>1923631.41</v>
      </c>
      <c r="X4" s="368">
        <v>2531722</v>
      </c>
      <c r="Y4" s="367"/>
      <c r="Z4" s="368">
        <v>1926.4</v>
      </c>
      <c r="AA4" s="368">
        <v>173723.02</v>
      </c>
      <c r="AB4" s="368">
        <v>123181.28</v>
      </c>
      <c r="AC4" s="367"/>
      <c r="AD4" s="367"/>
      <c r="AE4" s="76">
        <f t="shared" ref="AE4:AE22" si="1">SUM(F4:H4)</f>
        <v>125002.17</v>
      </c>
      <c r="AF4" s="31">
        <f t="shared" ref="AF4:AF22" si="2">SUM(K4:N4)</f>
        <v>318</v>
      </c>
      <c r="AG4" s="21">
        <f>AE4-AF4</f>
        <v>124684.17</v>
      </c>
      <c r="AH4" s="15">
        <f t="shared" ref="AH4:AH21" si="3">SUM(S4:Z4)</f>
        <v>5357241.6300000008</v>
      </c>
      <c r="AI4" s="16">
        <f t="shared" ref="AI4:AI21" si="4">SUM(AA4:AD4)</f>
        <v>296904.3</v>
      </c>
      <c r="AJ4" s="26">
        <f>AH4-AI4</f>
        <v>5060337.330000001</v>
      </c>
    </row>
    <row r="5" spans="3:36" x14ac:dyDescent="0.25">
      <c r="E5" t="s">
        <v>3039</v>
      </c>
      <c r="F5" s="329">
        <v>22920.9</v>
      </c>
      <c r="G5" s="328"/>
      <c r="H5" s="329">
        <v>24170</v>
      </c>
      <c r="I5" s="319">
        <v>1767002</v>
      </c>
      <c r="J5" s="319">
        <v>11514.26</v>
      </c>
      <c r="K5" s="342">
        <v>30850</v>
      </c>
      <c r="L5" s="341"/>
      <c r="M5" s="341"/>
      <c r="N5" s="341"/>
      <c r="O5"/>
      <c r="P5" s="319">
        <v>-443741.58</v>
      </c>
      <c r="Q5" s="319">
        <v>2300000</v>
      </c>
      <c r="R5" s="321">
        <v>22.04</v>
      </c>
      <c r="S5" s="320"/>
      <c r="T5" s="320"/>
      <c r="U5" s="320"/>
      <c r="V5" s="321">
        <v>800205</v>
      </c>
      <c r="W5" s="321">
        <v>1435348.84</v>
      </c>
      <c r="X5" s="368">
        <v>2079127</v>
      </c>
      <c r="Y5" s="368">
        <v>5192</v>
      </c>
      <c r="Z5" s="367"/>
      <c r="AA5" s="368">
        <v>152144.84</v>
      </c>
      <c r="AB5" s="368">
        <v>60613.3</v>
      </c>
      <c r="AC5" s="367"/>
      <c r="AD5" s="367"/>
      <c r="AE5" s="76">
        <f t="shared" si="1"/>
        <v>47090.9</v>
      </c>
      <c r="AF5" s="31">
        <f t="shared" si="2"/>
        <v>30850</v>
      </c>
      <c r="AG5" s="21">
        <f t="shared" ref="AG5:AG21" si="5">AE5-AF5</f>
        <v>16240.900000000001</v>
      </c>
      <c r="AH5" s="15">
        <f t="shared" si="3"/>
        <v>4319872.84</v>
      </c>
      <c r="AI5" s="16">
        <f t="shared" si="4"/>
        <v>212758.14</v>
      </c>
      <c r="AJ5" s="26">
        <f t="shared" ref="AJ5:AJ68" si="6">AH5-AI5</f>
        <v>4107114.6999999997</v>
      </c>
    </row>
    <row r="6" spans="3:36" x14ac:dyDescent="0.25">
      <c r="E6" t="s">
        <v>3040</v>
      </c>
      <c r="F6" s="329">
        <v>51373.8</v>
      </c>
      <c r="G6" s="328"/>
      <c r="H6" s="328"/>
      <c r="I6" s="319">
        <v>-18965.66</v>
      </c>
      <c r="J6" s="319">
        <v>3</v>
      </c>
      <c r="K6" s="341"/>
      <c r="L6" s="341"/>
      <c r="M6" s="341"/>
      <c r="N6" s="341"/>
      <c r="O6"/>
      <c r="P6" s="319">
        <v>-1117097.22</v>
      </c>
      <c r="Q6" s="319">
        <v>1150000</v>
      </c>
      <c r="R6" s="321">
        <v>75.02</v>
      </c>
      <c r="S6" s="320"/>
      <c r="T6" s="320"/>
      <c r="U6" s="320"/>
      <c r="V6" s="321">
        <v>1182493</v>
      </c>
      <c r="W6" s="321">
        <v>669055.31999999995</v>
      </c>
      <c r="X6" s="368">
        <v>1655155</v>
      </c>
      <c r="Y6" s="367"/>
      <c r="Z6" s="367"/>
      <c r="AA6" s="368">
        <v>177993.32</v>
      </c>
      <c r="AB6" s="368">
        <v>18966.66</v>
      </c>
      <c r="AC6" s="367"/>
      <c r="AD6" s="367"/>
      <c r="AE6" s="76">
        <f t="shared" si="1"/>
        <v>51373.8</v>
      </c>
      <c r="AF6" s="31">
        <f t="shared" si="2"/>
        <v>0</v>
      </c>
      <c r="AG6" s="21">
        <f t="shared" si="5"/>
        <v>51373.8</v>
      </c>
      <c r="AH6" s="15">
        <f t="shared" si="3"/>
        <v>3506703.32</v>
      </c>
      <c r="AI6" s="16">
        <f t="shared" si="4"/>
        <v>196959.98</v>
      </c>
      <c r="AJ6" s="26">
        <f t="shared" si="6"/>
        <v>3309743.34</v>
      </c>
    </row>
    <row r="7" spans="3:36" x14ac:dyDescent="0.25">
      <c r="E7" t="s">
        <v>3041</v>
      </c>
      <c r="F7" s="329">
        <v>42901.4</v>
      </c>
      <c r="G7" s="328"/>
      <c r="H7" s="329">
        <v>52185</v>
      </c>
      <c r="I7" s="319">
        <v>2</v>
      </c>
      <c r="J7" s="319">
        <v>34</v>
      </c>
      <c r="K7" s="341"/>
      <c r="L7" s="341"/>
      <c r="M7" s="341"/>
      <c r="N7" s="341"/>
      <c r="O7"/>
      <c r="P7" s="319">
        <v>-1153829.6000000001</v>
      </c>
      <c r="Q7" s="319">
        <v>1250300</v>
      </c>
      <c r="R7" s="320"/>
      <c r="S7" s="320"/>
      <c r="T7" s="320"/>
      <c r="U7" s="320"/>
      <c r="V7" s="321">
        <v>1013147</v>
      </c>
      <c r="W7" s="321">
        <v>515875.6</v>
      </c>
      <c r="X7" s="368">
        <v>1389377</v>
      </c>
      <c r="Y7" s="367"/>
      <c r="Z7" s="367"/>
      <c r="AA7" s="368">
        <v>140993.60000000001</v>
      </c>
      <c r="AB7" s="367"/>
      <c r="AC7" s="367"/>
      <c r="AD7" s="367"/>
      <c r="AE7" s="76">
        <f t="shared" si="1"/>
        <v>95086.399999999994</v>
      </c>
      <c r="AF7" s="31">
        <f t="shared" si="2"/>
        <v>0</v>
      </c>
      <c r="AG7" s="21">
        <f t="shared" si="5"/>
        <v>95086.399999999994</v>
      </c>
      <c r="AH7" s="15">
        <f t="shared" si="3"/>
        <v>2918399.6</v>
      </c>
      <c r="AI7" s="16">
        <f t="shared" si="4"/>
        <v>140993.60000000001</v>
      </c>
      <c r="AJ7" s="26">
        <f t="shared" si="6"/>
        <v>2777406</v>
      </c>
    </row>
    <row r="8" spans="3:36" x14ac:dyDescent="0.25">
      <c r="E8" t="s">
        <v>3042</v>
      </c>
      <c r="F8" s="329">
        <v>32922.089999999997</v>
      </c>
      <c r="G8" s="328"/>
      <c r="H8" s="329">
        <v>1250</v>
      </c>
      <c r="I8" s="319">
        <v>2</v>
      </c>
      <c r="J8" s="319">
        <v>21</v>
      </c>
      <c r="K8" s="341"/>
      <c r="L8" s="341"/>
      <c r="M8" s="341"/>
      <c r="N8" s="341"/>
      <c r="O8"/>
      <c r="P8" s="319">
        <v>-1528896.24</v>
      </c>
      <c r="Q8" s="319">
        <v>1542339.31</v>
      </c>
      <c r="R8" s="321">
        <v>39.24</v>
      </c>
      <c r="S8" s="320"/>
      <c r="T8" s="320"/>
      <c r="U8" s="320"/>
      <c r="V8" s="321">
        <v>776827.77</v>
      </c>
      <c r="W8" s="321">
        <v>2762377.13</v>
      </c>
      <c r="X8" s="368">
        <v>3126206</v>
      </c>
      <c r="Y8" s="367"/>
      <c r="Z8" s="367"/>
      <c r="AA8" s="368">
        <v>392286.12</v>
      </c>
      <c r="AB8" s="367"/>
      <c r="AC8" s="367"/>
      <c r="AD8" s="367"/>
      <c r="AE8" s="76">
        <f t="shared" si="1"/>
        <v>34172.089999999997</v>
      </c>
      <c r="AF8" s="31">
        <f t="shared" si="2"/>
        <v>0</v>
      </c>
      <c r="AG8" s="21">
        <f t="shared" si="5"/>
        <v>34172.089999999997</v>
      </c>
      <c r="AH8" s="15">
        <f t="shared" si="3"/>
        <v>6665410.9000000004</v>
      </c>
      <c r="AI8" s="16">
        <f t="shared" si="4"/>
        <v>392286.12</v>
      </c>
      <c r="AJ8" s="26">
        <f t="shared" si="6"/>
        <v>6273124.7800000003</v>
      </c>
    </row>
    <row r="9" spans="3:36" x14ac:dyDescent="0.25">
      <c r="E9" t="s">
        <v>3043</v>
      </c>
      <c r="F9" s="329">
        <v>42651.35</v>
      </c>
      <c r="G9" s="328"/>
      <c r="H9" s="329">
        <v>14578</v>
      </c>
      <c r="I9" s="319">
        <v>2261969.56</v>
      </c>
      <c r="J9" s="319">
        <v>202656.44</v>
      </c>
      <c r="K9" s="341"/>
      <c r="L9" s="341"/>
      <c r="M9" s="341"/>
      <c r="N9" s="341"/>
      <c r="O9"/>
      <c r="P9" s="319">
        <v>720615.54</v>
      </c>
      <c r="Q9" s="319">
        <v>1850000</v>
      </c>
      <c r="R9" s="321">
        <v>31.79</v>
      </c>
      <c r="S9" s="320"/>
      <c r="T9" s="320"/>
      <c r="U9" s="320"/>
      <c r="V9" s="321">
        <v>2204550.12</v>
      </c>
      <c r="W9" s="321">
        <v>619643.30000000005</v>
      </c>
      <c r="X9" s="368">
        <v>2570052.4</v>
      </c>
      <c r="Y9" s="367"/>
      <c r="Z9" s="367"/>
      <c r="AA9" s="368">
        <v>216063.02</v>
      </c>
      <c r="AB9" s="368">
        <v>86869.98</v>
      </c>
      <c r="AC9" s="367"/>
      <c r="AD9" s="367"/>
      <c r="AE9" s="76">
        <f t="shared" si="1"/>
        <v>57229.35</v>
      </c>
      <c r="AF9" s="31">
        <f t="shared" si="2"/>
        <v>0</v>
      </c>
      <c r="AG9" s="21">
        <f t="shared" si="5"/>
        <v>57229.35</v>
      </c>
      <c r="AH9" s="15">
        <f t="shared" si="3"/>
        <v>5394245.8200000003</v>
      </c>
      <c r="AI9" s="16">
        <f t="shared" si="4"/>
        <v>302933</v>
      </c>
      <c r="AJ9" s="26">
        <f t="shared" si="6"/>
        <v>5091312.82</v>
      </c>
    </row>
    <row r="10" spans="3:36" x14ac:dyDescent="0.25">
      <c r="E10" t="s">
        <v>3044</v>
      </c>
      <c r="F10" s="329">
        <v>125659.76</v>
      </c>
      <c r="G10" s="328"/>
      <c r="H10" s="329">
        <v>51194</v>
      </c>
      <c r="I10" s="319">
        <v>75123.83</v>
      </c>
      <c r="J10" s="319">
        <v>52</v>
      </c>
      <c r="K10" s="341"/>
      <c r="L10" s="341"/>
      <c r="M10" s="341"/>
      <c r="N10" s="341"/>
      <c r="O10"/>
      <c r="P10" s="319">
        <v>-937248.92</v>
      </c>
      <c r="Q10" s="319">
        <v>1236758.5</v>
      </c>
      <c r="R10" s="321">
        <v>355.41</v>
      </c>
      <c r="S10" s="320"/>
      <c r="T10" s="320"/>
      <c r="U10" s="320"/>
      <c r="V10" s="321">
        <v>1679330.3</v>
      </c>
      <c r="W10" s="321">
        <v>1521100.37</v>
      </c>
      <c r="X10" s="368">
        <v>2967786.3</v>
      </c>
      <c r="Y10" s="367"/>
      <c r="Z10" s="367"/>
      <c r="AA10" s="368">
        <v>218709.77</v>
      </c>
      <c r="AB10" s="368">
        <v>61770</v>
      </c>
      <c r="AC10" s="367"/>
      <c r="AD10" s="367"/>
      <c r="AE10" s="76">
        <f t="shared" si="1"/>
        <v>176853.76000000001</v>
      </c>
      <c r="AF10" s="31">
        <f t="shared" si="2"/>
        <v>0</v>
      </c>
      <c r="AG10" s="21">
        <f t="shared" si="5"/>
        <v>176853.76000000001</v>
      </c>
      <c r="AH10" s="15">
        <f t="shared" si="3"/>
        <v>6168216.9699999997</v>
      </c>
      <c r="AI10" s="16">
        <f t="shared" si="4"/>
        <v>280479.77</v>
      </c>
      <c r="AJ10" s="26">
        <f t="shared" si="6"/>
        <v>5887737.1999999993</v>
      </c>
    </row>
    <row r="11" spans="3:36" x14ac:dyDescent="0.25">
      <c r="E11" t="s">
        <v>3045</v>
      </c>
      <c r="F11" s="329">
        <v>37213.99</v>
      </c>
      <c r="G11" s="328"/>
      <c r="H11" s="329">
        <v>2925</v>
      </c>
      <c r="I11" s="319">
        <v>1697519.07</v>
      </c>
      <c r="J11" s="319">
        <v>9</v>
      </c>
      <c r="K11" s="342">
        <v>4030</v>
      </c>
      <c r="L11" s="341"/>
      <c r="M11" s="341"/>
      <c r="N11" s="341"/>
      <c r="O11"/>
      <c r="P11" s="319">
        <v>535421.69999999995</v>
      </c>
      <c r="Q11" s="319">
        <v>1223648</v>
      </c>
      <c r="R11" s="321">
        <v>12.34</v>
      </c>
      <c r="S11" s="320"/>
      <c r="T11" s="320"/>
      <c r="U11" s="320"/>
      <c r="V11" s="321">
        <v>928614</v>
      </c>
      <c r="W11" s="321">
        <v>1778022.46</v>
      </c>
      <c r="X11" s="368">
        <v>2478255</v>
      </c>
      <c r="Y11" s="367"/>
      <c r="Z11" s="368">
        <v>3720</v>
      </c>
      <c r="AA11" s="368">
        <v>193206.46</v>
      </c>
      <c r="AB11" s="368">
        <v>56899.98</v>
      </c>
      <c r="AC11" s="367"/>
      <c r="AD11" s="367"/>
      <c r="AE11" s="76">
        <f t="shared" si="1"/>
        <v>40138.99</v>
      </c>
      <c r="AF11" s="31">
        <f t="shared" si="2"/>
        <v>4030</v>
      </c>
      <c r="AG11" s="21">
        <f t="shared" si="5"/>
        <v>36108.99</v>
      </c>
      <c r="AH11" s="15">
        <f t="shared" si="3"/>
        <v>5188611.46</v>
      </c>
      <c r="AI11" s="16">
        <f t="shared" si="4"/>
        <v>250106.44</v>
      </c>
      <c r="AJ11" s="26">
        <f t="shared" si="6"/>
        <v>4938505.0199999996</v>
      </c>
    </row>
    <row r="12" spans="3:36" x14ac:dyDescent="0.25">
      <c r="E12" t="s">
        <v>3046</v>
      </c>
      <c r="F12" s="329">
        <v>267357.32</v>
      </c>
      <c r="G12" s="328"/>
      <c r="H12" s="328"/>
      <c r="I12" s="319">
        <v>522512.82</v>
      </c>
      <c r="J12" s="319">
        <v>30</v>
      </c>
      <c r="K12" s="341"/>
      <c r="L12" s="341"/>
      <c r="M12" s="341"/>
      <c r="N12" s="341"/>
      <c r="O12"/>
      <c r="P12" s="319">
        <v>-1213392.3700000001</v>
      </c>
      <c r="Q12" s="319">
        <v>1790913.12</v>
      </c>
      <c r="R12" s="321">
        <v>21.28</v>
      </c>
      <c r="S12" s="320"/>
      <c r="T12" s="320"/>
      <c r="U12" s="320"/>
      <c r="V12" s="321">
        <v>1456298</v>
      </c>
      <c r="W12" s="321">
        <v>3696464.93</v>
      </c>
      <c r="X12" s="368">
        <v>4664573</v>
      </c>
      <c r="Y12" s="368">
        <v>2000</v>
      </c>
      <c r="Z12" s="367"/>
      <c r="AA12" s="368">
        <v>218971.78</v>
      </c>
      <c r="AB12" s="368">
        <v>54860.04</v>
      </c>
      <c r="AC12" s="367"/>
      <c r="AD12" s="367"/>
      <c r="AE12" s="76">
        <f t="shared" si="1"/>
        <v>267357.32</v>
      </c>
      <c r="AF12" s="31">
        <f t="shared" si="2"/>
        <v>0</v>
      </c>
      <c r="AG12" s="21">
        <f t="shared" si="5"/>
        <v>267357.32</v>
      </c>
      <c r="AH12" s="15">
        <f t="shared" si="3"/>
        <v>9819335.9299999997</v>
      </c>
      <c r="AI12" s="16">
        <f t="shared" si="4"/>
        <v>273831.82</v>
      </c>
      <c r="AJ12" s="26">
        <f t="shared" si="6"/>
        <v>9545504.1099999994</v>
      </c>
    </row>
    <row r="13" spans="3:36" x14ac:dyDescent="0.25">
      <c r="E13" t="s">
        <v>3047</v>
      </c>
      <c r="F13" s="329">
        <v>27477.35</v>
      </c>
      <c r="G13" s="328"/>
      <c r="H13" s="328"/>
      <c r="I13" s="319">
        <v>55790.64</v>
      </c>
      <c r="J13" s="319">
        <v>64</v>
      </c>
      <c r="K13" s="341"/>
      <c r="L13" s="341"/>
      <c r="M13" s="341"/>
      <c r="N13" s="341"/>
      <c r="O13"/>
      <c r="P13" s="319">
        <v>-1215234.22</v>
      </c>
      <c r="Q13" s="319">
        <v>1325520</v>
      </c>
      <c r="R13" s="321">
        <v>36.19</v>
      </c>
      <c r="S13" s="320"/>
      <c r="T13" s="320"/>
      <c r="U13" s="320"/>
      <c r="V13" s="321">
        <v>1101439.5</v>
      </c>
      <c r="W13" s="321">
        <v>353425.94</v>
      </c>
      <c r="X13" s="368">
        <v>1296989.5</v>
      </c>
      <c r="Y13" s="368">
        <v>18000</v>
      </c>
      <c r="Z13" s="367"/>
      <c r="AA13" s="368">
        <v>125025.94</v>
      </c>
      <c r="AB13" s="368">
        <v>41839.980000000003</v>
      </c>
      <c r="AC13" s="367"/>
      <c r="AD13" s="367"/>
      <c r="AE13" s="76">
        <f t="shared" si="1"/>
        <v>27477.35</v>
      </c>
      <c r="AF13" s="31">
        <f t="shared" si="2"/>
        <v>0</v>
      </c>
      <c r="AG13" s="21">
        <f t="shared" si="5"/>
        <v>27477.35</v>
      </c>
      <c r="AH13" s="15">
        <f t="shared" si="3"/>
        <v>2769854.94</v>
      </c>
      <c r="AI13" s="16">
        <f t="shared" si="4"/>
        <v>166865.92000000001</v>
      </c>
      <c r="AJ13" s="26">
        <f t="shared" si="6"/>
        <v>2602989.02</v>
      </c>
    </row>
    <row r="14" spans="3:36" s="38" customFormat="1" x14ac:dyDescent="0.25">
      <c r="C14" s="68"/>
      <c r="D14" s="45"/>
      <c r="E14" t="s">
        <v>3048</v>
      </c>
      <c r="F14" s="329">
        <v>16227.31</v>
      </c>
      <c r="G14" s="328"/>
      <c r="H14" s="329">
        <v>1100</v>
      </c>
      <c r="I14" s="319">
        <v>911225.89</v>
      </c>
      <c r="J14" s="319">
        <v>2148.04</v>
      </c>
      <c r="K14" s="341"/>
      <c r="L14" s="341"/>
      <c r="M14" s="341"/>
      <c r="N14" s="341"/>
      <c r="O14"/>
      <c r="P14" s="319">
        <v>-413248.07</v>
      </c>
      <c r="Q14" s="319">
        <v>1385124.66</v>
      </c>
      <c r="R14" s="320"/>
      <c r="S14" s="320"/>
      <c r="T14" s="320"/>
      <c r="U14" s="320"/>
      <c r="V14" s="321">
        <v>1848432.7</v>
      </c>
      <c r="W14" s="321">
        <v>745231.83</v>
      </c>
      <c r="X14" s="368">
        <v>2470757.7000000002</v>
      </c>
      <c r="Y14" s="367"/>
      <c r="Z14" s="367"/>
      <c r="AA14" s="368">
        <v>114331.83</v>
      </c>
      <c r="AB14" s="368">
        <v>49750.35</v>
      </c>
      <c r="AC14" s="367"/>
      <c r="AD14" s="367"/>
      <c r="AE14" s="76">
        <f t="shared" si="1"/>
        <v>17327.309999999998</v>
      </c>
      <c r="AF14" s="31">
        <f t="shared" si="2"/>
        <v>0</v>
      </c>
      <c r="AG14" s="21">
        <f t="shared" si="5"/>
        <v>17327.309999999998</v>
      </c>
      <c r="AH14" s="15">
        <f t="shared" si="3"/>
        <v>5064422.2300000004</v>
      </c>
      <c r="AI14" s="16">
        <f t="shared" si="4"/>
        <v>164082.18</v>
      </c>
      <c r="AJ14" s="26">
        <f t="shared" si="6"/>
        <v>4900340.0500000007</v>
      </c>
    </row>
    <row r="15" spans="3:36" x14ac:dyDescent="0.25">
      <c r="E15" t="s">
        <v>3049</v>
      </c>
      <c r="F15" s="329">
        <v>38433.71</v>
      </c>
      <c r="G15" s="328"/>
      <c r="H15" s="329">
        <v>12076</v>
      </c>
      <c r="I15" s="319">
        <v>2</v>
      </c>
      <c r="J15" s="319">
        <v>28</v>
      </c>
      <c r="K15" s="341"/>
      <c r="L15" s="341"/>
      <c r="M15" s="341"/>
      <c r="N15" s="341"/>
      <c r="O15"/>
      <c r="P15" s="319">
        <v>-1158998.3500000001</v>
      </c>
      <c r="Q15" s="319">
        <v>1199644.94</v>
      </c>
      <c r="R15" s="321">
        <v>7.12</v>
      </c>
      <c r="S15" s="320"/>
      <c r="T15" s="320"/>
      <c r="U15" s="320"/>
      <c r="V15" s="321">
        <v>913414.3</v>
      </c>
      <c r="W15" s="321">
        <v>838333.32</v>
      </c>
      <c r="X15" s="368">
        <v>1598261.3</v>
      </c>
      <c r="Y15" s="367"/>
      <c r="Z15" s="367"/>
      <c r="AA15" s="368">
        <v>143600.32000000001</v>
      </c>
      <c r="AB15" s="367"/>
      <c r="AC15" s="367"/>
      <c r="AD15" s="367"/>
      <c r="AE15" s="76">
        <f t="shared" si="1"/>
        <v>50509.71</v>
      </c>
      <c r="AF15" s="31">
        <f t="shared" si="2"/>
        <v>0</v>
      </c>
      <c r="AG15" s="21">
        <f t="shared" si="5"/>
        <v>50509.71</v>
      </c>
      <c r="AH15" s="15">
        <f t="shared" si="3"/>
        <v>3350008.92</v>
      </c>
      <c r="AI15" s="16">
        <f t="shared" si="4"/>
        <v>143600.32000000001</v>
      </c>
      <c r="AJ15" s="26">
        <f t="shared" si="6"/>
        <v>3206408.6</v>
      </c>
    </row>
    <row r="16" spans="3:36" x14ac:dyDescent="0.25">
      <c r="E16" t="s">
        <v>3050</v>
      </c>
      <c r="F16" s="329">
        <v>9076.7000000000007</v>
      </c>
      <c r="G16" s="328"/>
      <c r="H16" s="328"/>
      <c r="I16" s="319">
        <v>5</v>
      </c>
      <c r="J16" s="319">
        <v>26</v>
      </c>
      <c r="K16" s="341"/>
      <c r="L16" s="341"/>
      <c r="M16" s="341"/>
      <c r="N16" s="341"/>
      <c r="O16"/>
      <c r="P16" s="319">
        <v>-1641651.3</v>
      </c>
      <c r="Q16" s="319">
        <v>1642759</v>
      </c>
      <c r="R16" s="320"/>
      <c r="S16" s="320"/>
      <c r="T16" s="320"/>
      <c r="U16" s="320"/>
      <c r="V16" s="321">
        <v>962660</v>
      </c>
      <c r="W16" s="321">
        <v>477704.19</v>
      </c>
      <c r="X16" s="368">
        <v>1292051</v>
      </c>
      <c r="Y16" s="367"/>
      <c r="Z16" s="367"/>
      <c r="AA16" s="368">
        <v>140313.19</v>
      </c>
      <c r="AB16" s="367"/>
      <c r="AC16" s="367"/>
      <c r="AD16" s="367"/>
      <c r="AE16" s="76">
        <f t="shared" si="1"/>
        <v>9076.7000000000007</v>
      </c>
      <c r="AF16" s="31">
        <f t="shared" si="2"/>
        <v>0</v>
      </c>
      <c r="AG16" s="21">
        <f t="shared" si="5"/>
        <v>9076.7000000000007</v>
      </c>
      <c r="AH16" s="15">
        <f t="shared" si="3"/>
        <v>2732415.19</v>
      </c>
      <c r="AI16" s="16">
        <f t="shared" si="4"/>
        <v>140313.19</v>
      </c>
      <c r="AJ16" s="26">
        <f t="shared" si="6"/>
        <v>2592102</v>
      </c>
    </row>
    <row r="17" spans="1:36" x14ac:dyDescent="0.25">
      <c r="E17" t="s">
        <v>3051</v>
      </c>
      <c r="F17" s="329">
        <v>19255.919999999998</v>
      </c>
      <c r="G17" s="328"/>
      <c r="H17" s="328"/>
      <c r="I17" s="319">
        <v>404150.06</v>
      </c>
      <c r="J17" s="319">
        <v>206269.94</v>
      </c>
      <c r="K17" s="341"/>
      <c r="L17" s="341"/>
      <c r="M17" s="341"/>
      <c r="N17" s="341"/>
      <c r="O17"/>
      <c r="P17" s="319">
        <v>-546431.69999999995</v>
      </c>
      <c r="Q17" s="319">
        <v>1230000</v>
      </c>
      <c r="R17" s="321">
        <v>7.62</v>
      </c>
      <c r="S17" s="320"/>
      <c r="T17" s="320"/>
      <c r="U17" s="320"/>
      <c r="V17" s="321">
        <v>1403368</v>
      </c>
      <c r="W17" s="321">
        <v>508949.7</v>
      </c>
      <c r="X17" s="368">
        <v>1724354</v>
      </c>
      <c r="Y17" s="368">
        <v>6018</v>
      </c>
      <c r="Z17" s="368">
        <v>8668</v>
      </c>
      <c r="AA17" s="368">
        <v>154677.70000000001</v>
      </c>
      <c r="AB17" s="368">
        <v>72500</v>
      </c>
      <c r="AC17" s="367"/>
      <c r="AD17" s="367"/>
      <c r="AE17" s="76">
        <f t="shared" si="1"/>
        <v>19255.919999999998</v>
      </c>
      <c r="AF17" s="31">
        <f t="shared" si="2"/>
        <v>0</v>
      </c>
      <c r="AG17" s="21">
        <f t="shared" si="5"/>
        <v>19255.919999999998</v>
      </c>
      <c r="AH17" s="15">
        <f t="shared" si="3"/>
        <v>3651357.7</v>
      </c>
      <c r="AI17" s="16">
        <f t="shared" si="4"/>
        <v>227177.7</v>
      </c>
      <c r="AJ17" s="26">
        <f t="shared" si="6"/>
        <v>3424180</v>
      </c>
    </row>
    <row r="18" spans="1:36" x14ac:dyDescent="0.25">
      <c r="E18" t="s">
        <v>3052</v>
      </c>
      <c r="F18" s="329">
        <v>42399.31</v>
      </c>
      <c r="G18" s="328"/>
      <c r="H18" s="329">
        <v>61660</v>
      </c>
      <c r="I18"/>
      <c r="J18" s="319">
        <v>3281.54</v>
      </c>
      <c r="K18" s="341"/>
      <c r="L18" s="341"/>
      <c r="M18" s="341"/>
      <c r="N18" s="341"/>
      <c r="O18"/>
      <c r="P18" s="319">
        <v>-991197.77</v>
      </c>
      <c r="Q18" s="319">
        <v>1067330</v>
      </c>
      <c r="R18" s="321">
        <v>11.65</v>
      </c>
      <c r="S18" s="320"/>
      <c r="T18" s="320"/>
      <c r="U18" s="320"/>
      <c r="V18" s="321">
        <v>938915.25</v>
      </c>
      <c r="W18" s="321">
        <v>578017.88</v>
      </c>
      <c r="X18" s="368">
        <v>1316619.05</v>
      </c>
      <c r="Y18" s="368">
        <v>19915</v>
      </c>
      <c r="Z18" s="367"/>
      <c r="AA18" s="368">
        <v>145075.43</v>
      </c>
      <c r="AB18" s="368">
        <v>4126.68</v>
      </c>
      <c r="AC18" s="367"/>
      <c r="AD18" s="367"/>
      <c r="AE18" s="76">
        <f t="shared" si="1"/>
        <v>104059.31</v>
      </c>
      <c r="AF18" s="31">
        <f t="shared" si="2"/>
        <v>0</v>
      </c>
      <c r="AG18" s="21">
        <f t="shared" si="5"/>
        <v>104059.31</v>
      </c>
      <c r="AH18" s="15">
        <f t="shared" si="3"/>
        <v>2853467.1799999997</v>
      </c>
      <c r="AI18" s="16">
        <f t="shared" si="4"/>
        <v>149202.10999999999</v>
      </c>
      <c r="AJ18" s="26">
        <f t="shared" si="6"/>
        <v>2704265.07</v>
      </c>
    </row>
    <row r="19" spans="1:36" x14ac:dyDescent="0.25">
      <c r="E19"/>
      <c r="F19" s="329"/>
      <c r="G19" s="328"/>
      <c r="H19" s="329"/>
      <c r="I19"/>
      <c r="J19" s="319"/>
      <c r="K19" s="341"/>
      <c r="L19" s="341"/>
      <c r="M19" s="341"/>
      <c r="N19" s="341"/>
      <c r="O19"/>
      <c r="P19" s="319"/>
      <c r="Q19" s="319"/>
      <c r="R19" s="321"/>
      <c r="S19" s="320"/>
      <c r="T19" s="320"/>
      <c r="U19" s="320"/>
      <c r="V19" s="321"/>
      <c r="W19" s="321"/>
      <c r="X19" s="368"/>
      <c r="Y19" s="368"/>
      <c r="Z19" s="367"/>
      <c r="AA19" s="368"/>
      <c r="AB19" s="368"/>
      <c r="AC19" s="367"/>
      <c r="AD19" s="367"/>
      <c r="AE19" s="76">
        <f t="shared" si="1"/>
        <v>0</v>
      </c>
      <c r="AF19" s="31">
        <f t="shared" si="2"/>
        <v>0</v>
      </c>
      <c r="AG19" s="21">
        <f t="shared" si="5"/>
        <v>0</v>
      </c>
      <c r="AH19" s="15">
        <f t="shared" si="3"/>
        <v>0</v>
      </c>
      <c r="AI19" s="16">
        <f t="shared" si="4"/>
        <v>0</v>
      </c>
      <c r="AJ19" s="26">
        <f t="shared" si="6"/>
        <v>0</v>
      </c>
    </row>
    <row r="20" spans="1:36" x14ac:dyDescent="0.25">
      <c r="E20"/>
      <c r="F20" s="329"/>
      <c r="G20" s="328"/>
      <c r="H20" s="329"/>
      <c r="I20"/>
      <c r="J20" s="319"/>
      <c r="K20" s="341"/>
      <c r="L20" s="341"/>
      <c r="M20" s="341"/>
      <c r="N20" s="341"/>
      <c r="O20"/>
      <c r="P20" s="319"/>
      <c r="Q20" s="319"/>
      <c r="R20" s="321"/>
      <c r="S20" s="320"/>
      <c r="T20" s="320"/>
      <c r="U20" s="320"/>
      <c r="V20" s="321"/>
      <c r="W20" s="321"/>
      <c r="X20" s="368"/>
      <c r="Y20" s="368"/>
      <c r="Z20" s="367"/>
      <c r="AA20" s="368"/>
      <c r="AB20" s="368"/>
      <c r="AC20" s="367"/>
      <c r="AD20" s="367"/>
      <c r="AE20" s="76">
        <f t="shared" si="1"/>
        <v>0</v>
      </c>
      <c r="AF20" s="31">
        <f t="shared" si="2"/>
        <v>0</v>
      </c>
      <c r="AG20" s="21">
        <f t="shared" si="5"/>
        <v>0</v>
      </c>
      <c r="AH20" s="15">
        <f t="shared" si="3"/>
        <v>0</v>
      </c>
      <c r="AI20" s="16">
        <f t="shared" si="4"/>
        <v>0</v>
      </c>
      <c r="AJ20" s="26">
        <f t="shared" si="6"/>
        <v>0</v>
      </c>
    </row>
    <row r="21" spans="1:36" x14ac:dyDescent="0.25">
      <c r="E21"/>
      <c r="F21" s="329"/>
      <c r="G21" s="328"/>
      <c r="H21" s="329"/>
      <c r="I21"/>
      <c r="J21" s="319"/>
      <c r="K21" s="341"/>
      <c r="L21" s="341"/>
      <c r="M21" s="341"/>
      <c r="N21" s="341"/>
      <c r="O21"/>
      <c r="P21" s="319"/>
      <c r="Q21" s="319"/>
      <c r="R21" s="321"/>
      <c r="S21" s="320"/>
      <c r="T21" s="320"/>
      <c r="U21" s="320"/>
      <c r="V21" s="321"/>
      <c r="W21" s="321"/>
      <c r="X21" s="368"/>
      <c r="Y21" s="368"/>
      <c r="Z21" s="367"/>
      <c r="AA21" s="368"/>
      <c r="AB21" s="368"/>
      <c r="AC21" s="367"/>
      <c r="AD21" s="367"/>
      <c r="AE21" s="76">
        <f t="shared" si="1"/>
        <v>0</v>
      </c>
      <c r="AF21" s="31">
        <f t="shared" si="2"/>
        <v>0</v>
      </c>
      <c r="AG21" s="21">
        <f t="shared" si="5"/>
        <v>0</v>
      </c>
      <c r="AH21" s="15">
        <f t="shared" si="3"/>
        <v>0</v>
      </c>
      <c r="AI21" s="16">
        <f t="shared" si="4"/>
        <v>0</v>
      </c>
      <c r="AJ21" s="26">
        <f t="shared" si="6"/>
        <v>0</v>
      </c>
    </row>
    <row r="22" spans="1:36" x14ac:dyDescent="0.25">
      <c r="A22" s="1" t="s">
        <v>460</v>
      </c>
      <c r="B22" s="1" t="s">
        <v>462</v>
      </c>
      <c r="C22" s="66">
        <v>4536</v>
      </c>
      <c r="D22" s="67" t="s">
        <v>1096</v>
      </c>
      <c r="E22" t="s">
        <v>3053</v>
      </c>
      <c r="F22" s="329">
        <v>499461.27</v>
      </c>
      <c r="G22" s="329">
        <v>29509.65</v>
      </c>
      <c r="H22" s="329">
        <v>315378.89</v>
      </c>
      <c r="I22" s="319">
        <v>212421.9</v>
      </c>
      <c r="J22" s="319">
        <v>228469.84</v>
      </c>
      <c r="K22" s="341"/>
      <c r="L22" s="341"/>
      <c r="M22" s="341"/>
      <c r="N22" s="342">
        <v>0</v>
      </c>
      <c r="O22"/>
      <c r="P22" s="319">
        <v>1318480.1100000001</v>
      </c>
      <c r="Q22"/>
      <c r="R22" s="320"/>
      <c r="S22" s="321">
        <v>740895.8</v>
      </c>
      <c r="T22" s="321">
        <v>84964</v>
      </c>
      <c r="U22" s="321">
        <v>774.42</v>
      </c>
      <c r="V22" s="321">
        <v>1897700</v>
      </c>
      <c r="W22" s="320"/>
      <c r="X22" s="368">
        <v>2215534</v>
      </c>
      <c r="Y22" s="368">
        <v>17320</v>
      </c>
      <c r="Z22" s="368">
        <v>4005</v>
      </c>
      <c r="AA22" s="368">
        <v>420351.54</v>
      </c>
      <c r="AB22" s="368">
        <v>100362.24000000001</v>
      </c>
      <c r="AC22" s="367"/>
      <c r="AD22" s="367"/>
      <c r="AE22" s="370">
        <f t="shared" si="1"/>
        <v>844349.81</v>
      </c>
      <c r="AF22" s="31">
        <f t="shared" si="2"/>
        <v>0</v>
      </c>
      <c r="AG22" s="361">
        <f>AE22-AF22</f>
        <v>844349.81</v>
      </c>
      <c r="AH22" s="15">
        <f>SUM(R22:W22)</f>
        <v>2724334.22</v>
      </c>
      <c r="AI22" s="363">
        <f>SUM(X22:AD22)</f>
        <v>2757572.7800000003</v>
      </c>
      <c r="AJ22" s="26">
        <f t="shared" si="6"/>
        <v>-33238.560000000056</v>
      </c>
    </row>
    <row r="23" spans="1:36" x14ac:dyDescent="0.25">
      <c r="A23" s="1" t="s">
        <v>460</v>
      </c>
      <c r="B23" s="1" t="s">
        <v>462</v>
      </c>
      <c r="C23" s="66">
        <v>3980</v>
      </c>
      <c r="D23" s="67" t="s">
        <v>1097</v>
      </c>
      <c r="E23" t="s">
        <v>3054</v>
      </c>
      <c r="F23" s="329">
        <v>246011.3</v>
      </c>
      <c r="G23" s="329">
        <v>0</v>
      </c>
      <c r="H23" s="329">
        <v>130694.84</v>
      </c>
      <c r="I23" s="319">
        <v>161835.01999999999</v>
      </c>
      <c r="J23" s="319">
        <v>80719.08</v>
      </c>
      <c r="K23" s="341"/>
      <c r="L23" s="341"/>
      <c r="M23" s="341"/>
      <c r="N23" s="342">
        <v>-1892</v>
      </c>
      <c r="O23"/>
      <c r="P23" s="319">
        <v>-1785995.54</v>
      </c>
      <c r="Q23" s="319">
        <v>2340148.79</v>
      </c>
      <c r="R23" s="320"/>
      <c r="S23" s="321">
        <v>905891.73</v>
      </c>
      <c r="T23" s="320"/>
      <c r="U23" s="321">
        <v>36.340000000000003</v>
      </c>
      <c r="V23" s="321">
        <v>990180</v>
      </c>
      <c r="W23" s="320"/>
      <c r="X23" s="368">
        <v>1309671.2</v>
      </c>
      <c r="Y23" s="368">
        <v>4950</v>
      </c>
      <c r="Z23" s="368">
        <v>10955</v>
      </c>
      <c r="AA23" s="368">
        <v>440318.86</v>
      </c>
      <c r="AB23" s="368">
        <v>63214.02</v>
      </c>
      <c r="AC23" s="367"/>
      <c r="AD23" s="367"/>
      <c r="AE23" s="370">
        <f t="shared" ref="AE23:AE86" si="7">SUM(F23:H23)</f>
        <v>376706.14</v>
      </c>
      <c r="AF23" s="31">
        <f t="shared" ref="AF23:AF86" si="8">SUM(K23:N23)</f>
        <v>-1892</v>
      </c>
      <c r="AG23" s="361">
        <f t="shared" ref="AG23:AG86" si="9">AE23-AF23</f>
        <v>378598.14</v>
      </c>
      <c r="AH23" s="15">
        <f t="shared" ref="AH23:AH86" si="10">SUM(R23:W23)</f>
        <v>1896108.0699999998</v>
      </c>
      <c r="AI23" s="363">
        <f t="shared" ref="AI23:AI86" si="11">SUM(X23:AD23)</f>
        <v>1829109.08</v>
      </c>
      <c r="AJ23" s="26">
        <f t="shared" si="6"/>
        <v>66998.989999999758</v>
      </c>
    </row>
    <row r="24" spans="1:36" x14ac:dyDescent="0.25">
      <c r="A24" s="1" t="s">
        <v>460</v>
      </c>
      <c r="B24" s="1" t="s">
        <v>462</v>
      </c>
      <c r="C24" s="66">
        <v>9027</v>
      </c>
      <c r="D24" s="67" t="s">
        <v>1098</v>
      </c>
      <c r="E24" t="s">
        <v>3055</v>
      </c>
      <c r="F24" s="329">
        <v>1150098.1100000001</v>
      </c>
      <c r="G24" s="329">
        <v>112658.46</v>
      </c>
      <c r="H24" s="329">
        <v>254761.8</v>
      </c>
      <c r="I24" s="319">
        <v>181267.32</v>
      </c>
      <c r="J24" s="319">
        <v>132200</v>
      </c>
      <c r="K24" s="342">
        <v>0</v>
      </c>
      <c r="L24" s="341"/>
      <c r="M24" s="341"/>
      <c r="N24" s="342">
        <v>24000</v>
      </c>
      <c r="O24"/>
      <c r="P24" s="319">
        <v>-763400.78</v>
      </c>
      <c r="Q24" s="319">
        <v>2461151.44</v>
      </c>
      <c r="R24" s="320"/>
      <c r="S24" s="321">
        <v>1771167.87</v>
      </c>
      <c r="T24" s="321">
        <v>691210</v>
      </c>
      <c r="U24" s="321">
        <v>1762.61</v>
      </c>
      <c r="V24" s="321">
        <v>1699570</v>
      </c>
      <c r="W24" s="321">
        <v>5810</v>
      </c>
      <c r="X24" s="368">
        <v>2210193</v>
      </c>
      <c r="Y24" s="368">
        <v>19474</v>
      </c>
      <c r="Z24" s="367"/>
      <c r="AA24" s="368">
        <v>1774033.38</v>
      </c>
      <c r="AB24" s="368">
        <v>56585.07</v>
      </c>
      <c r="AC24" s="367"/>
      <c r="AD24" s="367"/>
      <c r="AE24" s="370">
        <f t="shared" si="7"/>
        <v>1517518.37</v>
      </c>
      <c r="AF24" s="31">
        <f t="shared" si="8"/>
        <v>24000</v>
      </c>
      <c r="AG24" s="361">
        <f t="shared" si="9"/>
        <v>1493518.37</v>
      </c>
      <c r="AH24" s="15">
        <f t="shared" si="10"/>
        <v>4169520.48</v>
      </c>
      <c r="AI24" s="363">
        <f t="shared" si="11"/>
        <v>4060285.4499999997</v>
      </c>
      <c r="AJ24" s="26">
        <f t="shared" si="6"/>
        <v>109235.03000000026</v>
      </c>
    </row>
    <row r="25" spans="1:36" x14ac:dyDescent="0.25">
      <c r="A25" s="1" t="s">
        <v>460</v>
      </c>
      <c r="B25" s="1" t="s">
        <v>462</v>
      </c>
      <c r="C25" s="66">
        <v>4180</v>
      </c>
      <c r="D25" s="67" t="s">
        <v>1099</v>
      </c>
      <c r="E25" t="s">
        <v>3056</v>
      </c>
      <c r="F25" s="329">
        <v>380204.81</v>
      </c>
      <c r="G25" s="329">
        <v>30447.71</v>
      </c>
      <c r="H25" s="329">
        <v>119882.77</v>
      </c>
      <c r="I25" s="319">
        <v>202060.24</v>
      </c>
      <c r="J25" s="319">
        <v>510478.57</v>
      </c>
      <c r="K25" s="341"/>
      <c r="L25" s="341"/>
      <c r="M25" s="341"/>
      <c r="N25" s="342">
        <v>0</v>
      </c>
      <c r="O25"/>
      <c r="P25" s="319">
        <v>-306386.08</v>
      </c>
      <c r="Q25" s="319">
        <v>1609968.11</v>
      </c>
      <c r="R25" s="320"/>
      <c r="S25" s="321">
        <v>1060551.67</v>
      </c>
      <c r="T25" s="321">
        <v>5960</v>
      </c>
      <c r="U25" s="321">
        <v>519.67999999999995</v>
      </c>
      <c r="V25" s="321">
        <v>876700</v>
      </c>
      <c r="W25" s="320"/>
      <c r="X25" s="368">
        <v>1184524</v>
      </c>
      <c r="Y25" s="368">
        <v>8050</v>
      </c>
      <c r="Z25" s="367"/>
      <c r="AA25" s="368">
        <v>615696.81000000006</v>
      </c>
      <c r="AB25" s="368">
        <v>195322.19</v>
      </c>
      <c r="AC25" s="367"/>
      <c r="AD25" s="368">
        <v>646.28</v>
      </c>
      <c r="AE25" s="370">
        <f t="shared" si="7"/>
        <v>530535.29</v>
      </c>
      <c r="AF25" s="31">
        <f t="shared" si="8"/>
        <v>0</v>
      </c>
      <c r="AG25" s="361">
        <f t="shared" si="9"/>
        <v>530535.29</v>
      </c>
      <c r="AH25" s="15">
        <f t="shared" si="10"/>
        <v>1943731.3499999999</v>
      </c>
      <c r="AI25" s="363">
        <f t="shared" si="11"/>
        <v>2004239.28</v>
      </c>
      <c r="AJ25" s="26">
        <f t="shared" si="6"/>
        <v>-60507.930000000168</v>
      </c>
    </row>
    <row r="26" spans="1:36" x14ac:dyDescent="0.25">
      <c r="A26" s="1" t="s">
        <v>460</v>
      </c>
      <c r="B26" s="1" t="s">
        <v>462</v>
      </c>
      <c r="C26" s="66">
        <v>2100</v>
      </c>
      <c r="D26" s="67" t="s">
        <v>1100</v>
      </c>
      <c r="E26" t="s">
        <v>3057</v>
      </c>
      <c r="F26" s="329">
        <v>200968.92</v>
      </c>
      <c r="G26" s="329">
        <v>4462.72</v>
      </c>
      <c r="H26" s="329">
        <v>137805.32</v>
      </c>
      <c r="I26" s="319">
        <v>199426.88</v>
      </c>
      <c r="J26" s="319">
        <v>112679.02</v>
      </c>
      <c r="K26" s="341"/>
      <c r="L26" s="341"/>
      <c r="M26" s="341"/>
      <c r="N26" s="341"/>
      <c r="O26"/>
      <c r="P26" s="319">
        <v>-1153194.3799999999</v>
      </c>
      <c r="Q26" s="319">
        <v>1693812.25</v>
      </c>
      <c r="R26" s="320"/>
      <c r="S26" s="321">
        <v>600637.12</v>
      </c>
      <c r="T26" s="321">
        <v>5000</v>
      </c>
      <c r="U26" s="321">
        <v>314.33999999999997</v>
      </c>
      <c r="V26" s="321">
        <v>831380</v>
      </c>
      <c r="W26" s="320"/>
      <c r="X26" s="368">
        <v>1009318</v>
      </c>
      <c r="Y26" s="368">
        <v>7812</v>
      </c>
      <c r="Z26" s="367"/>
      <c r="AA26" s="368">
        <v>254478.91</v>
      </c>
      <c r="AB26" s="368">
        <v>50982.96</v>
      </c>
      <c r="AC26" s="367"/>
      <c r="AD26" s="368">
        <v>14.6</v>
      </c>
      <c r="AE26" s="370">
        <f t="shared" si="7"/>
        <v>343236.96</v>
      </c>
      <c r="AF26" s="31">
        <f t="shared" si="8"/>
        <v>0</v>
      </c>
      <c r="AG26" s="361">
        <f t="shared" si="9"/>
        <v>343236.96</v>
      </c>
      <c r="AH26" s="15">
        <f t="shared" si="10"/>
        <v>1437331.46</v>
      </c>
      <c r="AI26" s="363">
        <f t="shared" si="11"/>
        <v>1322606.47</v>
      </c>
      <c r="AJ26" s="26">
        <f t="shared" si="6"/>
        <v>114724.98999999999</v>
      </c>
    </row>
    <row r="27" spans="1:36" x14ac:dyDescent="0.25">
      <c r="A27" s="1" t="s">
        <v>460</v>
      </c>
      <c r="B27" s="1" t="s">
        <v>462</v>
      </c>
      <c r="C27" s="66">
        <v>4887</v>
      </c>
      <c r="D27" s="67" t="s">
        <v>1101</v>
      </c>
      <c r="E27" t="s">
        <v>3058</v>
      </c>
      <c r="F27" s="329">
        <v>568981.5</v>
      </c>
      <c r="G27" s="329">
        <v>21595.29</v>
      </c>
      <c r="H27" s="329">
        <v>220084.33</v>
      </c>
      <c r="I27" s="319">
        <v>285588.5</v>
      </c>
      <c r="J27" s="319">
        <v>274773.2</v>
      </c>
      <c r="K27" s="342">
        <v>0</v>
      </c>
      <c r="L27" s="341"/>
      <c r="M27" s="341"/>
      <c r="N27" s="342">
        <v>0</v>
      </c>
      <c r="O27"/>
      <c r="P27" s="319">
        <v>289067.90000000002</v>
      </c>
      <c r="Q27" s="319">
        <v>1247745.83</v>
      </c>
      <c r="R27" s="320"/>
      <c r="S27" s="321">
        <v>1198857.6299999999</v>
      </c>
      <c r="T27" s="320"/>
      <c r="U27" s="321">
        <v>1094.8499999999999</v>
      </c>
      <c r="V27" s="321">
        <v>1413790</v>
      </c>
      <c r="W27" s="321">
        <v>5790</v>
      </c>
      <c r="X27" s="368">
        <v>1810671.6</v>
      </c>
      <c r="Y27" s="367"/>
      <c r="Z27" s="368">
        <v>10377</v>
      </c>
      <c r="AA27" s="368">
        <v>845050.39</v>
      </c>
      <c r="AB27" s="368">
        <v>117388.77</v>
      </c>
      <c r="AC27" s="367"/>
      <c r="AD27" s="368">
        <v>1835.63</v>
      </c>
      <c r="AE27" s="370">
        <f t="shared" si="7"/>
        <v>810661.12</v>
      </c>
      <c r="AF27" s="31">
        <f t="shared" si="8"/>
        <v>0</v>
      </c>
      <c r="AG27" s="361">
        <f t="shared" si="9"/>
        <v>810661.12</v>
      </c>
      <c r="AH27" s="15">
        <f t="shared" si="10"/>
        <v>2619532.48</v>
      </c>
      <c r="AI27" s="363">
        <f t="shared" si="11"/>
        <v>2785323.39</v>
      </c>
      <c r="AJ27" s="26">
        <f t="shared" si="6"/>
        <v>-165790.91000000015</v>
      </c>
    </row>
    <row r="28" spans="1:36" x14ac:dyDescent="0.25">
      <c r="A28" s="1" t="s">
        <v>460</v>
      </c>
      <c r="B28" s="1" t="s">
        <v>462</v>
      </c>
      <c r="C28" s="66">
        <v>5102</v>
      </c>
      <c r="D28" s="67" t="s">
        <v>1102</v>
      </c>
      <c r="E28" t="s">
        <v>3059</v>
      </c>
      <c r="F28" s="329">
        <v>425822.81</v>
      </c>
      <c r="G28" s="329">
        <v>10101</v>
      </c>
      <c r="H28" s="329">
        <v>196199.39</v>
      </c>
      <c r="I28" s="319">
        <v>364802.8</v>
      </c>
      <c r="J28" s="319">
        <v>675716.55</v>
      </c>
      <c r="K28" s="341"/>
      <c r="L28" s="341"/>
      <c r="M28" s="341"/>
      <c r="N28" s="342">
        <v>0</v>
      </c>
      <c r="O28"/>
      <c r="P28" s="319">
        <v>7392.8</v>
      </c>
      <c r="Q28" s="319">
        <v>1804121.26</v>
      </c>
      <c r="R28" s="320"/>
      <c r="S28" s="321">
        <v>826509.12</v>
      </c>
      <c r="T28" s="320"/>
      <c r="U28" s="321">
        <v>773.08</v>
      </c>
      <c r="V28" s="321">
        <v>889770</v>
      </c>
      <c r="W28" s="320"/>
      <c r="X28" s="368">
        <v>1083529.5</v>
      </c>
      <c r="Y28" s="368">
        <v>27015</v>
      </c>
      <c r="Z28" s="367"/>
      <c r="AA28" s="368">
        <v>479235.69</v>
      </c>
      <c r="AB28" s="368">
        <v>266143.52</v>
      </c>
      <c r="AC28" s="367"/>
      <c r="AD28" s="367"/>
      <c r="AE28" s="370">
        <f t="shared" si="7"/>
        <v>632123.19999999995</v>
      </c>
      <c r="AF28" s="31">
        <f t="shared" si="8"/>
        <v>0</v>
      </c>
      <c r="AG28" s="361">
        <f t="shared" si="9"/>
        <v>632123.19999999995</v>
      </c>
      <c r="AH28" s="15">
        <f t="shared" si="10"/>
        <v>1717052.2</v>
      </c>
      <c r="AI28" s="363">
        <f t="shared" si="11"/>
        <v>1855923.71</v>
      </c>
      <c r="AJ28" s="26">
        <f t="shared" si="6"/>
        <v>-138871.51</v>
      </c>
    </row>
    <row r="29" spans="1:36" x14ac:dyDescent="0.25">
      <c r="A29" s="1" t="s">
        <v>460</v>
      </c>
      <c r="B29" s="1" t="s">
        <v>462</v>
      </c>
      <c r="C29" s="66">
        <v>11813</v>
      </c>
      <c r="D29" s="67" t="s">
        <v>1103</v>
      </c>
      <c r="E29" t="s">
        <v>3060</v>
      </c>
      <c r="F29" s="329">
        <v>419860.62</v>
      </c>
      <c r="G29" s="329">
        <v>14930.94</v>
      </c>
      <c r="H29" s="329">
        <v>238412.7</v>
      </c>
      <c r="I29" s="319">
        <v>265555.57</v>
      </c>
      <c r="J29" s="319">
        <v>153974.53</v>
      </c>
      <c r="K29" s="342">
        <v>19400</v>
      </c>
      <c r="L29" s="341"/>
      <c r="M29" s="341"/>
      <c r="N29" s="342">
        <v>192.98</v>
      </c>
      <c r="O29"/>
      <c r="P29" s="319">
        <v>-128446.78</v>
      </c>
      <c r="Q29" s="319">
        <v>1414760.08</v>
      </c>
      <c r="R29" s="320"/>
      <c r="S29" s="321">
        <v>1320897.1399999999</v>
      </c>
      <c r="T29" s="321">
        <v>70000</v>
      </c>
      <c r="U29" s="321">
        <v>292.73</v>
      </c>
      <c r="V29" s="321">
        <v>1046610</v>
      </c>
      <c r="W29" s="320"/>
      <c r="X29" s="368">
        <v>1452276.96</v>
      </c>
      <c r="Y29" s="368">
        <v>16815</v>
      </c>
      <c r="Z29" s="367"/>
      <c r="AA29" s="368">
        <v>1015786.57</v>
      </c>
      <c r="AB29" s="368">
        <v>166093.26</v>
      </c>
      <c r="AC29" s="367"/>
      <c r="AD29" s="367"/>
      <c r="AE29" s="370">
        <f t="shared" si="7"/>
        <v>673204.26</v>
      </c>
      <c r="AF29" s="31">
        <f t="shared" si="8"/>
        <v>19592.98</v>
      </c>
      <c r="AG29" s="361">
        <f t="shared" si="9"/>
        <v>653611.28</v>
      </c>
      <c r="AH29" s="15">
        <f t="shared" si="10"/>
        <v>2437799.87</v>
      </c>
      <c r="AI29" s="363">
        <f t="shared" si="11"/>
        <v>2650971.79</v>
      </c>
      <c r="AJ29" s="26">
        <f t="shared" si="6"/>
        <v>-213171.91999999993</v>
      </c>
    </row>
    <row r="30" spans="1:36" x14ac:dyDescent="0.25">
      <c r="A30" s="1" t="s">
        <v>460</v>
      </c>
      <c r="B30" s="1" t="s">
        <v>462</v>
      </c>
      <c r="C30" s="66">
        <v>7972</v>
      </c>
      <c r="D30" s="67" t="s">
        <v>1104</v>
      </c>
      <c r="E30" t="s">
        <v>3061</v>
      </c>
      <c r="F30" s="329">
        <v>791304.44</v>
      </c>
      <c r="G30" s="329">
        <v>0</v>
      </c>
      <c r="H30" s="329">
        <v>858778.1</v>
      </c>
      <c r="I30" s="319">
        <v>154878.81</v>
      </c>
      <c r="J30" s="319">
        <v>891131.85</v>
      </c>
      <c r="K30" s="342">
        <v>0</v>
      </c>
      <c r="L30" s="341"/>
      <c r="M30" s="341"/>
      <c r="N30" s="342">
        <v>17229.439999999999</v>
      </c>
      <c r="O30"/>
      <c r="P30" s="319">
        <v>941041.82</v>
      </c>
      <c r="Q30" s="319">
        <v>1595887.05</v>
      </c>
      <c r="R30" s="320"/>
      <c r="S30" s="321">
        <v>2575499.59</v>
      </c>
      <c r="T30" s="320"/>
      <c r="U30" s="321">
        <v>1670.68</v>
      </c>
      <c r="V30" s="321">
        <v>2424100</v>
      </c>
      <c r="W30" s="320"/>
      <c r="X30" s="368">
        <v>2893970</v>
      </c>
      <c r="Y30" s="368">
        <v>3000</v>
      </c>
      <c r="Z30" s="367"/>
      <c r="AA30" s="368">
        <v>1839851.28</v>
      </c>
      <c r="AB30" s="368">
        <v>122014.1</v>
      </c>
      <c r="AC30" s="367"/>
      <c r="AD30" s="368">
        <v>500</v>
      </c>
      <c r="AE30" s="370">
        <f t="shared" si="7"/>
        <v>1650082.54</v>
      </c>
      <c r="AF30" s="31">
        <f t="shared" si="8"/>
        <v>17229.439999999999</v>
      </c>
      <c r="AG30" s="361">
        <f t="shared" si="9"/>
        <v>1632853.1</v>
      </c>
      <c r="AH30" s="15">
        <f t="shared" si="10"/>
        <v>5001270.2699999996</v>
      </c>
      <c r="AI30" s="363">
        <f t="shared" si="11"/>
        <v>4859335.38</v>
      </c>
      <c r="AJ30" s="26">
        <f t="shared" si="6"/>
        <v>141934.88999999966</v>
      </c>
    </row>
    <row r="31" spans="1:36" x14ac:dyDescent="0.25">
      <c r="A31" s="1" t="s">
        <v>460</v>
      </c>
      <c r="B31" s="1" t="s">
        <v>462</v>
      </c>
      <c r="C31" s="66">
        <v>3577</v>
      </c>
      <c r="D31" s="67" t="s">
        <v>1105</v>
      </c>
      <c r="E31" t="s">
        <v>3062</v>
      </c>
      <c r="F31" s="329">
        <v>445978.21</v>
      </c>
      <c r="G31" s="329">
        <v>0</v>
      </c>
      <c r="H31" s="329">
        <v>443552.65</v>
      </c>
      <c r="I31" s="319">
        <v>94026.71</v>
      </c>
      <c r="J31" s="319">
        <v>229679.73</v>
      </c>
      <c r="K31" s="341"/>
      <c r="L31" s="341"/>
      <c r="M31" s="341"/>
      <c r="N31" s="342">
        <v>6.9</v>
      </c>
      <c r="O31"/>
      <c r="P31" s="319">
        <v>-653801.38</v>
      </c>
      <c r="Q31" s="319">
        <v>1789492.25</v>
      </c>
      <c r="R31" s="320"/>
      <c r="S31" s="321">
        <v>763545.33</v>
      </c>
      <c r="T31" s="320"/>
      <c r="U31" s="321">
        <v>679.84</v>
      </c>
      <c r="V31" s="321">
        <v>885960</v>
      </c>
      <c r="W31" s="320"/>
      <c r="X31" s="368">
        <v>1105311</v>
      </c>
      <c r="Y31" s="368">
        <v>10210</v>
      </c>
      <c r="Z31" s="368">
        <v>1360</v>
      </c>
      <c r="AA31" s="368">
        <v>378535.15</v>
      </c>
      <c r="AB31" s="368">
        <v>77229.490000000005</v>
      </c>
      <c r="AC31" s="367"/>
      <c r="AD31" s="367"/>
      <c r="AE31" s="370">
        <f t="shared" si="7"/>
        <v>889530.8600000001</v>
      </c>
      <c r="AF31" s="31">
        <f t="shared" si="8"/>
        <v>6.9</v>
      </c>
      <c r="AG31" s="361">
        <f t="shared" si="9"/>
        <v>889523.96000000008</v>
      </c>
      <c r="AH31" s="15">
        <f t="shared" si="10"/>
        <v>1650185.17</v>
      </c>
      <c r="AI31" s="363">
        <f t="shared" si="11"/>
        <v>1572645.64</v>
      </c>
      <c r="AJ31" s="26">
        <f t="shared" si="6"/>
        <v>77539.530000000028</v>
      </c>
    </row>
    <row r="32" spans="1:36" x14ac:dyDescent="0.25">
      <c r="A32" s="1" t="s">
        <v>460</v>
      </c>
      <c r="B32" s="1" t="s">
        <v>462</v>
      </c>
      <c r="C32" s="66">
        <v>3159</v>
      </c>
      <c r="D32" s="67" t="s">
        <v>1106</v>
      </c>
      <c r="E32" t="s">
        <v>3063</v>
      </c>
      <c r="F32" s="329">
        <v>836737</v>
      </c>
      <c r="G32" s="329">
        <v>4255.3999999999996</v>
      </c>
      <c r="H32" s="329">
        <v>146853.51</v>
      </c>
      <c r="I32" s="319">
        <v>68496.61</v>
      </c>
      <c r="J32" s="319">
        <v>277072.69</v>
      </c>
      <c r="K32" s="341"/>
      <c r="L32" s="341"/>
      <c r="M32" s="341"/>
      <c r="N32" s="342">
        <v>6.85</v>
      </c>
      <c r="O32"/>
      <c r="P32" s="319">
        <v>-2003518.61</v>
      </c>
      <c r="Q32" s="319">
        <v>3102228.3</v>
      </c>
      <c r="R32" s="320"/>
      <c r="S32" s="321">
        <v>989042.49</v>
      </c>
      <c r="T32" s="321">
        <v>203990</v>
      </c>
      <c r="U32" s="321">
        <v>800.19</v>
      </c>
      <c r="V32" s="321">
        <v>1457060</v>
      </c>
      <c r="W32" s="321">
        <v>82200</v>
      </c>
      <c r="X32" s="368">
        <v>1766130</v>
      </c>
      <c r="Y32" s="368">
        <v>31080</v>
      </c>
      <c r="Z32" s="367"/>
      <c r="AA32" s="368">
        <v>512565.12</v>
      </c>
      <c r="AB32" s="368">
        <v>188618.89</v>
      </c>
      <c r="AC32" s="367"/>
      <c r="AD32" s="367"/>
      <c r="AE32" s="370">
        <f t="shared" si="7"/>
        <v>987845.91</v>
      </c>
      <c r="AF32" s="31">
        <f t="shared" si="8"/>
        <v>6.85</v>
      </c>
      <c r="AG32" s="361">
        <f t="shared" si="9"/>
        <v>987839.06</v>
      </c>
      <c r="AH32" s="15">
        <f t="shared" si="10"/>
        <v>2733092.6799999997</v>
      </c>
      <c r="AI32" s="363">
        <f t="shared" si="11"/>
        <v>2498394.0100000002</v>
      </c>
      <c r="AJ32" s="26">
        <f t="shared" si="6"/>
        <v>234698.66999999946</v>
      </c>
    </row>
    <row r="33" spans="1:36" x14ac:dyDescent="0.25">
      <c r="A33" s="1" t="s">
        <v>460</v>
      </c>
      <c r="B33" s="1" t="s">
        <v>462</v>
      </c>
      <c r="C33" s="66">
        <v>3764</v>
      </c>
      <c r="D33" s="67" t="s">
        <v>1107</v>
      </c>
      <c r="E33" t="s">
        <v>3064</v>
      </c>
      <c r="F33" s="329">
        <v>517428.58</v>
      </c>
      <c r="G33" s="329">
        <v>88322.29</v>
      </c>
      <c r="H33" s="329">
        <v>155133.26</v>
      </c>
      <c r="I33" s="319">
        <v>363754.79</v>
      </c>
      <c r="J33" s="319">
        <v>256878.81</v>
      </c>
      <c r="K33" s="341"/>
      <c r="L33" s="341"/>
      <c r="M33" s="341"/>
      <c r="N33" s="341"/>
      <c r="O33"/>
      <c r="P33" s="319">
        <v>-65470.73</v>
      </c>
      <c r="Q33" s="319">
        <v>1484748</v>
      </c>
      <c r="R33" s="320"/>
      <c r="S33" s="321">
        <v>1138984.3899999999</v>
      </c>
      <c r="T33" s="320"/>
      <c r="U33" s="321">
        <v>945.57</v>
      </c>
      <c r="V33" s="321">
        <v>1050620</v>
      </c>
      <c r="W33" s="321">
        <v>100</v>
      </c>
      <c r="X33" s="368">
        <v>1402314.93</v>
      </c>
      <c r="Y33" s="368">
        <v>11776</v>
      </c>
      <c r="Z33" s="368">
        <v>20646</v>
      </c>
      <c r="AA33" s="368">
        <v>724139.95</v>
      </c>
      <c r="AB33" s="368">
        <v>69532.62</v>
      </c>
      <c r="AC33" s="367"/>
      <c r="AD33" s="367"/>
      <c r="AE33" s="370">
        <f t="shared" si="7"/>
        <v>760884.13</v>
      </c>
      <c r="AF33" s="31">
        <f t="shared" si="8"/>
        <v>0</v>
      </c>
      <c r="AG33" s="361">
        <f t="shared" si="9"/>
        <v>760884.13</v>
      </c>
      <c r="AH33" s="15">
        <f t="shared" si="10"/>
        <v>2190649.96</v>
      </c>
      <c r="AI33" s="363">
        <f t="shared" si="11"/>
        <v>2228409.5</v>
      </c>
      <c r="AJ33" s="26">
        <f t="shared" si="6"/>
        <v>-37759.540000000037</v>
      </c>
    </row>
    <row r="34" spans="1:36" x14ac:dyDescent="0.25">
      <c r="A34" s="1" t="s">
        <v>460</v>
      </c>
      <c r="B34" s="1" t="s">
        <v>462</v>
      </c>
      <c r="C34" s="66">
        <v>3691</v>
      </c>
      <c r="D34" s="67" t="s">
        <v>1108</v>
      </c>
      <c r="E34" t="s">
        <v>3065</v>
      </c>
      <c r="F34" s="329">
        <v>890513.8</v>
      </c>
      <c r="G34" s="329">
        <v>58586.43</v>
      </c>
      <c r="H34" s="329">
        <v>289453.96000000002</v>
      </c>
      <c r="I34" s="319">
        <v>80844.009999999995</v>
      </c>
      <c r="J34" s="319">
        <v>305474.03999999998</v>
      </c>
      <c r="K34" s="341"/>
      <c r="L34" s="341"/>
      <c r="M34" s="341"/>
      <c r="N34" s="342">
        <v>15030.57</v>
      </c>
      <c r="O34"/>
      <c r="P34" s="319">
        <v>-620874.88</v>
      </c>
      <c r="Q34" s="319">
        <v>1924840.79</v>
      </c>
      <c r="R34" s="320"/>
      <c r="S34" s="321">
        <v>1171918.92</v>
      </c>
      <c r="T34" s="321">
        <v>105000</v>
      </c>
      <c r="U34" s="321">
        <v>1010.92</v>
      </c>
      <c r="V34" s="321">
        <v>1332550</v>
      </c>
      <c r="W34" s="320"/>
      <c r="X34" s="368">
        <v>1734797</v>
      </c>
      <c r="Y34" s="368">
        <v>20330</v>
      </c>
      <c r="Z34" s="367"/>
      <c r="AA34" s="368">
        <v>467149.21</v>
      </c>
      <c r="AB34" s="368">
        <v>81827.87</v>
      </c>
      <c r="AC34" s="367"/>
      <c r="AD34" s="368">
        <v>500</v>
      </c>
      <c r="AE34" s="370">
        <f t="shared" si="7"/>
        <v>1238554.1900000002</v>
      </c>
      <c r="AF34" s="31">
        <f t="shared" si="8"/>
        <v>15030.57</v>
      </c>
      <c r="AG34" s="361">
        <f t="shared" si="9"/>
        <v>1223523.6200000001</v>
      </c>
      <c r="AH34" s="15">
        <f t="shared" si="10"/>
        <v>2610479.84</v>
      </c>
      <c r="AI34" s="363">
        <f t="shared" si="11"/>
        <v>2304604.08</v>
      </c>
      <c r="AJ34" s="26">
        <f t="shared" si="6"/>
        <v>305875.75999999978</v>
      </c>
    </row>
    <row r="35" spans="1:36" x14ac:dyDescent="0.25">
      <c r="A35" s="1" t="s">
        <v>460</v>
      </c>
      <c r="B35" s="1" t="s">
        <v>462</v>
      </c>
      <c r="C35" s="66">
        <v>7031</v>
      </c>
      <c r="D35" s="67" t="s">
        <v>1109</v>
      </c>
      <c r="E35" t="s">
        <v>3066</v>
      </c>
      <c r="F35" s="329">
        <v>1513024.82</v>
      </c>
      <c r="G35" s="329">
        <v>98265.25</v>
      </c>
      <c r="H35" s="329">
        <v>260376.67</v>
      </c>
      <c r="I35" s="319">
        <v>193163.77</v>
      </c>
      <c r="J35" s="319">
        <v>147672.72</v>
      </c>
      <c r="K35" s="341"/>
      <c r="L35" s="341"/>
      <c r="M35" s="341"/>
      <c r="N35" s="341"/>
      <c r="O35"/>
      <c r="P35" s="319">
        <v>699358.76</v>
      </c>
      <c r="Q35" s="319">
        <v>1101601.1100000001</v>
      </c>
      <c r="R35" s="320"/>
      <c r="S35" s="321">
        <v>1153260.93</v>
      </c>
      <c r="T35" s="321">
        <v>304920</v>
      </c>
      <c r="U35" s="321">
        <v>1667.42</v>
      </c>
      <c r="V35" s="321">
        <v>1599704</v>
      </c>
      <c r="W35" s="321">
        <v>930</v>
      </c>
      <c r="X35" s="368">
        <v>1996007</v>
      </c>
      <c r="Y35" s="368">
        <v>4192</v>
      </c>
      <c r="Z35" s="368">
        <v>2000</v>
      </c>
      <c r="AA35" s="368">
        <v>571321.87</v>
      </c>
      <c r="AB35" s="368">
        <v>74918.12</v>
      </c>
      <c r="AC35" s="367"/>
      <c r="AD35" s="368">
        <v>500</v>
      </c>
      <c r="AE35" s="370">
        <f t="shared" si="7"/>
        <v>1871666.74</v>
      </c>
      <c r="AF35" s="31">
        <f t="shared" si="8"/>
        <v>0</v>
      </c>
      <c r="AG35" s="361">
        <f t="shared" si="9"/>
        <v>1871666.74</v>
      </c>
      <c r="AH35" s="15">
        <f t="shared" si="10"/>
        <v>3060482.3499999996</v>
      </c>
      <c r="AI35" s="363">
        <f t="shared" si="11"/>
        <v>2648938.9900000002</v>
      </c>
      <c r="AJ35" s="26">
        <f t="shared" si="6"/>
        <v>411543.3599999994</v>
      </c>
    </row>
    <row r="36" spans="1:36" x14ac:dyDescent="0.25">
      <c r="A36" s="1" t="s">
        <v>460</v>
      </c>
      <c r="B36" s="1" t="s">
        <v>462</v>
      </c>
      <c r="C36" s="66">
        <v>3391</v>
      </c>
      <c r="D36" s="67" t="s">
        <v>1110</v>
      </c>
      <c r="E36" t="s">
        <v>3067</v>
      </c>
      <c r="F36" s="329">
        <v>791751.97</v>
      </c>
      <c r="G36" s="329">
        <v>28065.3</v>
      </c>
      <c r="H36" s="329">
        <v>149851.6</v>
      </c>
      <c r="I36" s="319">
        <v>1262371.19</v>
      </c>
      <c r="J36" s="319">
        <v>144849.18</v>
      </c>
      <c r="K36" s="341"/>
      <c r="L36" s="341"/>
      <c r="M36" s="341"/>
      <c r="N36" s="341"/>
      <c r="O36"/>
      <c r="P36" s="319">
        <v>1644563.25</v>
      </c>
      <c r="Q36" s="319">
        <v>528949.56000000006</v>
      </c>
      <c r="R36" s="320"/>
      <c r="S36" s="321">
        <v>1562001.68</v>
      </c>
      <c r="T36" s="321">
        <v>49808</v>
      </c>
      <c r="U36" s="321">
        <v>889.62</v>
      </c>
      <c r="V36" s="321">
        <v>1132620</v>
      </c>
      <c r="W36" s="320"/>
      <c r="X36" s="368">
        <v>1432796</v>
      </c>
      <c r="Y36" s="368">
        <v>9884</v>
      </c>
      <c r="Z36" s="367"/>
      <c r="AA36" s="368">
        <v>994533.28</v>
      </c>
      <c r="AB36" s="368">
        <v>104729.59</v>
      </c>
      <c r="AC36" s="367"/>
      <c r="AD36" s="367"/>
      <c r="AE36" s="370">
        <f t="shared" si="7"/>
        <v>969668.87</v>
      </c>
      <c r="AF36" s="31">
        <f t="shared" si="8"/>
        <v>0</v>
      </c>
      <c r="AG36" s="361">
        <f t="shared" si="9"/>
        <v>969668.87</v>
      </c>
      <c r="AH36" s="15">
        <f t="shared" si="10"/>
        <v>2745319.3</v>
      </c>
      <c r="AI36" s="363">
        <f t="shared" si="11"/>
        <v>2541942.87</v>
      </c>
      <c r="AJ36" s="26">
        <f t="shared" si="6"/>
        <v>203376.4299999997</v>
      </c>
    </row>
    <row r="37" spans="1:36" x14ac:dyDescent="0.25">
      <c r="A37" s="1" t="s">
        <v>460</v>
      </c>
      <c r="B37" s="1" t="s">
        <v>462</v>
      </c>
      <c r="C37" s="66">
        <v>4244</v>
      </c>
      <c r="D37" s="67" t="s">
        <v>1111</v>
      </c>
      <c r="E37" t="s">
        <v>3068</v>
      </c>
      <c r="F37" s="329">
        <v>812020.35</v>
      </c>
      <c r="G37" s="329">
        <v>0</v>
      </c>
      <c r="H37" s="329">
        <v>216487.08</v>
      </c>
      <c r="I37" s="319">
        <v>357795.73</v>
      </c>
      <c r="J37" s="319">
        <v>226831.94</v>
      </c>
      <c r="K37" s="342">
        <v>0</v>
      </c>
      <c r="L37" s="341"/>
      <c r="M37" s="341"/>
      <c r="N37" s="342">
        <v>12972</v>
      </c>
      <c r="O37"/>
      <c r="P37" s="319">
        <v>-28337.13</v>
      </c>
      <c r="Q37" s="319">
        <v>1603684.39</v>
      </c>
      <c r="R37" s="320"/>
      <c r="S37" s="321">
        <v>1426020.61</v>
      </c>
      <c r="T37" s="320"/>
      <c r="U37" s="321">
        <v>1153.8800000000001</v>
      </c>
      <c r="V37" s="321">
        <v>1517420</v>
      </c>
      <c r="W37" s="320"/>
      <c r="X37" s="368">
        <v>1802910</v>
      </c>
      <c r="Y37" s="367"/>
      <c r="Z37" s="367"/>
      <c r="AA37" s="368">
        <v>1059038.25</v>
      </c>
      <c r="AB37" s="368">
        <v>57830.400000000001</v>
      </c>
      <c r="AC37" s="367"/>
      <c r="AD37" s="367"/>
      <c r="AE37" s="370">
        <f t="shared" si="7"/>
        <v>1028507.4299999999</v>
      </c>
      <c r="AF37" s="31">
        <f t="shared" si="8"/>
        <v>12972</v>
      </c>
      <c r="AG37" s="361">
        <f t="shared" si="9"/>
        <v>1015535.4299999999</v>
      </c>
      <c r="AH37" s="15">
        <f t="shared" si="10"/>
        <v>2944594.49</v>
      </c>
      <c r="AI37" s="363">
        <f t="shared" si="11"/>
        <v>2919778.65</v>
      </c>
      <c r="AJ37" s="26">
        <f t="shared" si="6"/>
        <v>24815.840000000317</v>
      </c>
    </row>
    <row r="38" spans="1:36" x14ac:dyDescent="0.25">
      <c r="A38" s="1" t="s">
        <v>460</v>
      </c>
      <c r="B38" s="1" t="s">
        <v>462</v>
      </c>
      <c r="C38" s="66">
        <v>1926</v>
      </c>
      <c r="D38" s="67" t="s">
        <v>1112</v>
      </c>
      <c r="E38" t="s">
        <v>3069</v>
      </c>
      <c r="F38" s="329">
        <v>394624.45</v>
      </c>
      <c r="G38" s="329">
        <v>44479.27</v>
      </c>
      <c r="H38" s="329">
        <v>80927.460000000006</v>
      </c>
      <c r="I38" s="319">
        <v>18218.53</v>
      </c>
      <c r="J38" s="319">
        <v>59294.720000000001</v>
      </c>
      <c r="K38" s="341"/>
      <c r="L38" s="341"/>
      <c r="M38" s="341"/>
      <c r="N38" s="341"/>
      <c r="O38"/>
      <c r="P38" s="319">
        <v>-878027.15</v>
      </c>
      <c r="Q38" s="319">
        <v>1498620.76</v>
      </c>
      <c r="R38" s="320"/>
      <c r="S38" s="321">
        <v>613260.63</v>
      </c>
      <c r="T38" s="321">
        <v>55000</v>
      </c>
      <c r="U38" s="321">
        <v>631.39</v>
      </c>
      <c r="V38" s="321">
        <v>864800</v>
      </c>
      <c r="W38" s="320"/>
      <c r="X38" s="368">
        <v>1045523</v>
      </c>
      <c r="Y38" s="368">
        <v>6957</v>
      </c>
      <c r="Z38" s="368">
        <v>1172</v>
      </c>
      <c r="AA38" s="368">
        <v>424088.24</v>
      </c>
      <c r="AB38" s="368">
        <v>79000.960000000006</v>
      </c>
      <c r="AC38" s="367"/>
      <c r="AD38" s="367"/>
      <c r="AE38" s="370">
        <f t="shared" si="7"/>
        <v>520031.18000000005</v>
      </c>
      <c r="AF38" s="31">
        <f t="shared" si="8"/>
        <v>0</v>
      </c>
      <c r="AG38" s="361">
        <f t="shared" si="9"/>
        <v>520031.18000000005</v>
      </c>
      <c r="AH38" s="15">
        <f t="shared" si="10"/>
        <v>1533692.02</v>
      </c>
      <c r="AI38" s="363">
        <f t="shared" si="11"/>
        <v>1556741.2</v>
      </c>
      <c r="AJ38" s="26">
        <f t="shared" si="6"/>
        <v>-23049.179999999935</v>
      </c>
    </row>
    <row r="39" spans="1:36" x14ac:dyDescent="0.25">
      <c r="A39" s="1" t="s">
        <v>460</v>
      </c>
      <c r="B39" s="1" t="s">
        <v>462</v>
      </c>
      <c r="C39" s="66">
        <v>5306</v>
      </c>
      <c r="D39" s="67" t="s">
        <v>1113</v>
      </c>
      <c r="E39" t="s">
        <v>3070</v>
      </c>
      <c r="F39" s="329">
        <v>610058.84</v>
      </c>
      <c r="G39" s="329">
        <v>17925.66</v>
      </c>
      <c r="H39" s="329">
        <v>108660.75</v>
      </c>
      <c r="I39" s="319">
        <v>1070075.6000000001</v>
      </c>
      <c r="J39" s="319">
        <v>691925.73</v>
      </c>
      <c r="K39" s="341"/>
      <c r="L39" s="341"/>
      <c r="M39" s="341"/>
      <c r="N39" s="342">
        <v>25005.05</v>
      </c>
      <c r="O39"/>
      <c r="P39" s="319">
        <v>48342.84</v>
      </c>
      <c r="Q39" s="319">
        <v>2339595.1</v>
      </c>
      <c r="R39" s="320"/>
      <c r="S39" s="321">
        <v>1498124.2</v>
      </c>
      <c r="T39" s="321">
        <v>340000</v>
      </c>
      <c r="U39" s="321">
        <v>569.36</v>
      </c>
      <c r="V39" s="321">
        <v>1902730</v>
      </c>
      <c r="W39" s="320"/>
      <c r="X39" s="368">
        <v>2276139</v>
      </c>
      <c r="Y39" s="368">
        <v>22078</v>
      </c>
      <c r="Z39" s="368">
        <v>10876</v>
      </c>
      <c r="AA39" s="368">
        <v>1070044.01</v>
      </c>
      <c r="AB39" s="368">
        <v>274215.96000000002</v>
      </c>
      <c r="AC39" s="367"/>
      <c r="AD39" s="368">
        <v>2367</v>
      </c>
      <c r="AE39" s="370">
        <f t="shared" si="7"/>
        <v>736645.25</v>
      </c>
      <c r="AF39" s="31">
        <f t="shared" si="8"/>
        <v>25005.05</v>
      </c>
      <c r="AG39" s="361">
        <f t="shared" si="9"/>
        <v>711640.2</v>
      </c>
      <c r="AH39" s="15">
        <f t="shared" si="10"/>
        <v>3741423.56</v>
      </c>
      <c r="AI39" s="363">
        <f t="shared" si="11"/>
        <v>3655719.9699999997</v>
      </c>
      <c r="AJ39" s="26">
        <f t="shared" si="6"/>
        <v>85703.590000000317</v>
      </c>
    </row>
    <row r="40" spans="1:36" x14ac:dyDescent="0.25">
      <c r="A40" s="1" t="s">
        <v>460</v>
      </c>
      <c r="B40" s="1" t="s">
        <v>462</v>
      </c>
      <c r="C40" s="66">
        <v>2556</v>
      </c>
      <c r="D40" s="67" t="s">
        <v>1114</v>
      </c>
      <c r="E40" t="s">
        <v>3071</v>
      </c>
      <c r="F40" s="329">
        <v>980325.88</v>
      </c>
      <c r="G40" s="329">
        <v>28645</v>
      </c>
      <c r="H40" s="329">
        <v>256266.49</v>
      </c>
      <c r="I40" s="319">
        <v>189407.24</v>
      </c>
      <c r="J40" s="319">
        <v>282535.94</v>
      </c>
      <c r="K40" s="342">
        <v>0</v>
      </c>
      <c r="L40" s="341"/>
      <c r="M40" s="341"/>
      <c r="N40" s="342">
        <v>1438</v>
      </c>
      <c r="O40"/>
      <c r="P40" s="319">
        <v>80262.7</v>
      </c>
      <c r="Q40" s="319">
        <v>1457071.21</v>
      </c>
      <c r="R40" s="320"/>
      <c r="S40" s="321">
        <v>1334310.51</v>
      </c>
      <c r="T40" s="321">
        <v>25000</v>
      </c>
      <c r="U40" s="321">
        <v>1365.83</v>
      </c>
      <c r="V40" s="321">
        <v>872560</v>
      </c>
      <c r="W40" s="320"/>
      <c r="X40" s="368">
        <v>1229949</v>
      </c>
      <c r="Y40" s="368">
        <v>3000</v>
      </c>
      <c r="Z40" s="368">
        <v>7610</v>
      </c>
      <c r="AA40" s="368">
        <v>727533.15</v>
      </c>
      <c r="AB40" s="368">
        <v>66720.55</v>
      </c>
      <c r="AC40" s="367"/>
      <c r="AD40" s="368">
        <v>15</v>
      </c>
      <c r="AE40" s="370">
        <f t="shared" si="7"/>
        <v>1265237.3700000001</v>
      </c>
      <c r="AF40" s="31">
        <f t="shared" si="8"/>
        <v>1438</v>
      </c>
      <c r="AG40" s="361">
        <f t="shared" si="9"/>
        <v>1263799.3700000001</v>
      </c>
      <c r="AH40" s="15">
        <f t="shared" si="10"/>
        <v>2233236.34</v>
      </c>
      <c r="AI40" s="363">
        <f t="shared" si="11"/>
        <v>2034827.7</v>
      </c>
      <c r="AJ40" s="26">
        <f t="shared" si="6"/>
        <v>198408.6399999999</v>
      </c>
    </row>
    <row r="41" spans="1:36" x14ac:dyDescent="0.25">
      <c r="A41" s="1" t="s">
        <v>460</v>
      </c>
      <c r="B41" s="1" t="s">
        <v>462</v>
      </c>
      <c r="C41" s="66">
        <v>2366</v>
      </c>
      <c r="D41" s="67" t="s">
        <v>1115</v>
      </c>
      <c r="E41" t="s">
        <v>3072</v>
      </c>
      <c r="F41" s="329">
        <v>870160.77</v>
      </c>
      <c r="G41" s="329">
        <v>79229.740000000005</v>
      </c>
      <c r="H41" s="329">
        <v>170939.07</v>
      </c>
      <c r="I41" s="319">
        <v>244308.74</v>
      </c>
      <c r="J41" s="319">
        <v>551364.41</v>
      </c>
      <c r="K41" s="341"/>
      <c r="L41" s="341"/>
      <c r="M41" s="341"/>
      <c r="N41" s="342">
        <v>1173.3</v>
      </c>
      <c r="O41"/>
      <c r="P41" s="319">
        <v>302944.25</v>
      </c>
      <c r="Q41" s="319">
        <v>1798384.44</v>
      </c>
      <c r="R41" s="320"/>
      <c r="S41" s="321">
        <v>841252.74</v>
      </c>
      <c r="T41" s="321">
        <v>163400</v>
      </c>
      <c r="U41" s="321">
        <v>1188.97</v>
      </c>
      <c r="V41" s="321">
        <v>541760</v>
      </c>
      <c r="W41" s="320"/>
      <c r="X41" s="368">
        <v>726449</v>
      </c>
      <c r="Y41" s="367"/>
      <c r="Z41" s="367"/>
      <c r="AA41" s="368">
        <v>701681.95</v>
      </c>
      <c r="AB41" s="368">
        <v>305970.02</v>
      </c>
      <c r="AC41" s="367"/>
      <c r="AD41" s="367"/>
      <c r="AE41" s="370">
        <f t="shared" si="7"/>
        <v>1120329.58</v>
      </c>
      <c r="AF41" s="31">
        <f t="shared" si="8"/>
        <v>1173.3</v>
      </c>
      <c r="AG41" s="361">
        <f t="shared" si="9"/>
        <v>1119156.28</v>
      </c>
      <c r="AH41" s="15">
        <f t="shared" si="10"/>
        <v>1547601.71</v>
      </c>
      <c r="AI41" s="363">
        <f t="shared" si="11"/>
        <v>1734100.97</v>
      </c>
      <c r="AJ41" s="26">
        <f t="shared" si="6"/>
        <v>-186499.26</v>
      </c>
    </row>
    <row r="42" spans="1:36" x14ac:dyDescent="0.25">
      <c r="A42" s="1" t="s">
        <v>460</v>
      </c>
      <c r="B42" s="1" t="s">
        <v>462</v>
      </c>
      <c r="C42" s="66">
        <v>5915</v>
      </c>
      <c r="D42" s="67" t="s">
        <v>1116</v>
      </c>
      <c r="E42" t="s">
        <v>3073</v>
      </c>
      <c r="F42" s="329">
        <v>493584.31</v>
      </c>
      <c r="G42" s="329">
        <v>21249</v>
      </c>
      <c r="H42" s="329">
        <v>171702.96</v>
      </c>
      <c r="I42" s="319">
        <v>185185.33</v>
      </c>
      <c r="J42" s="319">
        <v>578011.86</v>
      </c>
      <c r="K42" s="342">
        <v>0</v>
      </c>
      <c r="L42" s="341"/>
      <c r="M42" s="341"/>
      <c r="N42" s="342">
        <v>72.42</v>
      </c>
      <c r="O42"/>
      <c r="P42" s="319">
        <v>249925.82</v>
      </c>
      <c r="Q42" s="319">
        <v>1262156.06</v>
      </c>
      <c r="R42" s="320"/>
      <c r="S42" s="321">
        <v>1218507.95</v>
      </c>
      <c r="T42" s="321">
        <v>104000</v>
      </c>
      <c r="U42" s="321">
        <v>577.44000000000005</v>
      </c>
      <c r="V42" s="321">
        <v>1463660</v>
      </c>
      <c r="W42" s="320"/>
      <c r="X42" s="368">
        <v>1814271</v>
      </c>
      <c r="Y42" s="368">
        <v>23034</v>
      </c>
      <c r="Z42" s="367"/>
      <c r="AA42" s="368">
        <v>743547.99</v>
      </c>
      <c r="AB42" s="368">
        <v>267413.24</v>
      </c>
      <c r="AC42" s="367"/>
      <c r="AD42" s="368">
        <v>900</v>
      </c>
      <c r="AE42" s="370">
        <f t="shared" si="7"/>
        <v>686536.27</v>
      </c>
      <c r="AF42" s="31">
        <f t="shared" si="8"/>
        <v>72.42</v>
      </c>
      <c r="AG42" s="361">
        <f t="shared" si="9"/>
        <v>686463.85</v>
      </c>
      <c r="AH42" s="15">
        <f t="shared" si="10"/>
        <v>2786745.3899999997</v>
      </c>
      <c r="AI42" s="363">
        <f t="shared" si="11"/>
        <v>2849166.2300000004</v>
      </c>
      <c r="AJ42" s="26">
        <f t="shared" si="6"/>
        <v>-62420.840000000782</v>
      </c>
    </row>
    <row r="43" spans="1:36" x14ac:dyDescent="0.25">
      <c r="A43" s="1" t="s">
        <v>460</v>
      </c>
      <c r="B43" s="1" t="s">
        <v>462</v>
      </c>
      <c r="C43" s="66">
        <v>3317</v>
      </c>
      <c r="D43" s="67" t="s">
        <v>1117</v>
      </c>
      <c r="E43" t="s">
        <v>3074</v>
      </c>
      <c r="F43" s="329">
        <v>625551.23</v>
      </c>
      <c r="G43" s="329">
        <v>0</v>
      </c>
      <c r="H43" s="329">
        <v>212491</v>
      </c>
      <c r="I43" s="319">
        <v>377338.26</v>
      </c>
      <c r="J43" s="319">
        <v>181141.85</v>
      </c>
      <c r="K43" s="341"/>
      <c r="L43" s="341"/>
      <c r="M43" s="341"/>
      <c r="N43" s="341"/>
      <c r="O43"/>
      <c r="P43" s="319">
        <v>-589299.63</v>
      </c>
      <c r="Q43" s="319">
        <v>1683339.65</v>
      </c>
      <c r="R43" s="320"/>
      <c r="S43" s="321">
        <v>1125343.6299999999</v>
      </c>
      <c r="T43" s="321">
        <v>300000</v>
      </c>
      <c r="U43" s="321">
        <v>655.74</v>
      </c>
      <c r="V43" s="321">
        <v>541260</v>
      </c>
      <c r="W43" s="320"/>
      <c r="X43" s="368">
        <v>1033685</v>
      </c>
      <c r="Y43" s="368">
        <v>13558</v>
      </c>
      <c r="Z43" s="367"/>
      <c r="AA43" s="368">
        <v>510193.58</v>
      </c>
      <c r="AB43" s="368">
        <v>106158.12</v>
      </c>
      <c r="AC43" s="367"/>
      <c r="AD43" s="368">
        <v>1182.3499999999999</v>
      </c>
      <c r="AE43" s="370">
        <f t="shared" si="7"/>
        <v>838042.23</v>
      </c>
      <c r="AF43" s="31">
        <f t="shared" si="8"/>
        <v>0</v>
      </c>
      <c r="AG43" s="361">
        <f t="shared" si="9"/>
        <v>838042.23</v>
      </c>
      <c r="AH43" s="15">
        <f t="shared" si="10"/>
        <v>1967259.3699999999</v>
      </c>
      <c r="AI43" s="363">
        <f t="shared" si="11"/>
        <v>1664777.0500000003</v>
      </c>
      <c r="AJ43" s="26">
        <f t="shared" si="6"/>
        <v>302482.3199999996</v>
      </c>
    </row>
    <row r="44" spans="1:36" x14ac:dyDescent="0.25">
      <c r="A44" s="1" t="s">
        <v>460</v>
      </c>
      <c r="B44" s="1" t="s">
        <v>462</v>
      </c>
      <c r="C44" s="66">
        <v>2828</v>
      </c>
      <c r="D44" s="67" t="s">
        <v>1118</v>
      </c>
      <c r="E44" t="s">
        <v>3206</v>
      </c>
      <c r="F44" s="329">
        <v>673217.78</v>
      </c>
      <c r="G44" s="329">
        <v>54500</v>
      </c>
      <c r="H44" s="329">
        <v>133914.73000000001</v>
      </c>
      <c r="I44" s="319">
        <v>154208.29</v>
      </c>
      <c r="J44" s="319">
        <v>191165.66</v>
      </c>
      <c r="K44" s="341"/>
      <c r="L44" s="341"/>
      <c r="M44" s="341"/>
      <c r="N44" s="341"/>
      <c r="O44"/>
      <c r="P44" s="319">
        <v>-715997.21</v>
      </c>
      <c r="Q44" s="319">
        <v>2224890.19</v>
      </c>
      <c r="R44" s="320"/>
      <c r="S44" s="321">
        <v>990289.34</v>
      </c>
      <c r="T44" s="321">
        <v>12500</v>
      </c>
      <c r="U44" s="321">
        <v>1000.2</v>
      </c>
      <c r="V44" s="321">
        <v>745320</v>
      </c>
      <c r="W44" s="320"/>
      <c r="X44" s="368">
        <v>1212516</v>
      </c>
      <c r="Y44" s="368">
        <v>3000</v>
      </c>
      <c r="Z44" s="368">
        <v>3705</v>
      </c>
      <c r="AA44" s="368">
        <v>686758.87</v>
      </c>
      <c r="AB44" s="368">
        <v>145016.19</v>
      </c>
      <c r="AC44" s="367"/>
      <c r="AD44" s="367"/>
      <c r="AE44" s="370">
        <f t="shared" si="7"/>
        <v>861632.51</v>
      </c>
      <c r="AF44" s="31">
        <f t="shared" si="8"/>
        <v>0</v>
      </c>
      <c r="AG44" s="361">
        <f t="shared" si="9"/>
        <v>861632.51</v>
      </c>
      <c r="AH44" s="15">
        <f t="shared" si="10"/>
        <v>1749109.54</v>
      </c>
      <c r="AI44" s="363">
        <f t="shared" si="11"/>
        <v>2050996.06</v>
      </c>
      <c r="AJ44" s="26">
        <f t="shared" si="6"/>
        <v>-301886.52</v>
      </c>
    </row>
    <row r="45" spans="1:36" x14ac:dyDescent="0.25">
      <c r="A45" s="1" t="s">
        <v>460</v>
      </c>
      <c r="B45" s="1" t="s">
        <v>462</v>
      </c>
      <c r="C45" s="66">
        <v>2529</v>
      </c>
      <c r="D45" s="67" t="s">
        <v>1119</v>
      </c>
      <c r="E45" t="s">
        <v>3219</v>
      </c>
      <c r="F45" s="329">
        <v>457728.37</v>
      </c>
      <c r="G45" s="329">
        <v>42060</v>
      </c>
      <c r="H45" s="329">
        <v>246835.97</v>
      </c>
      <c r="I45" s="319">
        <v>1850634.22</v>
      </c>
      <c r="J45" s="319">
        <v>348507.77</v>
      </c>
      <c r="K45" s="341"/>
      <c r="L45" s="341"/>
      <c r="M45" s="341"/>
      <c r="N45" s="342">
        <v>5.99</v>
      </c>
      <c r="O45"/>
      <c r="P45" s="319">
        <v>2970894.13</v>
      </c>
      <c r="Q45"/>
      <c r="R45" s="320"/>
      <c r="S45" s="321">
        <v>996131.93</v>
      </c>
      <c r="T45" s="321">
        <v>20000</v>
      </c>
      <c r="U45" s="321">
        <v>708.82</v>
      </c>
      <c r="V45" s="321">
        <v>1045160</v>
      </c>
      <c r="W45" s="321">
        <v>2</v>
      </c>
      <c r="X45" s="368">
        <v>1238379</v>
      </c>
      <c r="Y45" s="368">
        <v>14668</v>
      </c>
      <c r="Z45" s="368">
        <v>6329</v>
      </c>
      <c r="AA45" s="368">
        <v>544895.21</v>
      </c>
      <c r="AB45" s="368">
        <v>282865.33</v>
      </c>
      <c r="AC45" s="367"/>
      <c r="AD45" s="367"/>
      <c r="AE45" s="370">
        <f t="shared" si="7"/>
        <v>746624.34</v>
      </c>
      <c r="AF45" s="31">
        <f t="shared" si="8"/>
        <v>5.99</v>
      </c>
      <c r="AG45" s="361">
        <f t="shared" si="9"/>
        <v>746618.35</v>
      </c>
      <c r="AH45" s="15">
        <f t="shared" si="10"/>
        <v>2062002.75</v>
      </c>
      <c r="AI45" s="363">
        <f t="shared" si="11"/>
        <v>2087136.54</v>
      </c>
      <c r="AJ45" s="26">
        <f t="shared" si="6"/>
        <v>-25133.790000000037</v>
      </c>
    </row>
    <row r="46" spans="1:36" x14ac:dyDescent="0.25">
      <c r="A46" s="1" t="s">
        <v>465</v>
      </c>
      <c r="B46" s="1" t="s">
        <v>466</v>
      </c>
      <c r="C46" s="66">
        <v>5981</v>
      </c>
      <c r="D46" s="67" t="s">
        <v>1120</v>
      </c>
      <c r="E46" t="s">
        <v>3075</v>
      </c>
      <c r="F46" s="329">
        <v>873307.8</v>
      </c>
      <c r="G46" s="329">
        <v>0</v>
      </c>
      <c r="H46" s="329">
        <v>82294.33</v>
      </c>
      <c r="I46" s="319">
        <v>1148839.18</v>
      </c>
      <c r="J46" s="319">
        <v>94782.18</v>
      </c>
      <c r="K46" s="341"/>
      <c r="L46" s="341"/>
      <c r="M46" s="341"/>
      <c r="N46" s="342">
        <v>898.65</v>
      </c>
      <c r="O46"/>
      <c r="P46" s="319">
        <v>974044.5</v>
      </c>
      <c r="Q46" s="319">
        <v>721555.06</v>
      </c>
      <c r="R46" s="320"/>
      <c r="S46" s="321">
        <v>1369150.54</v>
      </c>
      <c r="T46" s="321">
        <v>285645</v>
      </c>
      <c r="U46" s="321">
        <v>564.07000000000005</v>
      </c>
      <c r="V46" s="321">
        <v>1118635</v>
      </c>
      <c r="W46" s="321">
        <v>160695</v>
      </c>
      <c r="X46" s="368">
        <v>1737210</v>
      </c>
      <c r="Y46" s="367"/>
      <c r="Z46" s="368">
        <v>7595</v>
      </c>
      <c r="AA46" s="368">
        <v>563478.15</v>
      </c>
      <c r="AB46" s="368">
        <v>123681.18</v>
      </c>
      <c r="AC46" s="367"/>
      <c r="AD46" s="367"/>
      <c r="AE46" s="370">
        <f t="shared" si="7"/>
        <v>955602.13</v>
      </c>
      <c r="AF46" s="31">
        <f t="shared" si="8"/>
        <v>898.65</v>
      </c>
      <c r="AG46" s="361">
        <f t="shared" si="9"/>
        <v>954703.48</v>
      </c>
      <c r="AH46" s="15">
        <f t="shared" si="10"/>
        <v>2934689.6100000003</v>
      </c>
      <c r="AI46" s="363">
        <f t="shared" si="11"/>
        <v>2431964.33</v>
      </c>
      <c r="AJ46" s="26">
        <f t="shared" si="6"/>
        <v>502725.28000000026</v>
      </c>
    </row>
    <row r="47" spans="1:36" x14ac:dyDescent="0.25">
      <c r="A47" s="1" t="s">
        <v>465</v>
      </c>
      <c r="B47" s="1" t="s">
        <v>466</v>
      </c>
      <c r="C47" s="66">
        <v>5608</v>
      </c>
      <c r="D47" s="67" t="s">
        <v>1121</v>
      </c>
      <c r="E47" t="s">
        <v>3076</v>
      </c>
      <c r="F47" s="329">
        <v>638105.64</v>
      </c>
      <c r="G47" s="329">
        <v>0</v>
      </c>
      <c r="H47" s="329">
        <v>51296.800000000003</v>
      </c>
      <c r="I47" s="319">
        <v>4</v>
      </c>
      <c r="J47" s="319">
        <v>614044</v>
      </c>
      <c r="K47" s="341"/>
      <c r="L47" s="341"/>
      <c r="M47" s="341"/>
      <c r="N47" s="342">
        <v>0</v>
      </c>
      <c r="O47"/>
      <c r="P47" s="319">
        <v>-670315.65</v>
      </c>
      <c r="Q47" s="319">
        <v>1541680.81</v>
      </c>
      <c r="R47" s="320"/>
      <c r="S47" s="321">
        <v>1306284.01</v>
      </c>
      <c r="T47" s="321">
        <v>85025</v>
      </c>
      <c r="U47" s="321">
        <v>489.07</v>
      </c>
      <c r="V47" s="321">
        <v>1517040</v>
      </c>
      <c r="W47" s="321">
        <v>227450</v>
      </c>
      <c r="X47" s="368">
        <v>2088888</v>
      </c>
      <c r="Y47" s="368">
        <v>1480</v>
      </c>
      <c r="Z47" s="368">
        <v>16812</v>
      </c>
      <c r="AA47" s="368">
        <v>470062.03</v>
      </c>
      <c r="AB47" s="368">
        <v>126960.77</v>
      </c>
      <c r="AC47" s="367"/>
      <c r="AD47" s="367"/>
      <c r="AE47" s="370">
        <f t="shared" si="7"/>
        <v>689402.44000000006</v>
      </c>
      <c r="AF47" s="31">
        <f t="shared" si="8"/>
        <v>0</v>
      </c>
      <c r="AG47" s="361">
        <f t="shared" si="9"/>
        <v>689402.44000000006</v>
      </c>
      <c r="AH47" s="15">
        <f t="shared" si="10"/>
        <v>3136288.08</v>
      </c>
      <c r="AI47" s="363">
        <f t="shared" si="11"/>
        <v>2704202.8000000003</v>
      </c>
      <c r="AJ47" s="26">
        <f t="shared" si="6"/>
        <v>432085.2799999998</v>
      </c>
    </row>
    <row r="48" spans="1:36" x14ac:dyDescent="0.25">
      <c r="A48" s="1" t="s">
        <v>465</v>
      </c>
      <c r="B48" s="1" t="s">
        <v>466</v>
      </c>
      <c r="C48" s="66">
        <v>3981</v>
      </c>
      <c r="D48" s="67" t="s">
        <v>1122</v>
      </c>
      <c r="E48" t="s">
        <v>3077</v>
      </c>
      <c r="F48" s="329">
        <v>590465.99</v>
      </c>
      <c r="G48" s="329">
        <v>0</v>
      </c>
      <c r="H48" s="329">
        <v>31734.31</v>
      </c>
      <c r="I48" s="319">
        <v>1295393.28</v>
      </c>
      <c r="J48" s="319">
        <v>313474.2</v>
      </c>
      <c r="K48" s="341"/>
      <c r="L48" s="341"/>
      <c r="M48" s="341"/>
      <c r="N48" s="342">
        <v>0</v>
      </c>
      <c r="O48"/>
      <c r="P48" s="319">
        <v>-1160770.96</v>
      </c>
      <c r="Q48" s="319">
        <v>3101072.39</v>
      </c>
      <c r="R48" s="320"/>
      <c r="S48" s="321">
        <v>1571492.09</v>
      </c>
      <c r="T48" s="321">
        <v>100000</v>
      </c>
      <c r="U48" s="321">
        <v>354.28</v>
      </c>
      <c r="V48" s="321">
        <v>1538367.5</v>
      </c>
      <c r="W48" s="321">
        <v>177225</v>
      </c>
      <c r="X48" s="368">
        <v>2079121.5</v>
      </c>
      <c r="Y48" s="367"/>
      <c r="Z48" s="368">
        <v>23547</v>
      </c>
      <c r="AA48" s="368">
        <v>812396.31</v>
      </c>
      <c r="AB48" s="368">
        <v>181607.71</v>
      </c>
      <c r="AC48" s="367"/>
      <c r="AD48" s="367"/>
      <c r="AE48" s="370">
        <f t="shared" si="7"/>
        <v>622200.30000000005</v>
      </c>
      <c r="AF48" s="31">
        <f t="shared" si="8"/>
        <v>0</v>
      </c>
      <c r="AG48" s="361">
        <f t="shared" si="9"/>
        <v>622200.30000000005</v>
      </c>
      <c r="AH48" s="15">
        <f t="shared" si="10"/>
        <v>3387438.87</v>
      </c>
      <c r="AI48" s="363">
        <f t="shared" si="11"/>
        <v>3096672.52</v>
      </c>
      <c r="AJ48" s="26">
        <f t="shared" si="6"/>
        <v>290766.35000000009</v>
      </c>
    </row>
    <row r="49" spans="1:36" x14ac:dyDescent="0.25">
      <c r="A49" s="1" t="s">
        <v>465</v>
      </c>
      <c r="B49" s="1" t="s">
        <v>466</v>
      </c>
      <c r="C49" s="66">
        <v>2676</v>
      </c>
      <c r="D49" s="67" t="s">
        <v>1123</v>
      </c>
      <c r="E49" t="s">
        <v>3078</v>
      </c>
      <c r="F49" s="329">
        <v>402211</v>
      </c>
      <c r="G49" s="329">
        <v>0</v>
      </c>
      <c r="H49" s="329">
        <v>48654.23</v>
      </c>
      <c r="I49" s="319">
        <v>1562028.64</v>
      </c>
      <c r="J49" s="319">
        <v>653922.9</v>
      </c>
      <c r="K49" s="341"/>
      <c r="L49" s="341"/>
      <c r="M49" s="341"/>
      <c r="N49" s="342">
        <v>142.76</v>
      </c>
      <c r="O49"/>
      <c r="P49" s="319">
        <v>-245185.95</v>
      </c>
      <c r="Q49" s="319">
        <v>2713140.37</v>
      </c>
      <c r="R49" s="320"/>
      <c r="S49" s="321">
        <v>951592.27</v>
      </c>
      <c r="T49" s="321">
        <v>120200</v>
      </c>
      <c r="U49" s="321">
        <v>306.01</v>
      </c>
      <c r="V49" s="321">
        <v>941593.1</v>
      </c>
      <c r="W49" s="321">
        <v>154535</v>
      </c>
      <c r="X49" s="368">
        <v>1378873.85</v>
      </c>
      <c r="Y49" s="367"/>
      <c r="Z49" s="368">
        <v>20775</v>
      </c>
      <c r="AA49" s="368">
        <v>366539.22</v>
      </c>
      <c r="AB49" s="368">
        <v>203318.72</v>
      </c>
      <c r="AC49" s="367"/>
      <c r="AD49" s="367"/>
      <c r="AE49" s="370">
        <f t="shared" si="7"/>
        <v>450865.23</v>
      </c>
      <c r="AF49" s="31">
        <f t="shared" si="8"/>
        <v>142.76</v>
      </c>
      <c r="AG49" s="361">
        <f t="shared" si="9"/>
        <v>450722.47</v>
      </c>
      <c r="AH49" s="15">
        <f t="shared" si="10"/>
        <v>2168226.38</v>
      </c>
      <c r="AI49" s="363">
        <f t="shared" si="11"/>
        <v>1969506.79</v>
      </c>
      <c r="AJ49" s="26">
        <f t="shared" si="6"/>
        <v>198719.58999999985</v>
      </c>
    </row>
    <row r="50" spans="1:36" x14ac:dyDescent="0.25">
      <c r="A50" s="1" t="s">
        <v>465</v>
      </c>
      <c r="B50" s="1" t="s">
        <v>466</v>
      </c>
      <c r="C50" s="66">
        <v>4612</v>
      </c>
      <c r="D50" s="67" t="s">
        <v>1124</v>
      </c>
      <c r="E50" t="s">
        <v>3079</v>
      </c>
      <c r="F50" s="329">
        <v>928090.5</v>
      </c>
      <c r="G50" s="329">
        <v>0</v>
      </c>
      <c r="H50" s="329">
        <v>64798.34</v>
      </c>
      <c r="I50" s="319">
        <v>107221.75</v>
      </c>
      <c r="J50" s="319">
        <v>270227.39</v>
      </c>
      <c r="K50" s="342">
        <v>7200</v>
      </c>
      <c r="L50" s="342">
        <v>20197.5</v>
      </c>
      <c r="M50" s="341"/>
      <c r="N50" s="342">
        <v>214.54</v>
      </c>
      <c r="O50"/>
      <c r="P50" s="319">
        <v>-1505888.39</v>
      </c>
      <c r="Q50" s="319">
        <v>2152655.08</v>
      </c>
      <c r="R50" s="320"/>
      <c r="S50" s="321">
        <v>1359763.59</v>
      </c>
      <c r="T50" s="321">
        <v>345950</v>
      </c>
      <c r="U50" s="321">
        <v>531.16</v>
      </c>
      <c r="V50" s="321">
        <v>1434291</v>
      </c>
      <c r="W50" s="321">
        <v>271192.5</v>
      </c>
      <c r="X50" s="368">
        <v>2064492.02</v>
      </c>
      <c r="Y50" s="367"/>
      <c r="Z50" s="368">
        <v>25142</v>
      </c>
      <c r="AA50" s="368">
        <v>532965.22</v>
      </c>
      <c r="AB50" s="368">
        <v>93169.76</v>
      </c>
      <c r="AC50" s="367"/>
      <c r="AD50" s="367"/>
      <c r="AE50" s="370">
        <f t="shared" si="7"/>
        <v>992888.84</v>
      </c>
      <c r="AF50" s="31">
        <f t="shared" si="8"/>
        <v>27612.04</v>
      </c>
      <c r="AG50" s="361">
        <f t="shared" si="9"/>
        <v>965276.79999999993</v>
      </c>
      <c r="AH50" s="15">
        <f t="shared" si="10"/>
        <v>3411728.25</v>
      </c>
      <c r="AI50" s="363">
        <f t="shared" si="11"/>
        <v>2715769</v>
      </c>
      <c r="AJ50" s="26">
        <f t="shared" si="6"/>
        <v>695959.25</v>
      </c>
    </row>
    <row r="51" spans="1:36" x14ac:dyDescent="0.25">
      <c r="A51" s="1" t="s">
        <v>465</v>
      </c>
      <c r="B51" s="1" t="s">
        <v>466</v>
      </c>
      <c r="C51" s="66">
        <v>3723</v>
      </c>
      <c r="D51" s="67" t="s">
        <v>1125</v>
      </c>
      <c r="E51" t="s">
        <v>3207</v>
      </c>
      <c r="F51" s="329">
        <v>537749.91</v>
      </c>
      <c r="G51" s="329">
        <v>0</v>
      </c>
      <c r="H51" s="329">
        <v>38055.72</v>
      </c>
      <c r="I51" s="319">
        <v>159413.35999999999</v>
      </c>
      <c r="J51" s="319">
        <v>775688.19</v>
      </c>
      <c r="K51" s="341"/>
      <c r="L51" s="341"/>
      <c r="M51" s="341"/>
      <c r="N51" s="342">
        <v>0</v>
      </c>
      <c r="O51"/>
      <c r="P51" s="319">
        <v>-2284047.5</v>
      </c>
      <c r="Q51" s="319">
        <v>2872107.81</v>
      </c>
      <c r="R51" s="320"/>
      <c r="S51" s="321">
        <v>1717751.01</v>
      </c>
      <c r="T51" s="320"/>
      <c r="U51" s="321">
        <v>430.32</v>
      </c>
      <c r="V51" s="321">
        <v>861345</v>
      </c>
      <c r="W51" s="321">
        <v>159320</v>
      </c>
      <c r="X51" s="368">
        <v>1287455.3600000001</v>
      </c>
      <c r="Y51" s="368">
        <v>1500</v>
      </c>
      <c r="Z51" s="368">
        <v>14542</v>
      </c>
      <c r="AA51" s="368">
        <v>364474.83</v>
      </c>
      <c r="AB51" s="368">
        <v>148027.26999999999</v>
      </c>
      <c r="AC51" s="367"/>
      <c r="AD51" s="367"/>
      <c r="AE51" s="370">
        <f t="shared" si="7"/>
        <v>575805.63</v>
      </c>
      <c r="AF51" s="31">
        <f t="shared" si="8"/>
        <v>0</v>
      </c>
      <c r="AG51" s="361">
        <f t="shared" si="9"/>
        <v>575805.63</v>
      </c>
      <c r="AH51" s="15">
        <f t="shared" si="10"/>
        <v>2738846.33</v>
      </c>
      <c r="AI51" s="363">
        <f t="shared" si="11"/>
        <v>1815999.4600000002</v>
      </c>
      <c r="AJ51" s="26">
        <f t="shared" si="6"/>
        <v>922846.86999999988</v>
      </c>
    </row>
    <row r="52" spans="1:36" x14ac:dyDescent="0.25">
      <c r="A52" s="1" t="s">
        <v>469</v>
      </c>
      <c r="B52" s="1" t="s">
        <v>470</v>
      </c>
      <c r="C52" s="66">
        <v>4086</v>
      </c>
      <c r="D52" s="67" t="s">
        <v>1126</v>
      </c>
      <c r="E52" t="s">
        <v>3080</v>
      </c>
      <c r="F52" s="329">
        <v>247970.88</v>
      </c>
      <c r="G52" s="329">
        <v>0</v>
      </c>
      <c r="H52" s="329">
        <v>37681.629999999997</v>
      </c>
      <c r="I52" s="319">
        <v>318937.36</v>
      </c>
      <c r="J52" s="319">
        <v>134157.79</v>
      </c>
      <c r="K52" s="341"/>
      <c r="L52" s="341"/>
      <c r="M52" s="341"/>
      <c r="N52" s="341"/>
      <c r="O52"/>
      <c r="P52" s="319">
        <v>-1426272.02</v>
      </c>
      <c r="Q52" s="319">
        <v>2033236.3</v>
      </c>
      <c r="R52" s="320"/>
      <c r="S52" s="321">
        <v>1362796.57</v>
      </c>
      <c r="T52" s="320"/>
      <c r="U52" s="321">
        <v>202.09</v>
      </c>
      <c r="V52" s="321">
        <v>572720</v>
      </c>
      <c r="W52" s="320"/>
      <c r="X52" s="368">
        <v>1308490</v>
      </c>
      <c r="Y52" s="368">
        <v>480</v>
      </c>
      <c r="Z52" s="367"/>
      <c r="AA52" s="368">
        <v>424439.68</v>
      </c>
      <c r="AB52" s="368">
        <v>61631.6</v>
      </c>
      <c r="AC52" s="367"/>
      <c r="AD52" s="368">
        <v>8894</v>
      </c>
      <c r="AE52" s="370">
        <f t="shared" si="7"/>
        <v>285652.51</v>
      </c>
      <c r="AF52" s="31">
        <f t="shared" si="8"/>
        <v>0</v>
      </c>
      <c r="AG52" s="361">
        <f t="shared" si="9"/>
        <v>285652.51</v>
      </c>
      <c r="AH52" s="15">
        <f t="shared" si="10"/>
        <v>1935718.6600000001</v>
      </c>
      <c r="AI52" s="363">
        <f t="shared" si="11"/>
        <v>1803935.28</v>
      </c>
      <c r="AJ52" s="26">
        <f t="shared" si="6"/>
        <v>131783.38000000012</v>
      </c>
    </row>
    <row r="53" spans="1:36" x14ac:dyDescent="0.25">
      <c r="A53" s="1" t="s">
        <v>469</v>
      </c>
      <c r="B53" s="1" t="s">
        <v>470</v>
      </c>
      <c r="C53" s="66">
        <v>4226</v>
      </c>
      <c r="D53" s="67" t="s">
        <v>1127</v>
      </c>
      <c r="E53" t="s">
        <v>3081</v>
      </c>
      <c r="F53" s="329">
        <v>444091.16</v>
      </c>
      <c r="G53" s="329">
        <v>28600</v>
      </c>
      <c r="H53" s="329">
        <v>41508.92</v>
      </c>
      <c r="I53" s="319">
        <v>1869747.41</v>
      </c>
      <c r="J53" s="319">
        <v>275700.08</v>
      </c>
      <c r="K53" s="341"/>
      <c r="L53" s="341"/>
      <c r="M53" s="341"/>
      <c r="N53" s="341"/>
      <c r="O53"/>
      <c r="P53" s="319">
        <v>2196700.89</v>
      </c>
      <c r="Q53" s="319">
        <v>575288.56999999995</v>
      </c>
      <c r="R53" s="320"/>
      <c r="S53" s="321">
        <v>1386933.99</v>
      </c>
      <c r="T53" s="320"/>
      <c r="U53" s="321">
        <v>498.98</v>
      </c>
      <c r="V53" s="321">
        <v>468400</v>
      </c>
      <c r="W53" s="320"/>
      <c r="X53" s="368">
        <v>1151313</v>
      </c>
      <c r="Y53" s="367"/>
      <c r="Z53" s="367"/>
      <c r="AA53" s="368">
        <v>603131.30000000005</v>
      </c>
      <c r="AB53" s="368">
        <v>213730.56</v>
      </c>
      <c r="AC53" s="367"/>
      <c r="AD53" s="367"/>
      <c r="AE53" s="370">
        <f t="shared" si="7"/>
        <v>514200.07999999996</v>
      </c>
      <c r="AF53" s="31">
        <f t="shared" si="8"/>
        <v>0</v>
      </c>
      <c r="AG53" s="361">
        <f t="shared" si="9"/>
        <v>514200.07999999996</v>
      </c>
      <c r="AH53" s="15">
        <f t="shared" si="10"/>
        <v>1855832.97</v>
      </c>
      <c r="AI53" s="363">
        <f t="shared" si="11"/>
        <v>1968174.86</v>
      </c>
      <c r="AJ53" s="26">
        <f t="shared" si="6"/>
        <v>-112341.89000000013</v>
      </c>
    </row>
    <row r="54" spans="1:36" x14ac:dyDescent="0.25">
      <c r="A54" s="1" t="s">
        <v>469</v>
      </c>
      <c r="B54" s="1" t="s">
        <v>470</v>
      </c>
      <c r="C54" s="66">
        <v>4483</v>
      </c>
      <c r="D54" s="67" t="s">
        <v>1128</v>
      </c>
      <c r="E54" t="s">
        <v>3082</v>
      </c>
      <c r="F54" s="329">
        <v>1132753.07</v>
      </c>
      <c r="G54" s="329">
        <v>0</v>
      </c>
      <c r="H54" s="329">
        <v>10772.7</v>
      </c>
      <c r="I54" s="319">
        <v>2234730.9700000002</v>
      </c>
      <c r="J54" s="319">
        <v>91238.24</v>
      </c>
      <c r="K54" s="341"/>
      <c r="L54" s="341"/>
      <c r="M54" s="341"/>
      <c r="N54" s="341"/>
      <c r="O54"/>
      <c r="P54" s="319">
        <v>2187470.54</v>
      </c>
      <c r="Q54" s="319">
        <v>1317062.58</v>
      </c>
      <c r="R54" s="320"/>
      <c r="S54" s="321">
        <v>1080246.04</v>
      </c>
      <c r="T54" s="320"/>
      <c r="U54" s="321">
        <v>1377.91</v>
      </c>
      <c r="V54" s="321">
        <v>854560</v>
      </c>
      <c r="W54" s="320"/>
      <c r="X54" s="368">
        <v>1481089</v>
      </c>
      <c r="Y54" s="368">
        <v>480</v>
      </c>
      <c r="Z54" s="367"/>
      <c r="AA54" s="368">
        <v>367527.89</v>
      </c>
      <c r="AB54" s="368">
        <v>122125.2</v>
      </c>
      <c r="AC54" s="367"/>
      <c r="AD54" s="367"/>
      <c r="AE54" s="370">
        <f t="shared" si="7"/>
        <v>1143525.77</v>
      </c>
      <c r="AF54" s="31">
        <f t="shared" si="8"/>
        <v>0</v>
      </c>
      <c r="AG54" s="361">
        <f t="shared" si="9"/>
        <v>1143525.77</v>
      </c>
      <c r="AH54" s="15">
        <f t="shared" si="10"/>
        <v>1936183.95</v>
      </c>
      <c r="AI54" s="363">
        <f t="shared" si="11"/>
        <v>1971222.09</v>
      </c>
      <c r="AJ54" s="26">
        <f t="shared" si="6"/>
        <v>-35038.14000000013</v>
      </c>
    </row>
    <row r="55" spans="1:36" x14ac:dyDescent="0.25">
      <c r="A55" s="1" t="s">
        <v>469</v>
      </c>
      <c r="B55" s="1" t="s">
        <v>470</v>
      </c>
      <c r="C55" s="66">
        <v>3448</v>
      </c>
      <c r="D55" s="67" t="s">
        <v>1129</v>
      </c>
      <c r="E55" t="s">
        <v>3083</v>
      </c>
      <c r="F55" s="329">
        <v>398110.8</v>
      </c>
      <c r="G55" s="329">
        <v>0</v>
      </c>
      <c r="H55" s="329">
        <v>66982.8</v>
      </c>
      <c r="I55" s="319">
        <v>538.36</v>
      </c>
      <c r="J55" s="319">
        <v>81865.14</v>
      </c>
      <c r="K55" s="341"/>
      <c r="L55" s="341"/>
      <c r="M55" s="341"/>
      <c r="N55" s="341"/>
      <c r="O55"/>
      <c r="P55" s="319">
        <v>-1734121.86</v>
      </c>
      <c r="Q55" s="319">
        <v>2202516.2599999998</v>
      </c>
      <c r="R55" s="320"/>
      <c r="S55" s="321">
        <v>1139591.45</v>
      </c>
      <c r="T55" s="320"/>
      <c r="U55" s="321">
        <v>464.7</v>
      </c>
      <c r="V55" s="321">
        <v>451040</v>
      </c>
      <c r="W55" s="320"/>
      <c r="X55" s="368">
        <v>992776</v>
      </c>
      <c r="Y55" s="367"/>
      <c r="Z55" s="367"/>
      <c r="AA55" s="368">
        <v>498793.53</v>
      </c>
      <c r="AB55" s="368">
        <v>20423.919999999998</v>
      </c>
      <c r="AC55" s="367"/>
      <c r="AD55" s="367"/>
      <c r="AE55" s="370">
        <f t="shared" si="7"/>
        <v>465093.6</v>
      </c>
      <c r="AF55" s="31">
        <f t="shared" si="8"/>
        <v>0</v>
      </c>
      <c r="AG55" s="361">
        <f t="shared" si="9"/>
        <v>465093.6</v>
      </c>
      <c r="AH55" s="15">
        <f t="shared" si="10"/>
        <v>1591096.15</v>
      </c>
      <c r="AI55" s="363">
        <f t="shared" si="11"/>
        <v>1511993.45</v>
      </c>
      <c r="AJ55" s="26">
        <f t="shared" si="6"/>
        <v>79102.699999999953</v>
      </c>
    </row>
    <row r="56" spans="1:36" x14ac:dyDescent="0.25">
      <c r="A56" s="1" t="s">
        <v>469</v>
      </c>
      <c r="B56" s="1" t="s">
        <v>470</v>
      </c>
      <c r="C56" s="66">
        <v>3561</v>
      </c>
      <c r="D56" s="67" t="s">
        <v>1130</v>
      </c>
      <c r="E56" t="s">
        <v>3208</v>
      </c>
      <c r="F56" s="329">
        <v>930598.53</v>
      </c>
      <c r="G56" s="329">
        <v>32800</v>
      </c>
      <c r="H56" s="329">
        <v>40293.53</v>
      </c>
      <c r="I56" s="319">
        <v>169524.36</v>
      </c>
      <c r="J56" s="319">
        <v>143694.65</v>
      </c>
      <c r="K56" s="341"/>
      <c r="L56" s="341"/>
      <c r="M56" s="341"/>
      <c r="N56" s="342">
        <v>2954</v>
      </c>
      <c r="O56"/>
      <c r="P56" s="319">
        <v>-1034850.39</v>
      </c>
      <c r="Q56" s="319">
        <v>2224684.62</v>
      </c>
      <c r="R56" s="320"/>
      <c r="S56" s="321">
        <v>1029824.23</v>
      </c>
      <c r="T56" s="320"/>
      <c r="U56" s="321">
        <v>1128.83</v>
      </c>
      <c r="V56" s="321">
        <v>287920</v>
      </c>
      <c r="W56" s="320"/>
      <c r="X56" s="368">
        <v>752158</v>
      </c>
      <c r="Y56" s="367"/>
      <c r="Z56" s="367"/>
      <c r="AA56" s="368">
        <v>348044.62</v>
      </c>
      <c r="AB56" s="368">
        <v>94547.6</v>
      </c>
      <c r="AC56" s="367"/>
      <c r="AD56" s="367"/>
      <c r="AE56" s="370">
        <f t="shared" si="7"/>
        <v>1003692.06</v>
      </c>
      <c r="AF56" s="31">
        <f t="shared" si="8"/>
        <v>2954</v>
      </c>
      <c r="AG56" s="361">
        <f t="shared" si="9"/>
        <v>1000738.06</v>
      </c>
      <c r="AH56" s="15">
        <f t="shared" si="10"/>
        <v>1318873.06</v>
      </c>
      <c r="AI56" s="363">
        <f t="shared" si="11"/>
        <v>1194750.2200000002</v>
      </c>
      <c r="AJ56" s="26">
        <f t="shared" si="6"/>
        <v>124122.83999999985</v>
      </c>
    </row>
    <row r="57" spans="1:36" x14ac:dyDescent="0.25">
      <c r="A57" s="1" t="s">
        <v>472</v>
      </c>
      <c r="B57" s="1" t="s">
        <v>474</v>
      </c>
      <c r="C57" s="66">
        <v>5366</v>
      </c>
      <c r="D57" s="67" t="s">
        <v>1131</v>
      </c>
      <c r="E57" t="s">
        <v>3084</v>
      </c>
      <c r="F57" s="329">
        <v>411350.1</v>
      </c>
      <c r="G57" s="328"/>
      <c r="H57" s="329">
        <v>33793.910000000003</v>
      </c>
      <c r="I57" s="319">
        <v>6128</v>
      </c>
      <c r="J57" s="319">
        <v>148222.07</v>
      </c>
      <c r="K57" s="341"/>
      <c r="L57" s="341"/>
      <c r="M57" s="341"/>
      <c r="N57" s="342">
        <v>88.32</v>
      </c>
      <c r="O57" s="319">
        <v>-881517.69</v>
      </c>
      <c r="P57" s="319">
        <v>34626</v>
      </c>
      <c r="Q57" s="319">
        <v>1546692.27</v>
      </c>
      <c r="R57" s="320"/>
      <c r="S57" s="321">
        <v>85166.99</v>
      </c>
      <c r="T57" s="320"/>
      <c r="U57" s="321">
        <v>607.62</v>
      </c>
      <c r="V57" s="321">
        <v>1743930</v>
      </c>
      <c r="W57" s="321">
        <v>895549.5</v>
      </c>
      <c r="X57" s="368">
        <v>2354006</v>
      </c>
      <c r="Y57" s="367"/>
      <c r="Z57" s="368">
        <v>15810</v>
      </c>
      <c r="AA57" s="368">
        <v>427926.94</v>
      </c>
      <c r="AB57" s="368">
        <v>27905.99</v>
      </c>
      <c r="AC57" s="367"/>
      <c r="AD57" s="367"/>
      <c r="AE57" s="370">
        <f t="shared" si="7"/>
        <v>445144.01</v>
      </c>
      <c r="AF57" s="31">
        <f t="shared" si="8"/>
        <v>88.32</v>
      </c>
      <c r="AG57" s="361">
        <f t="shared" si="9"/>
        <v>445055.69</v>
      </c>
      <c r="AH57" s="15">
        <f t="shared" si="10"/>
        <v>2725254.1100000003</v>
      </c>
      <c r="AI57" s="363">
        <f t="shared" si="11"/>
        <v>2825648.93</v>
      </c>
      <c r="AJ57" s="26">
        <f t="shared" si="6"/>
        <v>-100394.81999999983</v>
      </c>
    </row>
    <row r="58" spans="1:36" x14ac:dyDescent="0.25">
      <c r="A58" s="1" t="s">
        <v>472</v>
      </c>
      <c r="B58" s="1" t="s">
        <v>474</v>
      </c>
      <c r="C58" s="66">
        <v>5331</v>
      </c>
      <c r="D58" s="67" t="s">
        <v>1132</v>
      </c>
      <c r="E58" t="s">
        <v>3085</v>
      </c>
      <c r="F58" s="329">
        <v>443621.33</v>
      </c>
      <c r="G58" s="328"/>
      <c r="H58" s="329">
        <v>34337.019999999997</v>
      </c>
      <c r="I58" s="319">
        <v>1389428.05</v>
      </c>
      <c r="J58" s="319">
        <v>330684.26</v>
      </c>
      <c r="K58" s="341"/>
      <c r="L58" s="342">
        <v>17400</v>
      </c>
      <c r="M58" s="342">
        <v>163900</v>
      </c>
      <c r="N58" s="342">
        <v>43.08</v>
      </c>
      <c r="O58" s="319">
        <v>1636221.74</v>
      </c>
      <c r="P58" s="319">
        <v>94326.48</v>
      </c>
      <c r="Q58" s="319">
        <v>305399.93</v>
      </c>
      <c r="R58" s="320"/>
      <c r="S58" s="321">
        <v>200481.52</v>
      </c>
      <c r="T58" s="320"/>
      <c r="U58" s="321">
        <v>587.44000000000005</v>
      </c>
      <c r="V58" s="321">
        <v>1508626</v>
      </c>
      <c r="W58" s="321">
        <v>1009819.5</v>
      </c>
      <c r="X58" s="368">
        <v>2225869</v>
      </c>
      <c r="Y58" s="367"/>
      <c r="Z58" s="368">
        <v>13976</v>
      </c>
      <c r="AA58" s="368">
        <v>462627.87</v>
      </c>
      <c r="AB58" s="368">
        <v>36262.160000000003</v>
      </c>
      <c r="AC58" s="367"/>
      <c r="AD58" s="367"/>
      <c r="AE58" s="370">
        <f t="shared" si="7"/>
        <v>477958.35000000003</v>
      </c>
      <c r="AF58" s="31">
        <f t="shared" si="8"/>
        <v>181343.08</v>
      </c>
      <c r="AG58" s="361">
        <f t="shared" si="9"/>
        <v>296615.27</v>
      </c>
      <c r="AH58" s="15">
        <f t="shared" si="10"/>
        <v>2719514.46</v>
      </c>
      <c r="AI58" s="363">
        <f t="shared" si="11"/>
        <v>2738735.0300000003</v>
      </c>
      <c r="AJ58" s="26">
        <f t="shared" si="6"/>
        <v>-19220.570000000298</v>
      </c>
    </row>
    <row r="59" spans="1:36" x14ac:dyDescent="0.25">
      <c r="A59" s="1" t="s">
        <v>472</v>
      </c>
      <c r="B59" s="1" t="s">
        <v>474</v>
      </c>
      <c r="C59" s="66">
        <v>5099</v>
      </c>
      <c r="D59" s="67" t="s">
        <v>1133</v>
      </c>
      <c r="E59" t="s">
        <v>3086</v>
      </c>
      <c r="F59" s="329">
        <v>586152.35</v>
      </c>
      <c r="G59" s="328"/>
      <c r="H59" s="329">
        <v>72140.800000000003</v>
      </c>
      <c r="I59" s="319">
        <v>9</v>
      </c>
      <c r="J59" s="319">
        <v>74363.97</v>
      </c>
      <c r="K59" s="341"/>
      <c r="L59" s="341"/>
      <c r="M59" s="341"/>
      <c r="N59" s="342">
        <v>596.53</v>
      </c>
      <c r="O59" s="319">
        <v>-517528.59</v>
      </c>
      <c r="P59" s="319">
        <v>-308088</v>
      </c>
      <c r="Q59" s="319">
        <v>1630025.76</v>
      </c>
      <c r="R59" s="320"/>
      <c r="S59" s="321">
        <v>132131.85999999999</v>
      </c>
      <c r="T59" s="320"/>
      <c r="U59" s="321">
        <v>817.18</v>
      </c>
      <c r="V59" s="321">
        <v>1117072</v>
      </c>
      <c r="W59" s="321">
        <v>837744</v>
      </c>
      <c r="X59" s="368">
        <v>1597681</v>
      </c>
      <c r="Y59" s="367"/>
      <c r="Z59" s="368">
        <v>4525</v>
      </c>
      <c r="AA59" s="368">
        <v>509416.18</v>
      </c>
      <c r="AB59" s="368">
        <v>48482.44</v>
      </c>
      <c r="AC59" s="367"/>
      <c r="AD59" s="367"/>
      <c r="AE59" s="370">
        <f t="shared" si="7"/>
        <v>658293.15</v>
      </c>
      <c r="AF59" s="31">
        <f t="shared" si="8"/>
        <v>596.53</v>
      </c>
      <c r="AG59" s="361">
        <f t="shared" si="9"/>
        <v>657696.62</v>
      </c>
      <c r="AH59" s="15">
        <f t="shared" si="10"/>
        <v>2087765.04</v>
      </c>
      <c r="AI59" s="363">
        <f t="shared" si="11"/>
        <v>2160104.62</v>
      </c>
      <c r="AJ59" s="26">
        <f t="shared" si="6"/>
        <v>-72339.580000000075</v>
      </c>
    </row>
    <row r="60" spans="1:36" x14ac:dyDescent="0.25">
      <c r="A60" s="1" t="s">
        <v>472</v>
      </c>
      <c r="B60" s="1" t="s">
        <v>474</v>
      </c>
      <c r="C60" s="66">
        <v>3004</v>
      </c>
      <c r="D60" s="67" t="s">
        <v>1134</v>
      </c>
      <c r="E60" t="s">
        <v>3087</v>
      </c>
      <c r="F60" s="329">
        <v>189223.99</v>
      </c>
      <c r="G60" s="328"/>
      <c r="H60" s="329">
        <v>98429.61</v>
      </c>
      <c r="I60" s="319">
        <v>-5154.6899999999996</v>
      </c>
      <c r="J60" s="319">
        <v>34974.75</v>
      </c>
      <c r="K60" s="341"/>
      <c r="L60" s="342">
        <v>0</v>
      </c>
      <c r="M60" s="341"/>
      <c r="N60" s="342">
        <v>484.32</v>
      </c>
      <c r="O60" s="319">
        <v>-1188221.6599999999</v>
      </c>
      <c r="P60" s="319">
        <v>-833425.07</v>
      </c>
      <c r="Q60" s="319">
        <v>2454167.9500000002</v>
      </c>
      <c r="R60" s="320"/>
      <c r="S60" s="321">
        <v>146891.07</v>
      </c>
      <c r="T60" s="320"/>
      <c r="U60" s="321">
        <v>308.85000000000002</v>
      </c>
      <c r="V60" s="321">
        <v>1097304</v>
      </c>
      <c r="W60" s="321">
        <v>840087</v>
      </c>
      <c r="X60" s="368">
        <v>1528247</v>
      </c>
      <c r="Y60" s="367"/>
      <c r="Z60" s="368">
        <v>1800</v>
      </c>
      <c r="AA60" s="368">
        <v>550223.53</v>
      </c>
      <c r="AB60" s="368">
        <v>119852.27</v>
      </c>
      <c r="AC60" s="367"/>
      <c r="AD60" s="367"/>
      <c r="AE60" s="370">
        <f t="shared" si="7"/>
        <v>287653.59999999998</v>
      </c>
      <c r="AF60" s="31">
        <f t="shared" si="8"/>
        <v>484.32</v>
      </c>
      <c r="AG60" s="361">
        <f t="shared" si="9"/>
        <v>287169.27999999997</v>
      </c>
      <c r="AH60" s="15">
        <f t="shared" si="10"/>
        <v>2084590.92</v>
      </c>
      <c r="AI60" s="363">
        <f t="shared" si="11"/>
        <v>2200122.7999999998</v>
      </c>
      <c r="AJ60" s="26">
        <f t="shared" si="6"/>
        <v>-115531.87999999989</v>
      </c>
    </row>
    <row r="61" spans="1:36" x14ac:dyDescent="0.25">
      <c r="A61" s="1" t="s">
        <v>472</v>
      </c>
      <c r="B61" s="1" t="s">
        <v>474</v>
      </c>
      <c r="C61" s="66">
        <v>2532</v>
      </c>
      <c r="D61" s="67" t="s">
        <v>1135</v>
      </c>
      <c r="E61" t="s">
        <v>3088</v>
      </c>
      <c r="F61" s="329">
        <v>196537.89</v>
      </c>
      <c r="G61" s="329">
        <v>0</v>
      </c>
      <c r="H61" s="329">
        <v>52567.93</v>
      </c>
      <c r="I61" s="319">
        <v>751076.04</v>
      </c>
      <c r="J61" s="319">
        <v>243083.47</v>
      </c>
      <c r="K61" s="341"/>
      <c r="L61" s="341"/>
      <c r="M61" s="341"/>
      <c r="N61" s="342">
        <v>0</v>
      </c>
      <c r="O61" s="319">
        <v>-214357.81</v>
      </c>
      <c r="P61" s="319">
        <v>11888.84</v>
      </c>
      <c r="Q61" s="319">
        <v>1419953.5</v>
      </c>
      <c r="R61" s="320"/>
      <c r="S61" s="321">
        <v>86400.16</v>
      </c>
      <c r="T61" s="320"/>
      <c r="U61" s="321">
        <v>225.17</v>
      </c>
      <c r="V61" s="321">
        <v>719840</v>
      </c>
      <c r="W61" s="321">
        <v>705831</v>
      </c>
      <c r="X61" s="368">
        <v>1179105</v>
      </c>
      <c r="Y61" s="367"/>
      <c r="Z61" s="368">
        <v>15787</v>
      </c>
      <c r="AA61" s="368">
        <v>261659.93</v>
      </c>
      <c r="AB61" s="368">
        <v>29963.599999999999</v>
      </c>
      <c r="AC61" s="367"/>
      <c r="AD61" s="367"/>
      <c r="AE61" s="370">
        <f t="shared" si="7"/>
        <v>249105.82</v>
      </c>
      <c r="AF61" s="31">
        <f t="shared" si="8"/>
        <v>0</v>
      </c>
      <c r="AG61" s="361">
        <f t="shared" si="9"/>
        <v>249105.82</v>
      </c>
      <c r="AH61" s="15">
        <f t="shared" si="10"/>
        <v>1512296.33</v>
      </c>
      <c r="AI61" s="363">
        <f t="shared" si="11"/>
        <v>1486515.53</v>
      </c>
      <c r="AJ61" s="26">
        <f t="shared" si="6"/>
        <v>25780.800000000047</v>
      </c>
    </row>
    <row r="62" spans="1:36" x14ac:dyDescent="0.25">
      <c r="A62" s="1" t="s">
        <v>472</v>
      </c>
      <c r="B62" s="1" t="s">
        <v>474</v>
      </c>
      <c r="C62" s="66">
        <v>1966</v>
      </c>
      <c r="D62" s="67" t="s">
        <v>1136</v>
      </c>
      <c r="E62" t="s">
        <v>3089</v>
      </c>
      <c r="F62" s="329">
        <v>182385.77</v>
      </c>
      <c r="G62" s="328"/>
      <c r="H62" s="329">
        <v>29696.31</v>
      </c>
      <c r="I62" s="319">
        <v>441365.7</v>
      </c>
      <c r="J62" s="319">
        <v>189131.23</v>
      </c>
      <c r="K62" s="341"/>
      <c r="L62" s="342">
        <v>-524.29999999999995</v>
      </c>
      <c r="M62" s="341"/>
      <c r="N62" s="342">
        <v>88.32</v>
      </c>
      <c r="O62" s="319">
        <v>-1233222.4099999999</v>
      </c>
      <c r="P62" s="319">
        <v>119193.26</v>
      </c>
      <c r="Q62" s="319">
        <v>1982389.67</v>
      </c>
      <c r="R62" s="320"/>
      <c r="S62" s="321">
        <v>94098.25</v>
      </c>
      <c r="T62" s="320"/>
      <c r="U62" s="321">
        <v>304.57</v>
      </c>
      <c r="V62" s="321">
        <v>919040</v>
      </c>
      <c r="W62" s="321">
        <v>695118.88</v>
      </c>
      <c r="X62" s="368">
        <v>1339925</v>
      </c>
      <c r="Y62" s="367"/>
      <c r="Z62" s="368">
        <v>8864</v>
      </c>
      <c r="AA62" s="368">
        <v>358584.87</v>
      </c>
      <c r="AB62" s="368">
        <v>26533.360000000001</v>
      </c>
      <c r="AC62" s="367"/>
      <c r="AD62" s="367"/>
      <c r="AE62" s="370">
        <f t="shared" si="7"/>
        <v>212082.08</v>
      </c>
      <c r="AF62" s="31">
        <f t="shared" si="8"/>
        <v>-435.97999999999996</v>
      </c>
      <c r="AG62" s="361">
        <f t="shared" si="9"/>
        <v>212518.06</v>
      </c>
      <c r="AH62" s="15">
        <f t="shared" si="10"/>
        <v>1708561.7000000002</v>
      </c>
      <c r="AI62" s="363">
        <f t="shared" si="11"/>
        <v>1733907.2300000002</v>
      </c>
      <c r="AJ62" s="26">
        <f t="shared" si="6"/>
        <v>-25345.530000000028</v>
      </c>
    </row>
    <row r="63" spans="1:36" x14ac:dyDescent="0.25">
      <c r="A63" s="1" t="s">
        <v>472</v>
      </c>
      <c r="B63" s="1" t="s">
        <v>474</v>
      </c>
      <c r="C63" s="66">
        <v>1289</v>
      </c>
      <c r="D63" s="67" t="s">
        <v>1137</v>
      </c>
      <c r="E63" t="s">
        <v>3090</v>
      </c>
      <c r="F63" s="329">
        <v>706523.65</v>
      </c>
      <c r="G63" s="328"/>
      <c r="H63" s="329">
        <v>70952.39</v>
      </c>
      <c r="I63" s="319">
        <v>429640.82</v>
      </c>
      <c r="J63" s="319">
        <v>178450.47</v>
      </c>
      <c r="K63" s="341"/>
      <c r="L63" s="342">
        <v>-524.29999999999995</v>
      </c>
      <c r="M63" s="341"/>
      <c r="N63" s="342">
        <v>88.32</v>
      </c>
      <c r="O63" s="319">
        <v>-100608.5</v>
      </c>
      <c r="P63" s="319">
        <v>105109.3</v>
      </c>
      <c r="Q63" s="319">
        <v>1478254.91</v>
      </c>
      <c r="R63" s="320"/>
      <c r="S63" s="321">
        <v>71706.009999999995</v>
      </c>
      <c r="T63" s="320"/>
      <c r="U63" s="321">
        <v>917.84</v>
      </c>
      <c r="V63" s="321">
        <v>957280</v>
      </c>
      <c r="W63" s="321">
        <v>614831.5</v>
      </c>
      <c r="X63" s="368">
        <v>1360250</v>
      </c>
      <c r="Y63" s="367"/>
      <c r="Z63" s="368">
        <v>5756</v>
      </c>
      <c r="AA63" s="368">
        <v>311658.84000000003</v>
      </c>
      <c r="AB63" s="368">
        <v>63822.91</v>
      </c>
      <c r="AC63" s="367"/>
      <c r="AD63" s="367"/>
      <c r="AE63" s="370">
        <f t="shared" si="7"/>
        <v>777476.04</v>
      </c>
      <c r="AF63" s="31">
        <f t="shared" si="8"/>
        <v>-435.97999999999996</v>
      </c>
      <c r="AG63" s="361">
        <f t="shared" si="9"/>
        <v>777912.02</v>
      </c>
      <c r="AH63" s="15">
        <f t="shared" si="10"/>
        <v>1644735.35</v>
      </c>
      <c r="AI63" s="363">
        <f t="shared" si="11"/>
        <v>1741487.75</v>
      </c>
      <c r="AJ63" s="26">
        <f t="shared" si="6"/>
        <v>-96752.399999999907</v>
      </c>
    </row>
    <row r="64" spans="1:36" x14ac:dyDescent="0.25">
      <c r="A64" s="1" t="s">
        <v>472</v>
      </c>
      <c r="B64" s="1" t="s">
        <v>474</v>
      </c>
      <c r="C64" s="66">
        <v>2633</v>
      </c>
      <c r="D64" s="67" t="s">
        <v>1138</v>
      </c>
      <c r="E64" t="s">
        <v>3091</v>
      </c>
      <c r="F64" s="329">
        <v>324651.15999999997</v>
      </c>
      <c r="G64" s="328"/>
      <c r="H64" s="329">
        <v>61814.9</v>
      </c>
      <c r="I64" s="319">
        <v>1502669.63</v>
      </c>
      <c r="J64" s="319">
        <v>26383.96</v>
      </c>
      <c r="K64" s="342">
        <v>4955.42</v>
      </c>
      <c r="L64" s="342">
        <v>2935.39</v>
      </c>
      <c r="M64" s="341"/>
      <c r="N64" s="342">
        <v>510</v>
      </c>
      <c r="O64" s="319">
        <v>320546.14</v>
      </c>
      <c r="P64" s="319">
        <v>1196783.25</v>
      </c>
      <c r="Q64" s="319">
        <v>424358.77</v>
      </c>
      <c r="R64" s="320"/>
      <c r="S64" s="321">
        <v>78051.91</v>
      </c>
      <c r="T64" s="320"/>
      <c r="U64" s="321">
        <v>409.3</v>
      </c>
      <c r="V64" s="321">
        <v>1174712</v>
      </c>
      <c r="W64" s="321">
        <v>798543.5</v>
      </c>
      <c r="X64" s="368">
        <v>1619198.5</v>
      </c>
      <c r="Y64" s="367"/>
      <c r="Z64" s="368">
        <v>6525</v>
      </c>
      <c r="AA64" s="368">
        <v>371679.25</v>
      </c>
      <c r="AB64" s="368">
        <v>88883.28</v>
      </c>
      <c r="AC64" s="367"/>
      <c r="AD64" s="367"/>
      <c r="AE64" s="370">
        <f t="shared" si="7"/>
        <v>386466.06</v>
      </c>
      <c r="AF64" s="31">
        <f t="shared" si="8"/>
        <v>8400.81</v>
      </c>
      <c r="AG64" s="361">
        <f t="shared" si="9"/>
        <v>378065.25</v>
      </c>
      <c r="AH64" s="15">
        <f t="shared" si="10"/>
        <v>2051716.71</v>
      </c>
      <c r="AI64" s="363">
        <f t="shared" si="11"/>
        <v>2086286.03</v>
      </c>
      <c r="AJ64" s="26">
        <f t="shared" si="6"/>
        <v>-34569.320000000065</v>
      </c>
    </row>
    <row r="65" spans="1:36" x14ac:dyDescent="0.25">
      <c r="A65" s="1" t="s">
        <v>472</v>
      </c>
      <c r="B65" s="1" t="s">
        <v>474</v>
      </c>
      <c r="C65" s="66">
        <v>3093</v>
      </c>
      <c r="D65" s="67" t="s">
        <v>1139</v>
      </c>
      <c r="E65" t="s">
        <v>3092</v>
      </c>
      <c r="F65" s="329">
        <v>211926.5</v>
      </c>
      <c r="G65" s="328"/>
      <c r="H65" s="329">
        <v>39725.379999999997</v>
      </c>
      <c r="I65" s="319">
        <v>145590.15</v>
      </c>
      <c r="J65" s="319">
        <v>19040.34</v>
      </c>
      <c r="K65" s="341"/>
      <c r="L65" s="341"/>
      <c r="M65" s="341"/>
      <c r="N65" s="342">
        <v>51.86</v>
      </c>
      <c r="O65" s="319">
        <v>1078639.76</v>
      </c>
      <c r="P65" s="319">
        <v>-1143232.3999999999</v>
      </c>
      <c r="Q65" s="319">
        <v>457634.96</v>
      </c>
      <c r="R65" s="320"/>
      <c r="S65" s="321">
        <v>94487.22</v>
      </c>
      <c r="T65" s="320"/>
      <c r="U65" s="321">
        <v>277.77</v>
      </c>
      <c r="V65" s="321">
        <v>966780</v>
      </c>
      <c r="W65" s="321">
        <v>726885</v>
      </c>
      <c r="X65" s="368">
        <v>1339323</v>
      </c>
      <c r="Y65" s="367"/>
      <c r="Z65" s="368">
        <v>11520</v>
      </c>
      <c r="AA65" s="368">
        <v>386689.58</v>
      </c>
      <c r="AB65" s="368">
        <v>27709.22</v>
      </c>
      <c r="AC65" s="367"/>
      <c r="AD65" s="367"/>
      <c r="AE65" s="370">
        <f t="shared" si="7"/>
        <v>251651.88</v>
      </c>
      <c r="AF65" s="31">
        <f t="shared" si="8"/>
        <v>51.86</v>
      </c>
      <c r="AG65" s="361">
        <f t="shared" si="9"/>
        <v>251600.02000000002</v>
      </c>
      <c r="AH65" s="15">
        <f t="shared" si="10"/>
        <v>1788429.99</v>
      </c>
      <c r="AI65" s="363">
        <f t="shared" si="11"/>
        <v>1765241.8</v>
      </c>
      <c r="AJ65" s="26">
        <f t="shared" si="6"/>
        <v>23188.189999999944</v>
      </c>
    </row>
    <row r="66" spans="1:36" x14ac:dyDescent="0.25">
      <c r="A66" s="1" t="s">
        <v>472</v>
      </c>
      <c r="B66" s="1" t="s">
        <v>474</v>
      </c>
      <c r="C66" s="66">
        <v>5106</v>
      </c>
      <c r="D66" s="67" t="s">
        <v>1140</v>
      </c>
      <c r="E66" t="s">
        <v>3093</v>
      </c>
      <c r="F66" s="329">
        <v>363363.06</v>
      </c>
      <c r="G66" s="328"/>
      <c r="H66" s="329">
        <v>96551.45</v>
      </c>
      <c r="I66" s="319">
        <v>4</v>
      </c>
      <c r="J66" s="319">
        <v>71367.63</v>
      </c>
      <c r="K66" s="341"/>
      <c r="L66" s="341"/>
      <c r="M66" s="341"/>
      <c r="N66" s="342">
        <v>0</v>
      </c>
      <c r="O66" s="319">
        <v>-444996.86</v>
      </c>
      <c r="P66" s="319">
        <v>-168971.05</v>
      </c>
      <c r="Q66" s="319">
        <v>1208029.25</v>
      </c>
      <c r="R66" s="320"/>
      <c r="S66" s="321">
        <v>80273.52</v>
      </c>
      <c r="T66" s="320"/>
      <c r="U66" s="321">
        <v>554.72</v>
      </c>
      <c r="V66" s="321">
        <v>752180</v>
      </c>
      <c r="W66" s="321">
        <v>746670</v>
      </c>
      <c r="X66" s="368">
        <v>1195434</v>
      </c>
      <c r="Y66" s="367"/>
      <c r="Z66" s="368">
        <v>13284</v>
      </c>
      <c r="AA66" s="368">
        <v>402497.59</v>
      </c>
      <c r="AB66" s="368">
        <v>31237.85</v>
      </c>
      <c r="AC66" s="367"/>
      <c r="AD66" s="367"/>
      <c r="AE66" s="370">
        <f t="shared" si="7"/>
        <v>459914.51</v>
      </c>
      <c r="AF66" s="31">
        <f t="shared" si="8"/>
        <v>0</v>
      </c>
      <c r="AG66" s="361">
        <f t="shared" si="9"/>
        <v>459914.51</v>
      </c>
      <c r="AH66" s="15">
        <f t="shared" si="10"/>
        <v>1579678.24</v>
      </c>
      <c r="AI66" s="363">
        <f t="shared" si="11"/>
        <v>1642453.4400000002</v>
      </c>
      <c r="AJ66" s="26">
        <f t="shared" si="6"/>
        <v>-62775.200000000186</v>
      </c>
    </row>
    <row r="67" spans="1:36" x14ac:dyDescent="0.25">
      <c r="A67" s="1" t="s">
        <v>472</v>
      </c>
      <c r="B67" s="1" t="s">
        <v>474</v>
      </c>
      <c r="C67" s="66">
        <v>4454</v>
      </c>
      <c r="D67" s="67" t="s">
        <v>1141</v>
      </c>
      <c r="E67" t="s">
        <v>3094</v>
      </c>
      <c r="F67" s="329">
        <v>449014.81</v>
      </c>
      <c r="G67" s="329">
        <v>24000</v>
      </c>
      <c r="H67" s="329">
        <v>61553.63</v>
      </c>
      <c r="I67" s="319">
        <v>626996.6</v>
      </c>
      <c r="J67" s="319">
        <v>265087.95</v>
      </c>
      <c r="K67" s="341"/>
      <c r="L67" s="341"/>
      <c r="M67" s="341"/>
      <c r="N67" s="342">
        <v>860</v>
      </c>
      <c r="O67" s="319">
        <v>-825356.04</v>
      </c>
      <c r="P67" s="319">
        <v>-70121.94</v>
      </c>
      <c r="Q67" s="319">
        <v>2340789.7799999998</v>
      </c>
      <c r="R67" s="320"/>
      <c r="S67" s="321">
        <v>62449.75</v>
      </c>
      <c r="T67" s="320"/>
      <c r="U67" s="321">
        <v>539.95000000000005</v>
      </c>
      <c r="V67" s="321">
        <v>1054426</v>
      </c>
      <c r="W67" s="321">
        <v>650038.5</v>
      </c>
      <c r="X67" s="368">
        <v>1328388</v>
      </c>
      <c r="Y67" s="367"/>
      <c r="Z67" s="368">
        <v>9310</v>
      </c>
      <c r="AA67" s="368">
        <v>444036.69</v>
      </c>
      <c r="AB67" s="368">
        <v>5238.32</v>
      </c>
      <c r="AC67" s="367"/>
      <c r="AD67" s="367"/>
      <c r="AE67" s="370">
        <f t="shared" si="7"/>
        <v>534568.43999999994</v>
      </c>
      <c r="AF67" s="31">
        <f t="shared" si="8"/>
        <v>860</v>
      </c>
      <c r="AG67" s="361">
        <f t="shared" si="9"/>
        <v>533708.43999999994</v>
      </c>
      <c r="AH67" s="15">
        <f t="shared" si="10"/>
        <v>1767454.2</v>
      </c>
      <c r="AI67" s="363">
        <f t="shared" si="11"/>
        <v>1786973.01</v>
      </c>
      <c r="AJ67" s="26">
        <f t="shared" si="6"/>
        <v>-19518.810000000056</v>
      </c>
    </row>
    <row r="68" spans="1:36" x14ac:dyDescent="0.25">
      <c r="A68" s="1" t="s">
        <v>472</v>
      </c>
      <c r="B68" s="1" t="s">
        <v>474</v>
      </c>
      <c r="C68" s="66">
        <v>3718</v>
      </c>
      <c r="D68" s="67" t="s">
        <v>1142</v>
      </c>
      <c r="E68" t="s">
        <v>3095</v>
      </c>
      <c r="F68" s="329">
        <v>234771.65</v>
      </c>
      <c r="G68" s="328"/>
      <c r="H68" s="329">
        <v>77803.350000000006</v>
      </c>
      <c r="I68" s="319">
        <v>82739</v>
      </c>
      <c r="J68" s="319">
        <v>323640.21999999997</v>
      </c>
      <c r="K68" s="341"/>
      <c r="L68" s="341"/>
      <c r="M68" s="341"/>
      <c r="N68" s="342">
        <v>529.91</v>
      </c>
      <c r="O68" s="319">
        <v>69402.100000000006</v>
      </c>
      <c r="P68" s="319">
        <v>43909.36</v>
      </c>
      <c r="Q68" s="319">
        <v>489048.9</v>
      </c>
      <c r="R68" s="320"/>
      <c r="S68" s="321">
        <v>128388.36</v>
      </c>
      <c r="T68" s="320"/>
      <c r="U68" s="321">
        <v>237.98</v>
      </c>
      <c r="V68" s="321">
        <v>992514</v>
      </c>
      <c r="W68" s="321">
        <v>933988.5</v>
      </c>
      <c r="X68" s="368">
        <v>1508943</v>
      </c>
      <c r="Y68" s="367"/>
      <c r="Z68" s="368">
        <v>5377</v>
      </c>
      <c r="AA68" s="368">
        <v>416741.21</v>
      </c>
      <c r="AB68" s="368">
        <v>8003.68</v>
      </c>
      <c r="AC68" s="367"/>
      <c r="AD68" s="367"/>
      <c r="AE68" s="370">
        <f t="shared" si="7"/>
        <v>312575</v>
      </c>
      <c r="AF68" s="31">
        <f t="shared" si="8"/>
        <v>529.91</v>
      </c>
      <c r="AG68" s="361">
        <f t="shared" si="9"/>
        <v>312045.09000000003</v>
      </c>
      <c r="AH68" s="15">
        <f t="shared" si="10"/>
        <v>2055128.84</v>
      </c>
      <c r="AI68" s="363">
        <f t="shared" si="11"/>
        <v>1939064.89</v>
      </c>
      <c r="AJ68" s="26">
        <f t="shared" si="6"/>
        <v>116063.95000000019</v>
      </c>
    </row>
    <row r="69" spans="1:36" x14ac:dyDescent="0.25">
      <c r="A69" s="1" t="s">
        <v>472</v>
      </c>
      <c r="B69" s="1" t="s">
        <v>474</v>
      </c>
      <c r="C69" s="66">
        <v>3267</v>
      </c>
      <c r="D69" s="67" t="s">
        <v>1143</v>
      </c>
      <c r="E69" t="s">
        <v>3209</v>
      </c>
      <c r="F69" s="329">
        <v>249083.37</v>
      </c>
      <c r="G69" s="328"/>
      <c r="H69" s="329">
        <v>43158.5</v>
      </c>
      <c r="I69" s="319">
        <v>1452840.88</v>
      </c>
      <c r="J69" s="319">
        <v>513498.76</v>
      </c>
      <c r="K69" s="341"/>
      <c r="L69" s="341"/>
      <c r="M69" s="341"/>
      <c r="N69" s="342">
        <v>5620.19</v>
      </c>
      <c r="O69" s="319">
        <v>-73958.45</v>
      </c>
      <c r="P69" s="319">
        <v>-41326.22</v>
      </c>
      <c r="Q69" s="319">
        <v>2396007.25</v>
      </c>
      <c r="R69" s="320"/>
      <c r="S69" s="321">
        <v>171616.01</v>
      </c>
      <c r="T69" s="321">
        <v>45000</v>
      </c>
      <c r="U69" s="321">
        <v>302.20999999999998</v>
      </c>
      <c r="V69" s="321">
        <v>2209060</v>
      </c>
      <c r="W69" s="321">
        <v>853181.64</v>
      </c>
      <c r="X69" s="368">
        <v>2767501</v>
      </c>
      <c r="Y69" s="367"/>
      <c r="Z69" s="367"/>
      <c r="AA69" s="368">
        <v>440944.6</v>
      </c>
      <c r="AB69" s="368">
        <v>98475.520000000004</v>
      </c>
      <c r="AC69" s="367"/>
      <c r="AD69" s="367"/>
      <c r="AE69" s="370">
        <f t="shared" si="7"/>
        <v>292241.87</v>
      </c>
      <c r="AF69" s="31">
        <f t="shared" si="8"/>
        <v>5620.19</v>
      </c>
      <c r="AG69" s="361">
        <f t="shared" si="9"/>
        <v>286621.68</v>
      </c>
      <c r="AH69" s="15">
        <f t="shared" si="10"/>
        <v>3279159.8600000003</v>
      </c>
      <c r="AI69" s="363">
        <f t="shared" si="11"/>
        <v>3306921.12</v>
      </c>
      <c r="AJ69" s="26">
        <f t="shared" ref="AJ69:AJ132" si="12">AH69-AI69</f>
        <v>-27761.259999999776</v>
      </c>
    </row>
    <row r="70" spans="1:36" s="46" customFormat="1" x14ac:dyDescent="0.25">
      <c r="A70" s="293" t="s">
        <v>472</v>
      </c>
      <c r="B70" s="293" t="s">
        <v>474</v>
      </c>
      <c r="C70" s="69">
        <v>2885</v>
      </c>
      <c r="D70" s="70" t="s">
        <v>1144</v>
      </c>
      <c r="E70" t="s">
        <v>3220</v>
      </c>
      <c r="F70" s="329">
        <v>283005.73</v>
      </c>
      <c r="G70" s="328"/>
      <c r="H70" s="329">
        <v>102132.51</v>
      </c>
      <c r="I70" s="319">
        <v>4419868.4000000004</v>
      </c>
      <c r="J70" s="319">
        <v>110193.13</v>
      </c>
      <c r="K70" s="341"/>
      <c r="L70" s="341"/>
      <c r="M70" s="341"/>
      <c r="N70" s="342">
        <v>57</v>
      </c>
      <c r="O70" s="319">
        <v>-375795.99</v>
      </c>
      <c r="P70" s="319">
        <v>-938324.27</v>
      </c>
      <c r="Q70" s="319">
        <v>6403982.4100000001</v>
      </c>
      <c r="R70" s="320"/>
      <c r="S70" s="321">
        <v>102182.19</v>
      </c>
      <c r="T70" s="320"/>
      <c r="U70" s="321">
        <v>520.04999999999995</v>
      </c>
      <c r="V70" s="321">
        <v>761908</v>
      </c>
      <c r="W70" s="321">
        <v>596636</v>
      </c>
      <c r="X70" s="368">
        <v>1098772</v>
      </c>
      <c r="Y70" s="367"/>
      <c r="Z70" s="368">
        <v>17315</v>
      </c>
      <c r="AA70" s="368">
        <v>379145.74</v>
      </c>
      <c r="AB70" s="368">
        <v>140732.88</v>
      </c>
      <c r="AC70" s="367"/>
      <c r="AD70" s="367"/>
      <c r="AE70" s="370">
        <f t="shared" si="7"/>
        <v>385138.24</v>
      </c>
      <c r="AF70" s="31">
        <f t="shared" si="8"/>
        <v>57</v>
      </c>
      <c r="AG70" s="361">
        <f t="shared" si="9"/>
        <v>385081.24</v>
      </c>
      <c r="AH70" s="15">
        <f t="shared" si="10"/>
        <v>1461246.24</v>
      </c>
      <c r="AI70" s="363">
        <f t="shared" si="11"/>
        <v>1635965.62</v>
      </c>
      <c r="AJ70" s="26">
        <f t="shared" si="12"/>
        <v>-174719.38000000012</v>
      </c>
    </row>
    <row r="71" spans="1:36" s="39" customFormat="1" x14ac:dyDescent="0.25">
      <c r="A71" s="251" t="s">
        <v>477</v>
      </c>
      <c r="B71" s="251" t="s">
        <v>478</v>
      </c>
      <c r="C71" s="66">
        <v>6036</v>
      </c>
      <c r="D71" s="67" t="s">
        <v>1145</v>
      </c>
      <c r="E71" t="s">
        <v>3096</v>
      </c>
      <c r="F71" s="329">
        <v>577843.74</v>
      </c>
      <c r="G71" s="329">
        <v>0</v>
      </c>
      <c r="H71" s="329">
        <v>122661.62</v>
      </c>
      <c r="I71" s="319">
        <v>700442.54</v>
      </c>
      <c r="J71" s="319">
        <v>-4127.49</v>
      </c>
      <c r="K71" s="341"/>
      <c r="L71" s="341"/>
      <c r="M71" s="341"/>
      <c r="N71" s="341"/>
      <c r="O71"/>
      <c r="P71" s="319">
        <v>-886202.86</v>
      </c>
      <c r="Q71" s="319">
        <v>2227185.62</v>
      </c>
      <c r="R71" s="321">
        <v>575.61</v>
      </c>
      <c r="S71" s="321">
        <v>1398113.97</v>
      </c>
      <c r="T71" s="320"/>
      <c r="U71" s="320"/>
      <c r="V71" s="321">
        <v>1774170</v>
      </c>
      <c r="W71" s="321">
        <v>2900</v>
      </c>
      <c r="X71" s="368">
        <v>2535789.5</v>
      </c>
      <c r="Y71" s="368">
        <v>1440</v>
      </c>
      <c r="Z71" s="367"/>
      <c r="AA71" s="368">
        <v>505053.04</v>
      </c>
      <c r="AB71" s="368">
        <v>77639.39</v>
      </c>
      <c r="AC71" s="367"/>
      <c r="AD71" s="367"/>
      <c r="AE71" s="370">
        <f t="shared" si="7"/>
        <v>700505.36</v>
      </c>
      <c r="AF71" s="31">
        <f t="shared" si="8"/>
        <v>0</v>
      </c>
      <c r="AG71" s="361">
        <f t="shared" si="9"/>
        <v>700505.36</v>
      </c>
      <c r="AH71" s="15">
        <f t="shared" si="10"/>
        <v>3175759.58</v>
      </c>
      <c r="AI71" s="363">
        <f t="shared" si="11"/>
        <v>3119921.93</v>
      </c>
      <c r="AJ71" s="26">
        <f t="shared" si="12"/>
        <v>55837.649999999907</v>
      </c>
    </row>
    <row r="72" spans="1:36" s="39" customFormat="1" x14ac:dyDescent="0.25">
      <c r="A72" s="251" t="s">
        <v>477</v>
      </c>
      <c r="B72" s="251" t="s">
        <v>478</v>
      </c>
      <c r="C72" s="66">
        <v>4053</v>
      </c>
      <c r="D72" s="67" t="s">
        <v>1146</v>
      </c>
      <c r="E72" t="s">
        <v>3097</v>
      </c>
      <c r="F72" s="329">
        <v>712612.53</v>
      </c>
      <c r="G72" s="329">
        <v>0</v>
      </c>
      <c r="H72" s="329">
        <v>366501.54</v>
      </c>
      <c r="I72" s="319">
        <v>231849.47</v>
      </c>
      <c r="J72" s="319">
        <v>5836.2</v>
      </c>
      <c r="K72" s="341"/>
      <c r="L72" s="341"/>
      <c r="M72" s="341"/>
      <c r="N72" s="342">
        <v>3034.5</v>
      </c>
      <c r="O72"/>
      <c r="P72" s="319">
        <v>-2925657.43</v>
      </c>
      <c r="Q72" s="319">
        <v>4014093.13</v>
      </c>
      <c r="R72" s="321">
        <v>737.98</v>
      </c>
      <c r="S72" s="321">
        <v>1313055.17</v>
      </c>
      <c r="T72" s="320"/>
      <c r="U72" s="320"/>
      <c r="V72" s="321">
        <v>1572640</v>
      </c>
      <c r="W72" s="321">
        <v>16150</v>
      </c>
      <c r="X72" s="368">
        <v>2264731.84</v>
      </c>
      <c r="Y72" s="367"/>
      <c r="Z72" s="367"/>
      <c r="AA72" s="368">
        <v>351507.05</v>
      </c>
      <c r="AB72" s="368">
        <v>61014.720000000001</v>
      </c>
      <c r="AC72" s="367"/>
      <c r="AD72" s="367"/>
      <c r="AE72" s="370">
        <f t="shared" si="7"/>
        <v>1079114.07</v>
      </c>
      <c r="AF72" s="31">
        <f t="shared" si="8"/>
        <v>3034.5</v>
      </c>
      <c r="AG72" s="361">
        <f t="shared" si="9"/>
        <v>1076079.57</v>
      </c>
      <c r="AH72" s="15">
        <f t="shared" si="10"/>
        <v>2902583.15</v>
      </c>
      <c r="AI72" s="363">
        <f t="shared" si="11"/>
        <v>2677253.61</v>
      </c>
      <c r="AJ72" s="26">
        <f t="shared" si="12"/>
        <v>225329.54000000004</v>
      </c>
    </row>
    <row r="73" spans="1:36" s="39" customFormat="1" x14ac:dyDescent="0.25">
      <c r="A73" s="251" t="s">
        <v>477</v>
      </c>
      <c r="B73" s="251" t="s">
        <v>478</v>
      </c>
      <c r="C73" s="66">
        <v>4847</v>
      </c>
      <c r="D73" s="67" t="s">
        <v>1147</v>
      </c>
      <c r="E73" t="s">
        <v>3098</v>
      </c>
      <c r="F73" s="329">
        <v>766358.5</v>
      </c>
      <c r="G73" s="329">
        <v>0</v>
      </c>
      <c r="H73" s="329">
        <v>58758.54</v>
      </c>
      <c r="I73" s="319">
        <v>-40113.31</v>
      </c>
      <c r="J73" s="319">
        <v>83288.490000000005</v>
      </c>
      <c r="K73" s="341"/>
      <c r="L73" s="341"/>
      <c r="M73" s="341"/>
      <c r="N73" s="341"/>
      <c r="O73"/>
      <c r="P73" s="319">
        <v>-1121302.53</v>
      </c>
      <c r="Q73" s="319">
        <v>2082417.38</v>
      </c>
      <c r="R73" s="321">
        <v>957.51</v>
      </c>
      <c r="S73" s="321">
        <v>1094085.7</v>
      </c>
      <c r="T73" s="320"/>
      <c r="U73" s="320"/>
      <c r="V73" s="321">
        <v>1631600</v>
      </c>
      <c r="W73" s="321">
        <v>4500</v>
      </c>
      <c r="X73" s="368">
        <v>2344427.5</v>
      </c>
      <c r="Y73" s="368">
        <v>720</v>
      </c>
      <c r="Z73" s="367"/>
      <c r="AA73" s="368">
        <v>437558.06</v>
      </c>
      <c r="AB73" s="368">
        <v>41260.28</v>
      </c>
      <c r="AC73" s="367"/>
      <c r="AD73" s="367"/>
      <c r="AE73" s="370">
        <f t="shared" si="7"/>
        <v>825117.04</v>
      </c>
      <c r="AF73" s="31">
        <f t="shared" si="8"/>
        <v>0</v>
      </c>
      <c r="AG73" s="361">
        <f t="shared" si="9"/>
        <v>825117.04</v>
      </c>
      <c r="AH73" s="15">
        <f t="shared" si="10"/>
        <v>2731143.21</v>
      </c>
      <c r="AI73" s="363">
        <f t="shared" si="11"/>
        <v>2823965.84</v>
      </c>
      <c r="AJ73" s="26">
        <f t="shared" si="12"/>
        <v>-92822.629999999888</v>
      </c>
    </row>
    <row r="74" spans="1:36" s="39" customFormat="1" x14ac:dyDescent="0.25">
      <c r="A74" s="251" t="s">
        <v>477</v>
      </c>
      <c r="B74" s="251" t="s">
        <v>478</v>
      </c>
      <c r="C74" s="66">
        <v>3826</v>
      </c>
      <c r="D74" s="67" t="s">
        <v>1148</v>
      </c>
      <c r="E74" t="s">
        <v>3099</v>
      </c>
      <c r="F74" s="329">
        <v>680835.31</v>
      </c>
      <c r="G74" s="329">
        <v>0</v>
      </c>
      <c r="H74" s="329">
        <v>105301.81</v>
      </c>
      <c r="I74" s="319">
        <v>4</v>
      </c>
      <c r="J74" s="319">
        <v>176157.55</v>
      </c>
      <c r="K74" s="341"/>
      <c r="L74" s="341"/>
      <c r="M74" s="341"/>
      <c r="N74" s="341"/>
      <c r="O74"/>
      <c r="P74" s="319">
        <v>-1122167.94</v>
      </c>
      <c r="Q74" s="319">
        <v>2028298.74</v>
      </c>
      <c r="R74" s="321">
        <v>717.16</v>
      </c>
      <c r="S74" s="321">
        <v>1174454.69</v>
      </c>
      <c r="T74" s="320"/>
      <c r="U74" s="320"/>
      <c r="V74" s="321">
        <v>1650480</v>
      </c>
      <c r="W74" s="320"/>
      <c r="X74" s="368">
        <v>2348494</v>
      </c>
      <c r="Y74" s="368">
        <v>25620</v>
      </c>
      <c r="Z74" s="367"/>
      <c r="AA74" s="368">
        <v>374365.07</v>
      </c>
      <c r="AB74" s="368">
        <v>21004.91</v>
      </c>
      <c r="AC74" s="367"/>
      <c r="AD74" s="367"/>
      <c r="AE74" s="370">
        <f t="shared" si="7"/>
        <v>786137.12000000011</v>
      </c>
      <c r="AF74" s="31">
        <f t="shared" si="8"/>
        <v>0</v>
      </c>
      <c r="AG74" s="361">
        <f t="shared" si="9"/>
        <v>786137.12000000011</v>
      </c>
      <c r="AH74" s="15">
        <f t="shared" si="10"/>
        <v>2825651.8499999996</v>
      </c>
      <c r="AI74" s="363">
        <f t="shared" si="11"/>
        <v>2769483.98</v>
      </c>
      <c r="AJ74" s="26">
        <f t="shared" si="12"/>
        <v>56167.869999999646</v>
      </c>
    </row>
    <row r="75" spans="1:36" s="39" customFormat="1" x14ac:dyDescent="0.25">
      <c r="A75" s="251" t="s">
        <v>477</v>
      </c>
      <c r="B75" s="251" t="s">
        <v>478</v>
      </c>
      <c r="C75" s="66">
        <v>4181</v>
      </c>
      <c r="D75" s="67" t="s">
        <v>1149</v>
      </c>
      <c r="E75" t="s">
        <v>3100</v>
      </c>
      <c r="F75" s="329">
        <v>233773.23</v>
      </c>
      <c r="G75" s="329">
        <v>0</v>
      </c>
      <c r="H75" s="329">
        <v>60766.03</v>
      </c>
      <c r="I75" s="319">
        <v>-60857.25</v>
      </c>
      <c r="J75" s="319">
        <v>94160.93</v>
      </c>
      <c r="K75" s="341"/>
      <c r="L75" s="341"/>
      <c r="M75" s="341"/>
      <c r="N75" s="341"/>
      <c r="O75"/>
      <c r="P75" s="319">
        <v>-2072626.79</v>
      </c>
      <c r="Q75" s="319">
        <v>2569886.96</v>
      </c>
      <c r="R75" s="321">
        <v>570.62</v>
      </c>
      <c r="S75" s="321">
        <v>948075.88</v>
      </c>
      <c r="T75" s="320"/>
      <c r="U75" s="320"/>
      <c r="V75" s="321">
        <v>1609400</v>
      </c>
      <c r="W75" s="321">
        <v>25500</v>
      </c>
      <c r="X75" s="368">
        <v>2376106.5</v>
      </c>
      <c r="Y75" s="368">
        <v>5520</v>
      </c>
      <c r="Z75" s="367"/>
      <c r="AA75" s="368">
        <v>323213.52</v>
      </c>
      <c r="AB75" s="368">
        <v>48123.71</v>
      </c>
      <c r="AC75" s="367"/>
      <c r="AD75" s="367"/>
      <c r="AE75" s="370">
        <f t="shared" si="7"/>
        <v>294539.26</v>
      </c>
      <c r="AF75" s="31">
        <f t="shared" si="8"/>
        <v>0</v>
      </c>
      <c r="AG75" s="361">
        <f t="shared" si="9"/>
        <v>294539.26</v>
      </c>
      <c r="AH75" s="15">
        <f t="shared" si="10"/>
        <v>2583546.5</v>
      </c>
      <c r="AI75" s="363">
        <f t="shared" si="11"/>
        <v>2752963.73</v>
      </c>
      <c r="AJ75" s="26">
        <f t="shared" si="12"/>
        <v>-169417.22999999998</v>
      </c>
    </row>
    <row r="76" spans="1:36" s="39" customFormat="1" x14ac:dyDescent="0.25">
      <c r="A76" s="251" t="s">
        <v>477</v>
      </c>
      <c r="B76" s="251" t="s">
        <v>478</v>
      </c>
      <c r="C76" s="66">
        <v>2002</v>
      </c>
      <c r="D76" s="67" t="s">
        <v>1150</v>
      </c>
      <c r="E76" t="s">
        <v>3101</v>
      </c>
      <c r="F76" s="329">
        <v>503363.66</v>
      </c>
      <c r="G76" s="329">
        <v>0</v>
      </c>
      <c r="H76" s="329">
        <v>44235.41</v>
      </c>
      <c r="I76" s="319">
        <v>-79414.17</v>
      </c>
      <c r="J76" s="319">
        <v>-74591.16</v>
      </c>
      <c r="K76" s="341"/>
      <c r="L76" s="341"/>
      <c r="M76" s="341"/>
      <c r="N76" s="341"/>
      <c r="O76"/>
      <c r="P76" s="319">
        <v>-883557.33</v>
      </c>
      <c r="Q76" s="319">
        <v>1423307.83</v>
      </c>
      <c r="R76" s="321">
        <v>1600.44</v>
      </c>
      <c r="S76" s="321">
        <v>813026.68</v>
      </c>
      <c r="T76" s="320"/>
      <c r="U76" s="320"/>
      <c r="V76" s="321">
        <v>1508290</v>
      </c>
      <c r="W76" s="321">
        <v>1000</v>
      </c>
      <c r="X76" s="368">
        <v>2106834.86</v>
      </c>
      <c r="Y76" s="367"/>
      <c r="Z76" s="367"/>
      <c r="AA76" s="368">
        <v>283695.5</v>
      </c>
      <c r="AB76" s="368">
        <v>79543.520000000004</v>
      </c>
      <c r="AC76" s="367"/>
      <c r="AD76" s="367"/>
      <c r="AE76" s="370">
        <f t="shared" si="7"/>
        <v>547599.06999999995</v>
      </c>
      <c r="AF76" s="31">
        <f t="shared" si="8"/>
        <v>0</v>
      </c>
      <c r="AG76" s="361">
        <f t="shared" si="9"/>
        <v>547599.06999999995</v>
      </c>
      <c r="AH76" s="15">
        <f t="shared" si="10"/>
        <v>2323917.12</v>
      </c>
      <c r="AI76" s="363">
        <f t="shared" si="11"/>
        <v>2470073.88</v>
      </c>
      <c r="AJ76" s="26">
        <f t="shared" si="12"/>
        <v>-146156.75999999978</v>
      </c>
    </row>
    <row r="77" spans="1:36" s="39" customFormat="1" x14ac:dyDescent="0.25">
      <c r="A77" s="251" t="s">
        <v>477</v>
      </c>
      <c r="B77" s="251" t="s">
        <v>478</v>
      </c>
      <c r="C77" s="66">
        <v>1933</v>
      </c>
      <c r="D77" s="67" t="s">
        <v>1151</v>
      </c>
      <c r="E77" t="s">
        <v>3210</v>
      </c>
      <c r="F77" s="329">
        <v>407070.62</v>
      </c>
      <c r="G77" s="329">
        <v>0</v>
      </c>
      <c r="H77" s="329">
        <v>292752.28000000003</v>
      </c>
      <c r="I77" s="319">
        <v>-116370.59</v>
      </c>
      <c r="J77" s="319">
        <v>13887.82</v>
      </c>
      <c r="K77" s="341"/>
      <c r="L77" s="341"/>
      <c r="M77" s="341"/>
      <c r="N77" s="342">
        <v>768.39</v>
      </c>
      <c r="O77"/>
      <c r="P77" s="319">
        <v>-1657190.66</v>
      </c>
      <c r="Q77" s="319">
        <v>2051654.89</v>
      </c>
      <c r="R77" s="321">
        <v>307.79000000000002</v>
      </c>
      <c r="S77" s="321">
        <v>1020192.14</v>
      </c>
      <c r="T77" s="321">
        <v>209036.17</v>
      </c>
      <c r="U77" s="320"/>
      <c r="V77" s="321">
        <v>1449610</v>
      </c>
      <c r="W77" s="320"/>
      <c r="X77" s="368">
        <v>2040172.5</v>
      </c>
      <c r="Y77" s="368">
        <v>500</v>
      </c>
      <c r="Z77" s="367"/>
      <c r="AA77" s="368">
        <v>374168.58</v>
      </c>
      <c r="AB77" s="368">
        <v>62197.51</v>
      </c>
      <c r="AC77" s="367"/>
      <c r="AD77" s="367"/>
      <c r="AE77" s="370">
        <f t="shared" si="7"/>
        <v>699822.9</v>
      </c>
      <c r="AF77" s="31">
        <f t="shared" si="8"/>
        <v>768.39</v>
      </c>
      <c r="AG77" s="361">
        <f t="shared" si="9"/>
        <v>699054.51</v>
      </c>
      <c r="AH77" s="15">
        <f t="shared" si="10"/>
        <v>2679146.1</v>
      </c>
      <c r="AI77" s="363">
        <f t="shared" si="11"/>
        <v>2477038.59</v>
      </c>
      <c r="AJ77" s="26">
        <f t="shared" si="12"/>
        <v>202107.51000000024</v>
      </c>
    </row>
    <row r="78" spans="1:36" x14ac:dyDescent="0.25">
      <c r="A78" s="1" t="s">
        <v>481</v>
      </c>
      <c r="B78" s="1" t="s">
        <v>482</v>
      </c>
      <c r="C78" s="66">
        <v>3743</v>
      </c>
      <c r="D78" s="67" t="s">
        <v>1152</v>
      </c>
      <c r="E78" t="s">
        <v>3102</v>
      </c>
      <c r="F78" s="329">
        <v>281540.73</v>
      </c>
      <c r="G78" s="329">
        <v>0</v>
      </c>
      <c r="H78" s="329">
        <v>57968.37</v>
      </c>
      <c r="I78" s="319">
        <v>758126.34</v>
      </c>
      <c r="J78" s="319">
        <v>29761.7</v>
      </c>
      <c r="K78" s="341"/>
      <c r="L78" s="341"/>
      <c r="M78" s="341"/>
      <c r="N78" s="342">
        <v>0</v>
      </c>
      <c r="O78"/>
      <c r="P78" s="319">
        <v>-612716.93000000005</v>
      </c>
      <c r="Q78" s="319">
        <v>1625943.2</v>
      </c>
      <c r="R78" s="320"/>
      <c r="S78" s="321">
        <v>1068933.1499999999</v>
      </c>
      <c r="T78" s="321">
        <v>72200</v>
      </c>
      <c r="U78" s="321">
        <v>216.3</v>
      </c>
      <c r="V78" s="321">
        <v>496220</v>
      </c>
      <c r="W78" s="320"/>
      <c r="X78" s="368">
        <v>974329</v>
      </c>
      <c r="Y78" s="367"/>
      <c r="Z78" s="367"/>
      <c r="AA78" s="368">
        <v>422772.29</v>
      </c>
      <c r="AB78" s="368">
        <v>126297.29</v>
      </c>
      <c r="AC78" s="367"/>
      <c r="AD78" s="367"/>
      <c r="AE78" s="370">
        <f t="shared" si="7"/>
        <v>339509.1</v>
      </c>
      <c r="AF78" s="31">
        <f t="shared" si="8"/>
        <v>0</v>
      </c>
      <c r="AG78" s="361">
        <f t="shared" si="9"/>
        <v>339509.1</v>
      </c>
      <c r="AH78" s="15">
        <f t="shared" si="10"/>
        <v>1637569.45</v>
      </c>
      <c r="AI78" s="363">
        <f t="shared" si="11"/>
        <v>1523398.58</v>
      </c>
      <c r="AJ78" s="26">
        <f t="shared" si="12"/>
        <v>114170.86999999988</v>
      </c>
    </row>
    <row r="79" spans="1:36" x14ac:dyDescent="0.25">
      <c r="A79" s="1" t="s">
        <v>481</v>
      </c>
      <c r="B79" s="1" t="s">
        <v>482</v>
      </c>
      <c r="C79" s="66">
        <v>3747</v>
      </c>
      <c r="D79" s="67" t="s">
        <v>1153</v>
      </c>
      <c r="E79" t="s">
        <v>3103</v>
      </c>
      <c r="F79" s="329">
        <v>236276.52</v>
      </c>
      <c r="G79" s="329">
        <v>0</v>
      </c>
      <c r="H79" s="329">
        <v>70880.649999999994</v>
      </c>
      <c r="I79" s="319">
        <v>414749.6</v>
      </c>
      <c r="J79" s="319">
        <v>51746.5</v>
      </c>
      <c r="K79" s="341"/>
      <c r="L79" s="341"/>
      <c r="M79" s="341"/>
      <c r="N79" s="341"/>
      <c r="O79"/>
      <c r="P79" s="319">
        <v>-1050481.8400000001</v>
      </c>
      <c r="Q79" s="319">
        <v>1700209.39</v>
      </c>
      <c r="R79" s="320"/>
      <c r="S79" s="321">
        <v>1487842.52</v>
      </c>
      <c r="T79" s="321">
        <v>150000</v>
      </c>
      <c r="U79" s="321">
        <v>129.21</v>
      </c>
      <c r="V79" s="321">
        <v>1090370</v>
      </c>
      <c r="W79" s="320"/>
      <c r="X79" s="368">
        <v>1836317</v>
      </c>
      <c r="Y79" s="367"/>
      <c r="Z79" s="367"/>
      <c r="AA79" s="368">
        <v>678021.39</v>
      </c>
      <c r="AB79" s="368">
        <v>90077.62</v>
      </c>
      <c r="AC79" s="367"/>
      <c r="AD79" s="367"/>
      <c r="AE79" s="370">
        <f t="shared" si="7"/>
        <v>307157.17</v>
      </c>
      <c r="AF79" s="31">
        <f t="shared" si="8"/>
        <v>0</v>
      </c>
      <c r="AG79" s="361">
        <f t="shared" si="9"/>
        <v>307157.17</v>
      </c>
      <c r="AH79" s="15">
        <f t="shared" si="10"/>
        <v>2728341.73</v>
      </c>
      <c r="AI79" s="363">
        <f t="shared" si="11"/>
        <v>2604416.0100000002</v>
      </c>
      <c r="AJ79" s="26">
        <f t="shared" si="12"/>
        <v>123925.71999999974</v>
      </c>
    </row>
    <row r="80" spans="1:36" x14ac:dyDescent="0.25">
      <c r="A80" s="1" t="s">
        <v>481</v>
      </c>
      <c r="B80" s="1" t="s">
        <v>482</v>
      </c>
      <c r="C80" s="66">
        <v>3095</v>
      </c>
      <c r="D80" s="67" t="s">
        <v>1154</v>
      </c>
      <c r="E80" t="s">
        <v>3104</v>
      </c>
      <c r="F80" s="329">
        <v>229134.96</v>
      </c>
      <c r="G80" s="329">
        <v>0</v>
      </c>
      <c r="H80" s="329">
        <v>56860.99</v>
      </c>
      <c r="I80" s="319">
        <v>538413.92000000004</v>
      </c>
      <c r="J80" s="319">
        <v>43442.48</v>
      </c>
      <c r="K80" s="341"/>
      <c r="L80" s="341"/>
      <c r="M80" s="341"/>
      <c r="N80" s="342">
        <v>2192</v>
      </c>
      <c r="O80"/>
      <c r="P80" s="319">
        <v>-726434.99</v>
      </c>
      <c r="Q80" s="319">
        <v>1448416.88</v>
      </c>
      <c r="R80" s="320"/>
      <c r="S80" s="321">
        <v>1236444.27</v>
      </c>
      <c r="T80" s="320"/>
      <c r="U80" s="321">
        <v>252.51</v>
      </c>
      <c r="V80" s="321">
        <v>1119370</v>
      </c>
      <c r="W80" s="321">
        <v>1300</v>
      </c>
      <c r="X80" s="368">
        <v>1651049</v>
      </c>
      <c r="Y80" s="367"/>
      <c r="Z80" s="367"/>
      <c r="AA80" s="368">
        <v>468975.78</v>
      </c>
      <c r="AB80" s="368">
        <v>93663.54</v>
      </c>
      <c r="AC80" s="367"/>
      <c r="AD80" s="367"/>
      <c r="AE80" s="370">
        <f t="shared" si="7"/>
        <v>285995.95</v>
      </c>
      <c r="AF80" s="31">
        <f t="shared" si="8"/>
        <v>2192</v>
      </c>
      <c r="AG80" s="361">
        <f t="shared" si="9"/>
        <v>283803.95</v>
      </c>
      <c r="AH80" s="15">
        <f t="shared" si="10"/>
        <v>2357366.7800000003</v>
      </c>
      <c r="AI80" s="363">
        <f t="shared" si="11"/>
        <v>2213688.3200000003</v>
      </c>
      <c r="AJ80" s="26">
        <f t="shared" si="12"/>
        <v>143678.45999999996</v>
      </c>
    </row>
    <row r="81" spans="1:36" x14ac:dyDescent="0.25">
      <c r="A81" s="1" t="s">
        <v>481</v>
      </c>
      <c r="B81" s="1" t="s">
        <v>482</v>
      </c>
      <c r="C81" s="66">
        <v>1530</v>
      </c>
      <c r="D81" s="67" t="s">
        <v>1155</v>
      </c>
      <c r="E81" t="s">
        <v>3105</v>
      </c>
      <c r="F81" s="329">
        <v>235349.61</v>
      </c>
      <c r="G81" s="329">
        <v>0</v>
      </c>
      <c r="H81" s="329">
        <v>22649.38</v>
      </c>
      <c r="I81" s="319">
        <v>427534.08000000002</v>
      </c>
      <c r="J81" s="319">
        <v>202938.84</v>
      </c>
      <c r="K81" s="341"/>
      <c r="L81" s="341"/>
      <c r="M81" s="341"/>
      <c r="N81" s="341"/>
      <c r="O81"/>
      <c r="P81" s="319">
        <v>-1163835.81</v>
      </c>
      <c r="Q81" s="319">
        <v>2079850.72</v>
      </c>
      <c r="R81" s="320"/>
      <c r="S81" s="321">
        <v>939162.16</v>
      </c>
      <c r="T81" s="320"/>
      <c r="U81" s="321">
        <v>227.47</v>
      </c>
      <c r="V81" s="321">
        <v>668870</v>
      </c>
      <c r="W81" s="320"/>
      <c r="X81" s="368">
        <v>1150625</v>
      </c>
      <c r="Y81" s="368">
        <v>2980</v>
      </c>
      <c r="Z81" s="368">
        <v>1800</v>
      </c>
      <c r="AA81" s="368">
        <v>347449.56</v>
      </c>
      <c r="AB81" s="368">
        <v>132948.07</v>
      </c>
      <c r="AC81" s="367"/>
      <c r="AD81" s="367"/>
      <c r="AE81" s="370">
        <f t="shared" si="7"/>
        <v>257998.99</v>
      </c>
      <c r="AF81" s="31">
        <f t="shared" si="8"/>
        <v>0</v>
      </c>
      <c r="AG81" s="361">
        <f t="shared" si="9"/>
        <v>257998.99</v>
      </c>
      <c r="AH81" s="15">
        <f t="shared" si="10"/>
        <v>1608259.63</v>
      </c>
      <c r="AI81" s="363">
        <f t="shared" si="11"/>
        <v>1635802.6300000001</v>
      </c>
      <c r="AJ81" s="26">
        <f t="shared" si="12"/>
        <v>-27543.000000000233</v>
      </c>
    </row>
    <row r="82" spans="1:36" x14ac:dyDescent="0.25">
      <c r="A82" s="1" t="s">
        <v>481</v>
      </c>
      <c r="B82" s="1" t="s">
        <v>482</v>
      </c>
      <c r="C82" s="66">
        <v>4004</v>
      </c>
      <c r="D82" s="67" t="s">
        <v>1156</v>
      </c>
      <c r="E82" t="s">
        <v>3106</v>
      </c>
      <c r="F82" s="329">
        <v>173749.99</v>
      </c>
      <c r="G82" s="329">
        <v>0</v>
      </c>
      <c r="H82" s="329">
        <v>27414.69</v>
      </c>
      <c r="I82" s="319">
        <v>512529.4</v>
      </c>
      <c r="J82" s="319">
        <v>57423.77</v>
      </c>
      <c r="K82" s="341"/>
      <c r="L82" s="341"/>
      <c r="M82" s="341"/>
      <c r="N82" s="341"/>
      <c r="O82"/>
      <c r="P82" s="319">
        <v>-853104.74</v>
      </c>
      <c r="Q82" s="319">
        <v>1478004.6</v>
      </c>
      <c r="R82" s="320"/>
      <c r="S82" s="321">
        <v>1141285.76</v>
      </c>
      <c r="T82" s="320"/>
      <c r="U82" s="321">
        <v>144.69999999999999</v>
      </c>
      <c r="V82" s="321">
        <v>478380</v>
      </c>
      <c r="W82" s="320"/>
      <c r="X82" s="368">
        <v>984751.92</v>
      </c>
      <c r="Y82" s="368">
        <v>480</v>
      </c>
      <c r="Z82" s="368">
        <v>1848</v>
      </c>
      <c r="AA82" s="368">
        <v>391605.52</v>
      </c>
      <c r="AB82" s="368">
        <v>94907.03</v>
      </c>
      <c r="AC82" s="367"/>
      <c r="AD82" s="367"/>
      <c r="AE82" s="370">
        <f t="shared" si="7"/>
        <v>201164.68</v>
      </c>
      <c r="AF82" s="31">
        <f t="shared" si="8"/>
        <v>0</v>
      </c>
      <c r="AG82" s="361">
        <f t="shared" si="9"/>
        <v>201164.68</v>
      </c>
      <c r="AH82" s="15">
        <f t="shared" si="10"/>
        <v>1619810.46</v>
      </c>
      <c r="AI82" s="363">
        <f t="shared" si="11"/>
        <v>1473592.47</v>
      </c>
      <c r="AJ82" s="26">
        <f t="shared" si="12"/>
        <v>146217.99</v>
      </c>
    </row>
    <row r="83" spans="1:36" x14ac:dyDescent="0.25">
      <c r="A83" s="1" t="s">
        <v>481</v>
      </c>
      <c r="B83" s="1" t="s">
        <v>482</v>
      </c>
      <c r="C83" s="66">
        <v>6265</v>
      </c>
      <c r="D83" s="67" t="s">
        <v>1157</v>
      </c>
      <c r="E83" t="s">
        <v>3107</v>
      </c>
      <c r="F83" s="329">
        <v>365013.4</v>
      </c>
      <c r="G83" s="329">
        <v>0</v>
      </c>
      <c r="H83" s="329">
        <v>68439.44</v>
      </c>
      <c r="I83" s="319">
        <v>325447.84999999998</v>
      </c>
      <c r="J83" s="319">
        <v>655669.25</v>
      </c>
      <c r="K83" s="341"/>
      <c r="L83" s="341"/>
      <c r="M83" s="341"/>
      <c r="N83" s="341"/>
      <c r="O83"/>
      <c r="P83" s="319">
        <v>-537259.31999999995</v>
      </c>
      <c r="Q83" s="319">
        <v>1774409.19</v>
      </c>
      <c r="R83" s="320"/>
      <c r="S83" s="321">
        <v>1503730.08</v>
      </c>
      <c r="T83" s="321">
        <v>180020</v>
      </c>
      <c r="U83" s="321">
        <v>359.6</v>
      </c>
      <c r="V83" s="321">
        <v>1213370</v>
      </c>
      <c r="W83" s="320"/>
      <c r="X83" s="368">
        <v>1932582</v>
      </c>
      <c r="Y83" s="367"/>
      <c r="Z83" s="367"/>
      <c r="AA83" s="368">
        <v>630923.48</v>
      </c>
      <c r="AB83" s="368">
        <v>156554.13</v>
      </c>
      <c r="AC83" s="367"/>
      <c r="AD83" s="367"/>
      <c r="AE83" s="370">
        <f t="shared" si="7"/>
        <v>433452.84</v>
      </c>
      <c r="AF83" s="31">
        <f t="shared" si="8"/>
        <v>0</v>
      </c>
      <c r="AG83" s="361">
        <f t="shared" si="9"/>
        <v>433452.84</v>
      </c>
      <c r="AH83" s="15">
        <f t="shared" si="10"/>
        <v>2897479.6800000002</v>
      </c>
      <c r="AI83" s="363">
        <f t="shared" si="11"/>
        <v>2720059.61</v>
      </c>
      <c r="AJ83" s="26">
        <f t="shared" si="12"/>
        <v>177420.0700000003</v>
      </c>
    </row>
    <row r="84" spans="1:36" x14ac:dyDescent="0.25">
      <c r="A84" s="1" t="s">
        <v>481</v>
      </c>
      <c r="B84" s="1" t="s">
        <v>482</v>
      </c>
      <c r="C84" s="66">
        <v>4051</v>
      </c>
      <c r="D84" s="67" t="s">
        <v>1158</v>
      </c>
      <c r="E84" t="s">
        <v>3108</v>
      </c>
      <c r="F84" s="329">
        <v>210695.36</v>
      </c>
      <c r="G84" s="329">
        <v>0</v>
      </c>
      <c r="H84" s="329">
        <v>52853.82</v>
      </c>
      <c r="I84" s="319">
        <v>697661.23</v>
      </c>
      <c r="J84" s="319">
        <v>44847.08</v>
      </c>
      <c r="K84" s="341"/>
      <c r="L84" s="342">
        <v>-2000</v>
      </c>
      <c r="M84" s="341"/>
      <c r="N84" s="341"/>
      <c r="O84"/>
      <c r="P84" s="319">
        <v>-802276.82</v>
      </c>
      <c r="Q84" s="319">
        <v>1568940.19</v>
      </c>
      <c r="R84" s="320"/>
      <c r="S84" s="321">
        <v>1402706.97</v>
      </c>
      <c r="T84" s="321">
        <v>87970</v>
      </c>
      <c r="U84" s="321">
        <v>157.66</v>
      </c>
      <c r="V84" s="321">
        <v>1478270</v>
      </c>
      <c r="W84" s="320"/>
      <c r="X84" s="368">
        <v>2128487.13</v>
      </c>
      <c r="Y84" s="367"/>
      <c r="Z84" s="367"/>
      <c r="AA84" s="368">
        <v>497445.02</v>
      </c>
      <c r="AB84" s="368">
        <v>101778.36</v>
      </c>
      <c r="AC84" s="367"/>
      <c r="AD84" s="367"/>
      <c r="AE84" s="370">
        <f t="shared" si="7"/>
        <v>263549.18</v>
      </c>
      <c r="AF84" s="31">
        <f t="shared" si="8"/>
        <v>-2000</v>
      </c>
      <c r="AG84" s="361">
        <f t="shared" si="9"/>
        <v>265549.18</v>
      </c>
      <c r="AH84" s="15">
        <f t="shared" si="10"/>
        <v>2969104.63</v>
      </c>
      <c r="AI84" s="363">
        <f t="shared" si="11"/>
        <v>2727710.51</v>
      </c>
      <c r="AJ84" s="26">
        <f t="shared" si="12"/>
        <v>241394.12000000011</v>
      </c>
    </row>
    <row r="85" spans="1:36" x14ac:dyDescent="0.25">
      <c r="A85" s="1" t="s">
        <v>481</v>
      </c>
      <c r="B85" s="1" t="s">
        <v>482</v>
      </c>
      <c r="C85" s="66">
        <v>3423</v>
      </c>
      <c r="D85" s="67" t="s">
        <v>1159</v>
      </c>
      <c r="E85" t="s">
        <v>3109</v>
      </c>
      <c r="F85" s="329">
        <v>334915.14</v>
      </c>
      <c r="G85" s="329">
        <v>0</v>
      </c>
      <c r="H85" s="329">
        <v>30146.99</v>
      </c>
      <c r="I85" s="319">
        <v>346717.62</v>
      </c>
      <c r="J85" s="319">
        <v>24771.79</v>
      </c>
      <c r="K85" s="341"/>
      <c r="L85" s="341"/>
      <c r="M85" s="341"/>
      <c r="N85" s="341"/>
      <c r="O85"/>
      <c r="P85" s="319">
        <v>-826480.68</v>
      </c>
      <c r="Q85" s="319">
        <v>1499346.49</v>
      </c>
      <c r="R85" s="320"/>
      <c r="S85" s="321">
        <v>1117271.3700000001</v>
      </c>
      <c r="T85" s="321">
        <v>107140</v>
      </c>
      <c r="U85" s="321">
        <v>250.26</v>
      </c>
      <c r="V85" s="321">
        <v>1000360</v>
      </c>
      <c r="W85" s="320"/>
      <c r="X85" s="368">
        <v>1647170.98</v>
      </c>
      <c r="Y85" s="367"/>
      <c r="Z85" s="367"/>
      <c r="AA85" s="368">
        <v>403472.13</v>
      </c>
      <c r="AB85" s="368">
        <v>110692.79</v>
      </c>
      <c r="AC85" s="367"/>
      <c r="AD85" s="367"/>
      <c r="AE85" s="370">
        <f t="shared" si="7"/>
        <v>365062.13</v>
      </c>
      <c r="AF85" s="31">
        <f t="shared" si="8"/>
        <v>0</v>
      </c>
      <c r="AG85" s="361">
        <f t="shared" si="9"/>
        <v>365062.13</v>
      </c>
      <c r="AH85" s="15">
        <f t="shared" si="10"/>
        <v>2225021.63</v>
      </c>
      <c r="AI85" s="363">
        <f t="shared" si="11"/>
        <v>2161335.9</v>
      </c>
      <c r="AJ85" s="26">
        <f t="shared" si="12"/>
        <v>63685.729999999981</v>
      </c>
    </row>
    <row r="86" spans="1:36" x14ac:dyDescent="0.25">
      <c r="A86" s="1" t="s">
        <v>481</v>
      </c>
      <c r="B86" s="1" t="s">
        <v>482</v>
      </c>
      <c r="C86" s="66">
        <v>1355</v>
      </c>
      <c r="D86" s="67" t="s">
        <v>1160</v>
      </c>
      <c r="E86" t="s">
        <v>3216</v>
      </c>
      <c r="F86" s="329">
        <v>199003.41</v>
      </c>
      <c r="G86" s="329">
        <v>0</v>
      </c>
      <c r="H86" s="329">
        <v>19895.62</v>
      </c>
      <c r="I86" s="319">
        <v>451929.46</v>
      </c>
      <c r="J86" s="319">
        <v>19759.689999999999</v>
      </c>
      <c r="K86" s="341"/>
      <c r="L86" s="341"/>
      <c r="M86" s="341"/>
      <c r="N86" s="342">
        <v>0</v>
      </c>
      <c r="O86"/>
      <c r="P86" s="319">
        <v>-1673511.09</v>
      </c>
      <c r="Q86" s="319">
        <v>2293429.0699999998</v>
      </c>
      <c r="R86" s="320"/>
      <c r="S86" s="321">
        <v>784538.05</v>
      </c>
      <c r="T86" s="321">
        <v>34800</v>
      </c>
      <c r="U86" s="321">
        <v>135.16</v>
      </c>
      <c r="V86" s="321">
        <v>203120</v>
      </c>
      <c r="W86" s="320"/>
      <c r="X86" s="368">
        <v>551457.94999999995</v>
      </c>
      <c r="Y86" s="367"/>
      <c r="Z86" s="367"/>
      <c r="AA86" s="368">
        <v>324855.21999999997</v>
      </c>
      <c r="AB86" s="368">
        <v>75609.84</v>
      </c>
      <c r="AC86" s="367"/>
      <c r="AD86" s="367"/>
      <c r="AE86" s="370">
        <f t="shared" si="7"/>
        <v>218899.03</v>
      </c>
      <c r="AF86" s="31">
        <f t="shared" si="8"/>
        <v>0</v>
      </c>
      <c r="AG86" s="361">
        <f t="shared" si="9"/>
        <v>218899.03</v>
      </c>
      <c r="AH86" s="15">
        <f t="shared" si="10"/>
        <v>1022593.2100000001</v>
      </c>
      <c r="AI86" s="363">
        <f t="shared" si="11"/>
        <v>951923.00999999989</v>
      </c>
      <c r="AJ86" s="26">
        <f t="shared" si="12"/>
        <v>70670.200000000186</v>
      </c>
    </row>
    <row r="87" spans="1:36" x14ac:dyDescent="0.25">
      <c r="A87" s="1" t="s">
        <v>485</v>
      </c>
      <c r="B87" s="1" t="s">
        <v>486</v>
      </c>
      <c r="C87" s="66">
        <v>2146</v>
      </c>
      <c r="D87" s="67" t="s">
        <v>1161</v>
      </c>
      <c r="E87" t="s">
        <v>3110</v>
      </c>
      <c r="F87" s="329">
        <v>475246.3</v>
      </c>
      <c r="G87" s="329">
        <v>0</v>
      </c>
      <c r="H87" s="329">
        <v>54230.2</v>
      </c>
      <c r="I87" s="319">
        <v>472259.27</v>
      </c>
      <c r="J87" s="319">
        <v>85253.05</v>
      </c>
      <c r="K87" s="341"/>
      <c r="L87" s="341"/>
      <c r="M87" s="341"/>
      <c r="N87" s="341"/>
      <c r="O87"/>
      <c r="P87" s="319">
        <v>-260609.63</v>
      </c>
      <c r="Q87" s="319">
        <v>1525529.54</v>
      </c>
      <c r="R87" s="320"/>
      <c r="S87" s="321">
        <v>507019.97</v>
      </c>
      <c r="T87" s="320"/>
      <c r="U87" s="321">
        <v>711.4</v>
      </c>
      <c r="V87" s="321">
        <v>662460</v>
      </c>
      <c r="W87" s="320"/>
      <c r="X87" s="368">
        <v>841230</v>
      </c>
      <c r="Y87" s="367"/>
      <c r="Z87" s="367"/>
      <c r="AA87" s="368">
        <v>370615.89</v>
      </c>
      <c r="AB87" s="368">
        <v>136276.57</v>
      </c>
      <c r="AC87" s="367"/>
      <c r="AD87" s="367"/>
      <c r="AE87" s="370">
        <f t="shared" ref="AE87:AE150" si="13">SUM(F87:H87)</f>
        <v>529476.5</v>
      </c>
      <c r="AF87" s="31">
        <f t="shared" ref="AF87:AF150" si="14">SUM(K87:N87)</f>
        <v>0</v>
      </c>
      <c r="AG87" s="361">
        <f t="shared" ref="AG87:AG150" si="15">AE87-AF87</f>
        <v>529476.5</v>
      </c>
      <c r="AH87" s="15">
        <f t="shared" ref="AH87:AH150" si="16">SUM(R87:W87)</f>
        <v>1170191.3700000001</v>
      </c>
      <c r="AI87" s="363">
        <f t="shared" ref="AI87:AI150" si="17">SUM(X87:AD87)</f>
        <v>1348122.4600000002</v>
      </c>
      <c r="AJ87" s="26">
        <f t="shared" si="12"/>
        <v>-177931.09000000008</v>
      </c>
    </row>
    <row r="88" spans="1:36" x14ac:dyDescent="0.25">
      <c r="A88" s="1" t="s">
        <v>485</v>
      </c>
      <c r="B88" s="1" t="s">
        <v>486</v>
      </c>
      <c r="C88" s="66">
        <v>1277</v>
      </c>
      <c r="D88" s="67" t="s">
        <v>1162</v>
      </c>
      <c r="E88" t="s">
        <v>3111</v>
      </c>
      <c r="F88" s="329">
        <v>261574.81</v>
      </c>
      <c r="G88" s="329">
        <v>0</v>
      </c>
      <c r="H88" s="329">
        <v>7494.5</v>
      </c>
      <c r="I88" s="319">
        <v>2175494.6800000002</v>
      </c>
      <c r="J88" s="319">
        <v>78587.23</v>
      </c>
      <c r="K88" s="341"/>
      <c r="L88" s="341"/>
      <c r="M88" s="341"/>
      <c r="N88" s="341"/>
      <c r="O88"/>
      <c r="P88" s="319">
        <v>1195143.82</v>
      </c>
      <c r="Q88" s="319">
        <v>1451545.03</v>
      </c>
      <c r="R88" s="320"/>
      <c r="S88" s="321">
        <v>405600.46</v>
      </c>
      <c r="T88" s="320"/>
      <c r="U88" s="321">
        <v>511.36</v>
      </c>
      <c r="V88" s="321">
        <v>738240</v>
      </c>
      <c r="W88" s="320"/>
      <c r="X88" s="368">
        <v>926239</v>
      </c>
      <c r="Y88" s="367"/>
      <c r="Z88" s="367"/>
      <c r="AA88" s="368">
        <v>281485.43</v>
      </c>
      <c r="AB88" s="368">
        <v>60165.02</v>
      </c>
      <c r="AC88" s="367"/>
      <c r="AD88" s="367"/>
      <c r="AE88" s="370">
        <f t="shared" si="13"/>
        <v>269069.31</v>
      </c>
      <c r="AF88" s="31">
        <f t="shared" si="14"/>
        <v>0</v>
      </c>
      <c r="AG88" s="361">
        <f t="shared" si="15"/>
        <v>269069.31</v>
      </c>
      <c r="AH88" s="15">
        <f t="shared" si="16"/>
        <v>1144351.82</v>
      </c>
      <c r="AI88" s="363">
        <f t="shared" si="17"/>
        <v>1267889.45</v>
      </c>
      <c r="AJ88" s="26">
        <f t="shared" si="12"/>
        <v>-123537.62999999989</v>
      </c>
    </row>
    <row r="89" spans="1:36" x14ac:dyDescent="0.25">
      <c r="A89" s="1" t="s">
        <v>485</v>
      </c>
      <c r="B89" s="1" t="s">
        <v>486</v>
      </c>
      <c r="C89" s="66">
        <v>2783</v>
      </c>
      <c r="D89" s="67" t="s">
        <v>1163</v>
      </c>
      <c r="E89" t="s">
        <v>3112</v>
      </c>
      <c r="F89" s="329">
        <v>748914.06</v>
      </c>
      <c r="G89" s="329">
        <v>0</v>
      </c>
      <c r="H89" s="329">
        <v>15319.07</v>
      </c>
      <c r="I89" s="319">
        <v>2086139.64</v>
      </c>
      <c r="J89" s="319">
        <v>-27922.22</v>
      </c>
      <c r="K89" s="341"/>
      <c r="L89" s="342">
        <v>0</v>
      </c>
      <c r="M89" s="341"/>
      <c r="N89" s="342">
        <v>0</v>
      </c>
      <c r="O89"/>
      <c r="P89" s="319">
        <v>2642437.1800000002</v>
      </c>
      <c r="Q89" s="319">
        <v>328050.34000000003</v>
      </c>
      <c r="R89" s="320"/>
      <c r="S89" s="321">
        <v>406637.51</v>
      </c>
      <c r="T89" s="321">
        <v>255150</v>
      </c>
      <c r="U89" s="321">
        <v>1064.3399999999999</v>
      </c>
      <c r="V89" s="321">
        <v>1005600</v>
      </c>
      <c r="W89" s="320"/>
      <c r="X89" s="368">
        <v>1102345.18</v>
      </c>
      <c r="Y89" s="367"/>
      <c r="Z89" s="367"/>
      <c r="AA89" s="368">
        <v>400146.53</v>
      </c>
      <c r="AB89" s="368">
        <v>313997.11</v>
      </c>
      <c r="AC89" s="367"/>
      <c r="AD89" s="367"/>
      <c r="AE89" s="370">
        <f t="shared" si="13"/>
        <v>764233.13</v>
      </c>
      <c r="AF89" s="31">
        <f t="shared" si="14"/>
        <v>0</v>
      </c>
      <c r="AG89" s="361">
        <f t="shared" si="15"/>
        <v>764233.13</v>
      </c>
      <c r="AH89" s="15">
        <f t="shared" si="16"/>
        <v>1668451.85</v>
      </c>
      <c r="AI89" s="363">
        <f t="shared" si="17"/>
        <v>1816488.8199999998</v>
      </c>
      <c r="AJ89" s="26">
        <f t="shared" si="12"/>
        <v>-148036.96999999974</v>
      </c>
    </row>
    <row r="90" spans="1:36" x14ac:dyDescent="0.25">
      <c r="A90" s="1" t="s">
        <v>485</v>
      </c>
      <c r="B90" s="1" t="s">
        <v>486</v>
      </c>
      <c r="C90" s="66">
        <v>1769</v>
      </c>
      <c r="D90" s="67" t="s">
        <v>1164</v>
      </c>
      <c r="E90" t="s">
        <v>3205</v>
      </c>
      <c r="F90" s="329">
        <v>144367.53</v>
      </c>
      <c r="G90" s="329">
        <v>0</v>
      </c>
      <c r="H90" s="329">
        <v>18820.53</v>
      </c>
      <c r="I90" s="319">
        <v>233963.49</v>
      </c>
      <c r="J90" s="319">
        <v>65278.36</v>
      </c>
      <c r="K90" s="341"/>
      <c r="L90" s="341"/>
      <c r="M90" s="341"/>
      <c r="N90" s="341"/>
      <c r="O90"/>
      <c r="P90" s="319">
        <v>-1296726.06</v>
      </c>
      <c r="Q90" s="319">
        <v>1852229.71</v>
      </c>
      <c r="R90" s="320"/>
      <c r="S90" s="321">
        <v>357423.32</v>
      </c>
      <c r="T90" s="320"/>
      <c r="U90" s="321">
        <v>298.54000000000002</v>
      </c>
      <c r="V90" s="321">
        <v>1287920</v>
      </c>
      <c r="W90" s="320"/>
      <c r="X90" s="368">
        <v>1453284</v>
      </c>
      <c r="Y90" s="367"/>
      <c r="Z90" s="367"/>
      <c r="AA90" s="368">
        <v>232577.97</v>
      </c>
      <c r="AB90" s="368">
        <v>52853.63</v>
      </c>
      <c r="AC90" s="367"/>
      <c r="AD90" s="367"/>
      <c r="AE90" s="370">
        <f t="shared" si="13"/>
        <v>163188.06</v>
      </c>
      <c r="AF90" s="31">
        <f t="shared" si="14"/>
        <v>0</v>
      </c>
      <c r="AG90" s="361">
        <f t="shared" si="15"/>
        <v>163188.06</v>
      </c>
      <c r="AH90" s="15">
        <f t="shared" si="16"/>
        <v>1645641.8599999999</v>
      </c>
      <c r="AI90" s="363">
        <f t="shared" si="17"/>
        <v>1738715.5999999999</v>
      </c>
      <c r="AJ90" s="26">
        <f t="shared" si="12"/>
        <v>-93073.739999999991</v>
      </c>
    </row>
    <row r="91" spans="1:36" ht="16.5" customHeight="1" x14ac:dyDescent="0.25">
      <c r="A91" s="1" t="s">
        <v>489</v>
      </c>
      <c r="B91" s="1" t="s">
        <v>490</v>
      </c>
      <c r="C91" s="66">
        <v>5781</v>
      </c>
      <c r="D91" s="67" t="s">
        <v>1165</v>
      </c>
      <c r="E91" t="s">
        <v>3113</v>
      </c>
      <c r="F91" s="329">
        <v>383939.99</v>
      </c>
      <c r="G91" s="329">
        <v>0</v>
      </c>
      <c r="H91" s="329">
        <v>45394.47</v>
      </c>
      <c r="I91" s="319">
        <v>274508.14</v>
      </c>
      <c r="J91" s="319">
        <v>1120.47</v>
      </c>
      <c r="K91" s="341"/>
      <c r="L91" s="341"/>
      <c r="M91" s="341"/>
      <c r="N91" s="342">
        <v>9.34</v>
      </c>
      <c r="O91"/>
      <c r="P91" s="319">
        <v>-1976854.71</v>
      </c>
      <c r="Q91" s="319">
        <v>2452917.63</v>
      </c>
      <c r="R91" s="320"/>
      <c r="S91" s="321">
        <v>1350529.51</v>
      </c>
      <c r="T91" s="321">
        <v>105000</v>
      </c>
      <c r="U91" s="321">
        <v>341.89</v>
      </c>
      <c r="V91" s="321">
        <v>1693200</v>
      </c>
      <c r="W91" s="321">
        <v>28000</v>
      </c>
      <c r="X91" s="368">
        <v>2287384</v>
      </c>
      <c r="Y91" s="368">
        <v>22004</v>
      </c>
      <c r="Z91" s="367"/>
      <c r="AA91" s="368">
        <v>612074.86</v>
      </c>
      <c r="AB91" s="368">
        <v>26717.73</v>
      </c>
      <c r="AC91" s="367"/>
      <c r="AD91" s="367"/>
      <c r="AE91" s="370">
        <f t="shared" si="13"/>
        <v>429334.45999999996</v>
      </c>
      <c r="AF91" s="31">
        <f t="shared" si="14"/>
        <v>9.34</v>
      </c>
      <c r="AG91" s="361">
        <f t="shared" si="15"/>
        <v>429325.11999999994</v>
      </c>
      <c r="AH91" s="15">
        <f t="shared" si="16"/>
        <v>3177071.4</v>
      </c>
      <c r="AI91" s="363">
        <f t="shared" si="17"/>
        <v>2948180.59</v>
      </c>
      <c r="AJ91" s="26">
        <f t="shared" si="12"/>
        <v>228890.81000000006</v>
      </c>
    </row>
    <row r="92" spans="1:36" x14ac:dyDescent="0.25">
      <c r="A92" s="1" t="s">
        <v>489</v>
      </c>
      <c r="B92" s="1" t="s">
        <v>490</v>
      </c>
      <c r="C92" s="66">
        <v>2515</v>
      </c>
      <c r="D92" s="67" t="s">
        <v>1166</v>
      </c>
      <c r="E92" t="s">
        <v>3114</v>
      </c>
      <c r="F92" s="329">
        <v>121653.33</v>
      </c>
      <c r="G92" s="329">
        <v>0</v>
      </c>
      <c r="H92" s="329">
        <v>30833.63</v>
      </c>
      <c r="I92" s="319">
        <v>6928.49</v>
      </c>
      <c r="J92" s="319">
        <v>48317.83</v>
      </c>
      <c r="K92" s="341"/>
      <c r="L92" s="341"/>
      <c r="M92" s="341"/>
      <c r="N92" s="341"/>
      <c r="O92"/>
      <c r="P92" s="319">
        <v>-1944594.06</v>
      </c>
      <c r="Q92" s="319">
        <v>1997915.47</v>
      </c>
      <c r="R92" s="320"/>
      <c r="S92" s="321">
        <v>872577.13</v>
      </c>
      <c r="T92" s="321">
        <v>85000</v>
      </c>
      <c r="U92" s="321">
        <v>112.34</v>
      </c>
      <c r="V92" s="321">
        <v>1025600</v>
      </c>
      <c r="W92" s="321">
        <v>12000</v>
      </c>
      <c r="X92" s="368">
        <v>1413008.34</v>
      </c>
      <c r="Y92" s="368">
        <v>4084</v>
      </c>
      <c r="Z92" s="367"/>
      <c r="AA92" s="368">
        <v>403804.14</v>
      </c>
      <c r="AB92" s="368">
        <v>19981.12</v>
      </c>
      <c r="AC92" s="367"/>
      <c r="AD92" s="367"/>
      <c r="AE92" s="370">
        <f t="shared" si="13"/>
        <v>152486.96</v>
      </c>
      <c r="AF92" s="31">
        <f t="shared" si="14"/>
        <v>0</v>
      </c>
      <c r="AG92" s="361">
        <f t="shared" si="15"/>
        <v>152486.96</v>
      </c>
      <c r="AH92" s="15">
        <f t="shared" si="16"/>
        <v>1995289.47</v>
      </c>
      <c r="AI92" s="363">
        <f t="shared" si="17"/>
        <v>1840877.6</v>
      </c>
      <c r="AJ92" s="26">
        <f t="shared" si="12"/>
        <v>154411.86999999988</v>
      </c>
    </row>
    <row r="93" spans="1:36" x14ac:dyDescent="0.25">
      <c r="A93" s="1" t="s">
        <v>489</v>
      </c>
      <c r="B93" s="1" t="s">
        <v>490</v>
      </c>
      <c r="C93" s="66">
        <v>3488</v>
      </c>
      <c r="D93" s="67" t="s">
        <v>1167</v>
      </c>
      <c r="E93" t="s">
        <v>3115</v>
      </c>
      <c r="F93" s="329">
        <v>102479.4</v>
      </c>
      <c r="G93" s="329">
        <v>0</v>
      </c>
      <c r="H93" s="329">
        <v>43660.39</v>
      </c>
      <c r="I93" s="319">
        <v>5</v>
      </c>
      <c r="J93" s="319">
        <v>160304.29</v>
      </c>
      <c r="K93" s="341"/>
      <c r="L93" s="341"/>
      <c r="M93" s="341"/>
      <c r="N93" s="341"/>
      <c r="O93"/>
      <c r="P93" s="319">
        <v>-1705168.74</v>
      </c>
      <c r="Q93" s="319">
        <v>2154589.06</v>
      </c>
      <c r="R93" s="320"/>
      <c r="S93" s="321">
        <v>1274077.27</v>
      </c>
      <c r="T93" s="321">
        <v>50000</v>
      </c>
      <c r="U93" s="321">
        <v>230.6</v>
      </c>
      <c r="V93" s="321">
        <v>1367280</v>
      </c>
      <c r="W93" s="321">
        <v>24000</v>
      </c>
      <c r="X93" s="368">
        <v>2080811</v>
      </c>
      <c r="Y93" s="368">
        <v>23686</v>
      </c>
      <c r="Z93" s="367"/>
      <c r="AA93" s="368">
        <v>707717.29</v>
      </c>
      <c r="AB93" s="368">
        <v>46344.82</v>
      </c>
      <c r="AC93" s="367"/>
      <c r="AD93" s="367"/>
      <c r="AE93" s="370">
        <f t="shared" si="13"/>
        <v>146139.78999999998</v>
      </c>
      <c r="AF93" s="31">
        <f t="shared" si="14"/>
        <v>0</v>
      </c>
      <c r="AG93" s="361">
        <f t="shared" si="15"/>
        <v>146139.78999999998</v>
      </c>
      <c r="AH93" s="15">
        <f t="shared" si="16"/>
        <v>2715587.87</v>
      </c>
      <c r="AI93" s="363">
        <f t="shared" si="17"/>
        <v>2858559.11</v>
      </c>
      <c r="AJ93" s="26">
        <f t="shared" si="12"/>
        <v>-142971.23999999976</v>
      </c>
    </row>
    <row r="94" spans="1:36" x14ac:dyDescent="0.25">
      <c r="A94" s="1" t="s">
        <v>489</v>
      </c>
      <c r="B94" s="1" t="s">
        <v>490</v>
      </c>
      <c r="C94" s="66">
        <v>5980</v>
      </c>
      <c r="D94" s="67" t="s">
        <v>1168</v>
      </c>
      <c r="E94" t="s">
        <v>3116</v>
      </c>
      <c r="F94" s="329">
        <v>237481.78</v>
      </c>
      <c r="G94" s="329">
        <v>0</v>
      </c>
      <c r="H94" s="329">
        <v>35397.919999999998</v>
      </c>
      <c r="I94" s="319">
        <v>3</v>
      </c>
      <c r="J94" s="319">
        <v>43</v>
      </c>
      <c r="K94" s="341"/>
      <c r="L94" s="341"/>
      <c r="M94" s="341"/>
      <c r="N94" s="342">
        <v>500</v>
      </c>
      <c r="O94"/>
      <c r="P94" s="319">
        <v>-373418.3</v>
      </c>
      <c r="Q94" s="319">
        <v>679279.9</v>
      </c>
      <c r="R94" s="320"/>
      <c r="S94" s="321">
        <v>1489287.01</v>
      </c>
      <c r="T94" s="320"/>
      <c r="U94" s="321">
        <v>117.82</v>
      </c>
      <c r="V94" s="321">
        <v>1223520</v>
      </c>
      <c r="W94" s="320"/>
      <c r="X94" s="368">
        <v>1889678</v>
      </c>
      <c r="Y94" s="368">
        <v>3946</v>
      </c>
      <c r="Z94" s="367"/>
      <c r="AA94" s="368">
        <v>842962.29</v>
      </c>
      <c r="AB94" s="368">
        <v>9774.44</v>
      </c>
      <c r="AC94" s="367"/>
      <c r="AD94" s="367"/>
      <c r="AE94" s="370">
        <f t="shared" si="13"/>
        <v>272879.7</v>
      </c>
      <c r="AF94" s="31">
        <f t="shared" si="14"/>
        <v>500</v>
      </c>
      <c r="AG94" s="361">
        <f t="shared" si="15"/>
        <v>272379.7</v>
      </c>
      <c r="AH94" s="15">
        <f t="shared" si="16"/>
        <v>2712924.83</v>
      </c>
      <c r="AI94" s="363">
        <f t="shared" si="17"/>
        <v>2746360.73</v>
      </c>
      <c r="AJ94" s="26">
        <f t="shared" si="12"/>
        <v>-33435.899999999907</v>
      </c>
    </row>
    <row r="95" spans="1:36" x14ac:dyDescent="0.25">
      <c r="A95" s="1" t="s">
        <v>489</v>
      </c>
      <c r="B95" s="1" t="s">
        <v>490</v>
      </c>
      <c r="C95" s="66">
        <v>4020</v>
      </c>
      <c r="D95" s="67" t="s">
        <v>1169</v>
      </c>
      <c r="E95" t="s">
        <v>3117</v>
      </c>
      <c r="F95" s="329">
        <v>220669.98</v>
      </c>
      <c r="G95" s="329">
        <v>0</v>
      </c>
      <c r="H95" s="329">
        <v>7518.33</v>
      </c>
      <c r="I95" s="319">
        <v>4472.16</v>
      </c>
      <c r="J95" s="319">
        <v>82707.38</v>
      </c>
      <c r="K95" s="341"/>
      <c r="L95" s="341"/>
      <c r="M95" s="341"/>
      <c r="N95" s="341"/>
      <c r="O95"/>
      <c r="P95" s="319">
        <v>-1751699.24</v>
      </c>
      <c r="Q95" s="319">
        <v>2305013.7999999998</v>
      </c>
      <c r="R95" s="320"/>
      <c r="S95" s="321">
        <v>947856.95</v>
      </c>
      <c r="T95" s="320"/>
      <c r="U95" s="321">
        <v>358.56</v>
      </c>
      <c r="V95" s="321">
        <v>1395200</v>
      </c>
      <c r="W95" s="321">
        <v>20000</v>
      </c>
      <c r="X95" s="368">
        <v>1890872</v>
      </c>
      <c r="Y95" s="368">
        <v>8040</v>
      </c>
      <c r="Z95" s="367"/>
      <c r="AA95" s="368">
        <v>677782.06</v>
      </c>
      <c r="AB95" s="368">
        <v>24668.16</v>
      </c>
      <c r="AC95" s="367"/>
      <c r="AD95" s="367"/>
      <c r="AE95" s="370">
        <f t="shared" si="13"/>
        <v>228188.31</v>
      </c>
      <c r="AF95" s="31">
        <f t="shared" si="14"/>
        <v>0</v>
      </c>
      <c r="AG95" s="361">
        <f t="shared" si="15"/>
        <v>228188.31</v>
      </c>
      <c r="AH95" s="15">
        <f t="shared" si="16"/>
        <v>2363415.5099999998</v>
      </c>
      <c r="AI95" s="363">
        <f t="shared" si="17"/>
        <v>2601362.2200000002</v>
      </c>
      <c r="AJ95" s="26">
        <f t="shared" si="12"/>
        <v>-237946.71000000043</v>
      </c>
    </row>
    <row r="96" spans="1:36" x14ac:dyDescent="0.25">
      <c r="A96" s="1" t="s">
        <v>489</v>
      </c>
      <c r="B96" s="1" t="s">
        <v>490</v>
      </c>
      <c r="C96" s="66">
        <v>4210</v>
      </c>
      <c r="D96" s="67" t="s">
        <v>1170</v>
      </c>
      <c r="E96" t="s">
        <v>3118</v>
      </c>
      <c r="F96" s="329">
        <v>457093.99</v>
      </c>
      <c r="G96" s="329">
        <v>0</v>
      </c>
      <c r="H96" s="329">
        <v>34430.42</v>
      </c>
      <c r="I96" s="319">
        <v>4</v>
      </c>
      <c r="J96" s="319">
        <v>11179.88</v>
      </c>
      <c r="K96" s="341"/>
      <c r="L96" s="341"/>
      <c r="M96" s="341"/>
      <c r="N96" s="342">
        <v>256.14</v>
      </c>
      <c r="O96"/>
      <c r="P96" s="319">
        <v>-162525.45000000001</v>
      </c>
      <c r="Q96" s="319">
        <v>266818</v>
      </c>
      <c r="R96" s="320"/>
      <c r="S96" s="321">
        <v>1230410.48</v>
      </c>
      <c r="T96" s="321">
        <v>236000</v>
      </c>
      <c r="U96" s="321">
        <v>276.35000000000002</v>
      </c>
      <c r="V96" s="321">
        <v>1369280</v>
      </c>
      <c r="W96" s="321">
        <v>24000</v>
      </c>
      <c r="X96" s="368">
        <v>1896212.02</v>
      </c>
      <c r="Y96" s="368">
        <v>22715</v>
      </c>
      <c r="Z96" s="367"/>
      <c r="AA96" s="368">
        <v>533900.21</v>
      </c>
      <c r="AB96" s="368">
        <v>8980</v>
      </c>
      <c r="AC96" s="367"/>
      <c r="AD96" s="367"/>
      <c r="AE96" s="370">
        <f t="shared" si="13"/>
        <v>491524.41</v>
      </c>
      <c r="AF96" s="31">
        <f t="shared" si="14"/>
        <v>256.14</v>
      </c>
      <c r="AG96" s="361">
        <f t="shared" si="15"/>
        <v>491268.26999999996</v>
      </c>
      <c r="AH96" s="15">
        <f t="shared" si="16"/>
        <v>2859966.83</v>
      </c>
      <c r="AI96" s="363">
        <f t="shared" si="17"/>
        <v>2461807.23</v>
      </c>
      <c r="AJ96" s="26">
        <f t="shared" si="12"/>
        <v>398159.60000000009</v>
      </c>
    </row>
    <row r="97" spans="1:36" x14ac:dyDescent="0.25">
      <c r="A97" s="1" t="s">
        <v>489</v>
      </c>
      <c r="B97" s="1" t="s">
        <v>490</v>
      </c>
      <c r="C97" s="66">
        <v>3316</v>
      </c>
      <c r="D97" s="67" t="s">
        <v>1171</v>
      </c>
      <c r="E97" t="s">
        <v>3119</v>
      </c>
      <c r="F97" s="329">
        <v>351236.38</v>
      </c>
      <c r="G97" s="329">
        <v>0</v>
      </c>
      <c r="H97" s="329">
        <v>27358.31</v>
      </c>
      <c r="I97" s="319">
        <v>-6010</v>
      </c>
      <c r="J97" s="319">
        <v>28899.91</v>
      </c>
      <c r="K97" s="341"/>
      <c r="L97" s="341"/>
      <c r="M97" s="341"/>
      <c r="N97" s="342">
        <v>1986.91</v>
      </c>
      <c r="O97"/>
      <c r="P97" s="319">
        <v>-1697598.67</v>
      </c>
      <c r="Q97" s="319">
        <v>1877398.81</v>
      </c>
      <c r="R97" s="320"/>
      <c r="S97" s="321">
        <v>1070463.52</v>
      </c>
      <c r="T97" s="321">
        <v>167000</v>
      </c>
      <c r="U97" s="321">
        <v>315.49</v>
      </c>
      <c r="V97" s="321">
        <v>1220910</v>
      </c>
      <c r="W97" s="321">
        <v>15000</v>
      </c>
      <c r="X97" s="368">
        <v>1781822</v>
      </c>
      <c r="Y97" s="368">
        <v>8080</v>
      </c>
      <c r="Z97" s="367"/>
      <c r="AA97" s="368">
        <v>456769.43</v>
      </c>
      <c r="AB97" s="368">
        <v>7320.03</v>
      </c>
      <c r="AC97" s="367"/>
      <c r="AD97" s="367"/>
      <c r="AE97" s="370">
        <f t="shared" si="13"/>
        <v>378594.69</v>
      </c>
      <c r="AF97" s="31">
        <f t="shared" si="14"/>
        <v>1986.91</v>
      </c>
      <c r="AG97" s="361">
        <f t="shared" si="15"/>
        <v>376607.78</v>
      </c>
      <c r="AH97" s="15">
        <f t="shared" si="16"/>
        <v>2473689.0099999998</v>
      </c>
      <c r="AI97" s="363">
        <f t="shared" si="17"/>
        <v>2253991.46</v>
      </c>
      <c r="AJ97" s="26">
        <f t="shared" si="12"/>
        <v>219697.54999999981</v>
      </c>
    </row>
    <row r="98" spans="1:36" x14ac:dyDescent="0.25">
      <c r="A98" s="1" t="s">
        <v>489</v>
      </c>
      <c r="B98" s="1" t="s">
        <v>490</v>
      </c>
      <c r="C98" s="66">
        <v>6867</v>
      </c>
      <c r="D98" s="67" t="s">
        <v>1172</v>
      </c>
      <c r="E98" t="s">
        <v>3120</v>
      </c>
      <c r="F98" s="329">
        <v>61826.1</v>
      </c>
      <c r="G98" s="329">
        <v>0</v>
      </c>
      <c r="H98" s="329">
        <v>63069.41</v>
      </c>
      <c r="I98" s="319">
        <v>478314.99</v>
      </c>
      <c r="J98" s="319">
        <v>10622.93</v>
      </c>
      <c r="K98" s="341"/>
      <c r="L98" s="341"/>
      <c r="M98" s="341"/>
      <c r="N98" s="342">
        <v>655.75</v>
      </c>
      <c r="O98"/>
      <c r="P98" s="319">
        <v>-165762.54999999999</v>
      </c>
      <c r="Q98" s="319">
        <v>804941.61</v>
      </c>
      <c r="R98" s="320"/>
      <c r="S98" s="321">
        <v>1215955.3799999999</v>
      </c>
      <c r="T98" s="321">
        <v>17610</v>
      </c>
      <c r="U98" s="321">
        <v>73.63</v>
      </c>
      <c r="V98" s="321">
        <v>1106640</v>
      </c>
      <c r="W98" s="321">
        <v>26000</v>
      </c>
      <c r="X98" s="368">
        <v>1704352.84</v>
      </c>
      <c r="Y98" s="368">
        <v>1620</v>
      </c>
      <c r="Z98" s="367"/>
      <c r="AA98" s="368">
        <v>656035.15</v>
      </c>
      <c r="AB98" s="368">
        <v>30272.400000000001</v>
      </c>
      <c r="AC98" s="367"/>
      <c r="AD98" s="367"/>
      <c r="AE98" s="370">
        <f t="shared" si="13"/>
        <v>124895.51000000001</v>
      </c>
      <c r="AF98" s="31">
        <f t="shared" si="14"/>
        <v>655.75</v>
      </c>
      <c r="AG98" s="361">
        <f t="shared" si="15"/>
        <v>124239.76000000001</v>
      </c>
      <c r="AH98" s="15">
        <f t="shared" si="16"/>
        <v>2366279.0099999998</v>
      </c>
      <c r="AI98" s="363">
        <f t="shared" si="17"/>
        <v>2392280.39</v>
      </c>
      <c r="AJ98" s="26">
        <f t="shared" si="12"/>
        <v>-26001.380000000354</v>
      </c>
    </row>
    <row r="99" spans="1:36" x14ac:dyDescent="0.25">
      <c r="A99" s="1" t="s">
        <v>489</v>
      </c>
      <c r="B99" s="1" t="s">
        <v>490</v>
      </c>
      <c r="C99" s="66">
        <v>3657</v>
      </c>
      <c r="D99" s="67" t="s">
        <v>1173</v>
      </c>
      <c r="E99" t="s">
        <v>3121</v>
      </c>
      <c r="F99" s="329">
        <v>377044.54</v>
      </c>
      <c r="G99" s="329">
        <v>7840</v>
      </c>
      <c r="H99" s="329">
        <v>32989.42</v>
      </c>
      <c r="I99" s="319">
        <v>3</v>
      </c>
      <c r="J99" s="319">
        <v>4647.32</v>
      </c>
      <c r="K99" s="341"/>
      <c r="L99" s="341"/>
      <c r="M99" s="341"/>
      <c r="N99" s="342">
        <v>322.8</v>
      </c>
      <c r="O99"/>
      <c r="P99" s="319">
        <v>-2151552.7000000002</v>
      </c>
      <c r="Q99" s="319">
        <v>2543552.06</v>
      </c>
      <c r="R99" s="320"/>
      <c r="S99" s="321">
        <v>796884.64</v>
      </c>
      <c r="T99" s="320"/>
      <c r="U99" s="321">
        <v>507.53</v>
      </c>
      <c r="V99" s="321">
        <v>890320</v>
      </c>
      <c r="W99" s="321">
        <v>16000</v>
      </c>
      <c r="X99" s="368">
        <v>1189879.42</v>
      </c>
      <c r="Y99" s="368">
        <v>3786</v>
      </c>
      <c r="Z99" s="367"/>
      <c r="AA99" s="368">
        <v>479381</v>
      </c>
      <c r="AB99" s="368">
        <v>463.63</v>
      </c>
      <c r="AC99" s="367"/>
      <c r="AD99" s="367"/>
      <c r="AE99" s="370">
        <f t="shared" si="13"/>
        <v>417873.95999999996</v>
      </c>
      <c r="AF99" s="31">
        <f t="shared" si="14"/>
        <v>322.8</v>
      </c>
      <c r="AG99" s="361">
        <f t="shared" si="15"/>
        <v>417551.16</v>
      </c>
      <c r="AH99" s="15">
        <f t="shared" si="16"/>
        <v>1703712.17</v>
      </c>
      <c r="AI99" s="363">
        <f t="shared" si="17"/>
        <v>1673510.0499999998</v>
      </c>
      <c r="AJ99" s="26">
        <f t="shared" si="12"/>
        <v>30202.120000000112</v>
      </c>
    </row>
    <row r="100" spans="1:36" x14ac:dyDescent="0.25">
      <c r="A100" s="1" t="s">
        <v>489</v>
      </c>
      <c r="B100" s="1" t="s">
        <v>490</v>
      </c>
      <c r="C100" s="66">
        <v>6817</v>
      </c>
      <c r="D100" s="67" t="s">
        <v>1174</v>
      </c>
      <c r="E100" t="s">
        <v>3122</v>
      </c>
      <c r="F100" s="329">
        <v>218407.66</v>
      </c>
      <c r="G100" s="329">
        <v>0</v>
      </c>
      <c r="H100" s="329">
        <v>16908.990000000002</v>
      </c>
      <c r="I100" s="319">
        <v>77865.64</v>
      </c>
      <c r="J100" s="319">
        <v>96758</v>
      </c>
      <c r="K100" s="341"/>
      <c r="L100" s="341"/>
      <c r="M100" s="341"/>
      <c r="N100" s="342">
        <v>272.38</v>
      </c>
      <c r="O100"/>
      <c r="P100" s="319">
        <v>-1306734.55</v>
      </c>
      <c r="Q100" s="319">
        <v>1708771</v>
      </c>
      <c r="R100" s="320"/>
      <c r="S100" s="321">
        <v>1240572.8899999999</v>
      </c>
      <c r="T100" s="321">
        <v>55960</v>
      </c>
      <c r="U100" s="321">
        <v>296.36</v>
      </c>
      <c r="V100" s="321">
        <v>1119040</v>
      </c>
      <c r="W100" s="321">
        <v>24000</v>
      </c>
      <c r="X100" s="368">
        <v>1563735</v>
      </c>
      <c r="Y100" s="368">
        <v>13184</v>
      </c>
      <c r="Z100" s="367"/>
      <c r="AA100" s="368">
        <v>797407.79</v>
      </c>
      <c r="AB100" s="368">
        <v>57911</v>
      </c>
      <c r="AC100" s="367"/>
      <c r="AD100" s="367"/>
      <c r="AE100" s="370">
        <f t="shared" si="13"/>
        <v>235316.65</v>
      </c>
      <c r="AF100" s="31">
        <f t="shared" si="14"/>
        <v>272.38</v>
      </c>
      <c r="AG100" s="361">
        <f t="shared" si="15"/>
        <v>235044.27</v>
      </c>
      <c r="AH100" s="15">
        <f t="shared" si="16"/>
        <v>2439869.25</v>
      </c>
      <c r="AI100" s="363">
        <f t="shared" si="17"/>
        <v>2432237.79</v>
      </c>
      <c r="AJ100" s="26">
        <f t="shared" si="12"/>
        <v>7631.4599999999627</v>
      </c>
    </row>
    <row r="101" spans="1:36" x14ac:dyDescent="0.25">
      <c r="A101" s="1" t="s">
        <v>489</v>
      </c>
      <c r="B101" s="1" t="s">
        <v>490</v>
      </c>
      <c r="C101" s="66">
        <v>5077</v>
      </c>
      <c r="D101" s="67" t="s">
        <v>1175</v>
      </c>
      <c r="E101" t="s">
        <v>3123</v>
      </c>
      <c r="F101" s="329">
        <v>122958.68</v>
      </c>
      <c r="G101" s="329">
        <v>8080</v>
      </c>
      <c r="H101" s="329">
        <v>70638.94</v>
      </c>
      <c r="I101" s="319">
        <v>83332.899999999994</v>
      </c>
      <c r="J101" s="319">
        <v>34864.9</v>
      </c>
      <c r="K101" s="341"/>
      <c r="L101" s="341"/>
      <c r="M101" s="341"/>
      <c r="N101" s="342">
        <v>1923</v>
      </c>
      <c r="O101"/>
      <c r="P101" s="319">
        <v>-2024150.14</v>
      </c>
      <c r="Q101" s="319">
        <v>2266060.31</v>
      </c>
      <c r="R101" s="320"/>
      <c r="S101" s="321">
        <v>1461326.84</v>
      </c>
      <c r="T101" s="321">
        <v>78000</v>
      </c>
      <c r="U101" s="321">
        <v>305.39</v>
      </c>
      <c r="V101" s="321">
        <v>1341040</v>
      </c>
      <c r="W101" s="321">
        <v>24000</v>
      </c>
      <c r="X101" s="368">
        <v>2080244</v>
      </c>
      <c r="Y101" s="368">
        <v>3946</v>
      </c>
      <c r="Z101" s="367"/>
      <c r="AA101" s="368">
        <v>690661.51</v>
      </c>
      <c r="AB101" s="368">
        <v>53778.47</v>
      </c>
      <c r="AC101" s="367"/>
      <c r="AD101" s="367"/>
      <c r="AE101" s="370">
        <f t="shared" si="13"/>
        <v>201677.62</v>
      </c>
      <c r="AF101" s="31">
        <f t="shared" si="14"/>
        <v>1923</v>
      </c>
      <c r="AG101" s="361">
        <f t="shared" si="15"/>
        <v>199754.62</v>
      </c>
      <c r="AH101" s="15">
        <f t="shared" si="16"/>
        <v>2904672.23</v>
      </c>
      <c r="AI101" s="363">
        <f t="shared" si="17"/>
        <v>2828629.98</v>
      </c>
      <c r="AJ101" s="26">
        <f t="shared" si="12"/>
        <v>76042.25</v>
      </c>
    </row>
    <row r="102" spans="1:36" x14ac:dyDescent="0.25">
      <c r="A102" s="1" t="s">
        <v>489</v>
      </c>
      <c r="B102" s="1" t="s">
        <v>490</v>
      </c>
      <c r="C102" s="66">
        <v>3046</v>
      </c>
      <c r="D102" s="67" t="s">
        <v>1176</v>
      </c>
      <c r="E102" t="s">
        <v>3124</v>
      </c>
      <c r="F102" s="329">
        <v>70725.95</v>
      </c>
      <c r="G102" s="329">
        <v>0</v>
      </c>
      <c r="H102" s="329">
        <v>13969.87</v>
      </c>
      <c r="I102" s="319">
        <v>4</v>
      </c>
      <c r="J102" s="319">
        <v>4617.3</v>
      </c>
      <c r="K102" s="341"/>
      <c r="L102" s="341"/>
      <c r="M102" s="341"/>
      <c r="N102" s="341"/>
      <c r="O102"/>
      <c r="P102" s="319">
        <v>-610499.05000000005</v>
      </c>
      <c r="Q102" s="319">
        <v>803987.63</v>
      </c>
      <c r="R102" s="320"/>
      <c r="S102" s="321">
        <v>885029.38</v>
      </c>
      <c r="T102" s="321">
        <v>20000</v>
      </c>
      <c r="U102" s="321">
        <v>146.25</v>
      </c>
      <c r="V102" s="321">
        <v>747600</v>
      </c>
      <c r="W102" s="321">
        <v>12000</v>
      </c>
      <c r="X102" s="368">
        <v>1201683</v>
      </c>
      <c r="Y102" s="368">
        <v>3884</v>
      </c>
      <c r="Z102" s="367"/>
      <c r="AA102" s="368">
        <v>562268.97</v>
      </c>
      <c r="AB102" s="368">
        <v>1111.1199999999999</v>
      </c>
      <c r="AC102" s="367"/>
      <c r="AD102" s="367"/>
      <c r="AE102" s="370">
        <f t="shared" si="13"/>
        <v>84695.819999999992</v>
      </c>
      <c r="AF102" s="31">
        <f t="shared" si="14"/>
        <v>0</v>
      </c>
      <c r="AG102" s="361">
        <f t="shared" si="15"/>
        <v>84695.819999999992</v>
      </c>
      <c r="AH102" s="15">
        <f t="shared" si="16"/>
        <v>1664775.63</v>
      </c>
      <c r="AI102" s="363">
        <f t="shared" si="17"/>
        <v>1768947.09</v>
      </c>
      <c r="AJ102" s="26">
        <f t="shared" si="12"/>
        <v>-104171.4600000002</v>
      </c>
    </row>
    <row r="103" spans="1:36" x14ac:dyDescent="0.25">
      <c r="A103" s="1" t="s">
        <v>489</v>
      </c>
      <c r="B103" s="1" t="s">
        <v>490</v>
      </c>
      <c r="C103" s="66">
        <v>3486</v>
      </c>
      <c r="D103" s="67" t="s">
        <v>1177</v>
      </c>
      <c r="E103" t="s">
        <v>3125</v>
      </c>
      <c r="F103" s="329">
        <v>535653.12</v>
      </c>
      <c r="G103" s="329">
        <v>0</v>
      </c>
      <c r="H103" s="329">
        <v>13855.53</v>
      </c>
      <c r="I103" s="319">
        <v>67382.240000000005</v>
      </c>
      <c r="J103" s="319">
        <v>5054.9399999999996</v>
      </c>
      <c r="K103" s="341"/>
      <c r="L103" s="341"/>
      <c r="M103" s="341"/>
      <c r="N103" s="341"/>
      <c r="O103"/>
      <c r="P103" s="319">
        <v>-2737167.59</v>
      </c>
      <c r="Q103" s="319">
        <v>2982456.62</v>
      </c>
      <c r="R103" s="320"/>
      <c r="S103" s="321">
        <v>1035783.07</v>
      </c>
      <c r="T103" s="321">
        <v>273680</v>
      </c>
      <c r="U103" s="321">
        <v>616.58000000000004</v>
      </c>
      <c r="V103" s="321">
        <v>1295600</v>
      </c>
      <c r="W103" s="321">
        <v>26000</v>
      </c>
      <c r="X103" s="368">
        <v>1745390</v>
      </c>
      <c r="Y103" s="368">
        <v>18600</v>
      </c>
      <c r="Z103" s="367"/>
      <c r="AA103" s="368">
        <v>477585.87</v>
      </c>
      <c r="AB103" s="368">
        <v>13446.98</v>
      </c>
      <c r="AC103" s="367"/>
      <c r="AD103" s="367"/>
      <c r="AE103" s="370">
        <f t="shared" si="13"/>
        <v>549508.65</v>
      </c>
      <c r="AF103" s="31">
        <f t="shared" si="14"/>
        <v>0</v>
      </c>
      <c r="AG103" s="361">
        <f t="shared" si="15"/>
        <v>549508.65</v>
      </c>
      <c r="AH103" s="15">
        <f t="shared" si="16"/>
        <v>2631679.65</v>
      </c>
      <c r="AI103" s="363">
        <f t="shared" si="17"/>
        <v>2255022.85</v>
      </c>
      <c r="AJ103" s="26">
        <f t="shared" si="12"/>
        <v>376656.79999999981</v>
      </c>
    </row>
    <row r="104" spans="1:36" x14ac:dyDescent="0.25">
      <c r="A104" s="1" t="s">
        <v>489</v>
      </c>
      <c r="B104" s="1" t="s">
        <v>490</v>
      </c>
      <c r="C104" s="66">
        <v>4158</v>
      </c>
      <c r="D104" s="67" t="s">
        <v>1178</v>
      </c>
      <c r="E104" t="s">
        <v>3126</v>
      </c>
      <c r="F104" s="329">
        <v>400383.55</v>
      </c>
      <c r="G104" s="329">
        <v>0</v>
      </c>
      <c r="H104" s="329">
        <v>27651.22</v>
      </c>
      <c r="I104" s="319">
        <v>5</v>
      </c>
      <c r="J104" s="319">
        <v>204573.76</v>
      </c>
      <c r="K104" s="341"/>
      <c r="L104" s="341"/>
      <c r="M104" s="341"/>
      <c r="N104" s="342">
        <v>141.16999999999999</v>
      </c>
      <c r="O104"/>
      <c r="P104" s="319">
        <v>-1673268.4</v>
      </c>
      <c r="Q104" s="319">
        <v>2096504</v>
      </c>
      <c r="R104" s="320"/>
      <c r="S104" s="321">
        <v>1227752.47</v>
      </c>
      <c r="T104" s="321">
        <v>240900</v>
      </c>
      <c r="U104" s="321">
        <v>293.58</v>
      </c>
      <c r="V104" s="321">
        <v>1220420</v>
      </c>
      <c r="W104" s="321">
        <v>24000</v>
      </c>
      <c r="X104" s="368">
        <v>1741791.69</v>
      </c>
      <c r="Y104" s="368">
        <v>9000</v>
      </c>
      <c r="Z104" s="368">
        <v>2696</v>
      </c>
      <c r="AA104" s="368">
        <v>722983.96</v>
      </c>
      <c r="AB104" s="368">
        <v>27657.64</v>
      </c>
      <c r="AC104" s="367"/>
      <c r="AD104" s="367"/>
      <c r="AE104" s="370">
        <f t="shared" si="13"/>
        <v>428034.77</v>
      </c>
      <c r="AF104" s="31">
        <f t="shared" si="14"/>
        <v>141.16999999999999</v>
      </c>
      <c r="AG104" s="361">
        <f t="shared" si="15"/>
        <v>427893.60000000003</v>
      </c>
      <c r="AH104" s="15">
        <f t="shared" si="16"/>
        <v>2713366.05</v>
      </c>
      <c r="AI104" s="363">
        <f t="shared" si="17"/>
        <v>2504129.29</v>
      </c>
      <c r="AJ104" s="26">
        <f t="shared" si="12"/>
        <v>209236.75999999978</v>
      </c>
    </row>
    <row r="105" spans="1:36" x14ac:dyDescent="0.25">
      <c r="A105" s="1" t="s">
        <v>489</v>
      </c>
      <c r="B105" s="1" t="s">
        <v>490</v>
      </c>
      <c r="C105" s="66">
        <v>4935</v>
      </c>
      <c r="D105" s="67" t="s">
        <v>1179</v>
      </c>
      <c r="E105" t="s">
        <v>3127</v>
      </c>
      <c r="F105" s="329">
        <v>181355.65</v>
      </c>
      <c r="G105" s="329">
        <v>0</v>
      </c>
      <c r="H105" s="329">
        <v>2664.42</v>
      </c>
      <c r="I105" s="319">
        <v>300662.21000000002</v>
      </c>
      <c r="J105" s="319">
        <v>129044.41</v>
      </c>
      <c r="K105" s="341"/>
      <c r="L105" s="341"/>
      <c r="M105" s="341"/>
      <c r="N105" s="342">
        <v>101948.22</v>
      </c>
      <c r="O105"/>
      <c r="P105" s="319">
        <v>-3822699.44</v>
      </c>
      <c r="Q105" s="319">
        <v>4349913</v>
      </c>
      <c r="R105" s="320"/>
      <c r="S105" s="321">
        <v>1556651.5</v>
      </c>
      <c r="T105" s="321">
        <v>188050</v>
      </c>
      <c r="U105" s="321">
        <v>135.16</v>
      </c>
      <c r="V105" s="321">
        <v>1511520</v>
      </c>
      <c r="W105" s="321">
        <v>20000</v>
      </c>
      <c r="X105" s="368">
        <v>2242500</v>
      </c>
      <c r="Y105" s="368">
        <v>16940</v>
      </c>
      <c r="Z105" s="367"/>
      <c r="AA105" s="368">
        <v>932046.5</v>
      </c>
      <c r="AB105" s="368">
        <v>100305.25</v>
      </c>
      <c r="AC105" s="367"/>
      <c r="AD105" s="367"/>
      <c r="AE105" s="370">
        <f t="shared" si="13"/>
        <v>184020.07</v>
      </c>
      <c r="AF105" s="31">
        <f t="shared" si="14"/>
        <v>101948.22</v>
      </c>
      <c r="AG105" s="361">
        <f t="shared" si="15"/>
        <v>82071.850000000006</v>
      </c>
      <c r="AH105" s="15">
        <f t="shared" si="16"/>
        <v>3276356.66</v>
      </c>
      <c r="AI105" s="363">
        <f t="shared" si="17"/>
        <v>3291791.75</v>
      </c>
      <c r="AJ105" s="26">
        <f t="shared" si="12"/>
        <v>-15435.089999999851</v>
      </c>
    </row>
    <row r="106" spans="1:36" x14ac:dyDescent="0.25">
      <c r="A106" s="1" t="s">
        <v>489</v>
      </c>
      <c r="B106" s="1" t="s">
        <v>490</v>
      </c>
      <c r="C106" s="66">
        <v>4567</v>
      </c>
      <c r="D106" s="67" t="s">
        <v>1180</v>
      </c>
      <c r="E106" t="s">
        <v>3128</v>
      </c>
      <c r="F106" s="329">
        <v>396270.91</v>
      </c>
      <c r="G106" s="329">
        <v>0</v>
      </c>
      <c r="H106" s="329">
        <v>54491.88</v>
      </c>
      <c r="I106" s="319">
        <v>209270.53</v>
      </c>
      <c r="J106" s="319">
        <v>5843.54</v>
      </c>
      <c r="K106" s="341"/>
      <c r="L106" s="341"/>
      <c r="M106" s="341"/>
      <c r="N106" s="341"/>
      <c r="O106"/>
      <c r="P106" s="319">
        <v>-757113.09</v>
      </c>
      <c r="Q106" s="319">
        <v>1350408.04</v>
      </c>
      <c r="R106" s="320"/>
      <c r="S106" s="321">
        <v>1393297.01</v>
      </c>
      <c r="T106" s="320"/>
      <c r="U106" s="321">
        <v>474.31</v>
      </c>
      <c r="V106" s="321">
        <v>1415600</v>
      </c>
      <c r="W106" s="321">
        <v>24000</v>
      </c>
      <c r="X106" s="368">
        <v>2002454</v>
      </c>
      <c r="Y106" s="367"/>
      <c r="Z106" s="367"/>
      <c r="AA106" s="368">
        <v>740315.41</v>
      </c>
      <c r="AB106" s="368">
        <v>18020</v>
      </c>
      <c r="AC106" s="367"/>
      <c r="AD106" s="367"/>
      <c r="AE106" s="370">
        <f t="shared" si="13"/>
        <v>450762.79</v>
      </c>
      <c r="AF106" s="31">
        <f t="shared" si="14"/>
        <v>0</v>
      </c>
      <c r="AG106" s="361">
        <f t="shared" si="15"/>
        <v>450762.79</v>
      </c>
      <c r="AH106" s="15">
        <f t="shared" si="16"/>
        <v>2833371.3200000003</v>
      </c>
      <c r="AI106" s="363">
        <f t="shared" si="17"/>
        <v>2760789.41</v>
      </c>
      <c r="AJ106" s="26">
        <f t="shared" si="12"/>
        <v>72581.910000000149</v>
      </c>
    </row>
    <row r="107" spans="1:36" x14ac:dyDescent="0.25">
      <c r="A107" s="1" t="s">
        <v>489</v>
      </c>
      <c r="B107" s="1" t="s">
        <v>490</v>
      </c>
      <c r="C107" s="66">
        <v>2903</v>
      </c>
      <c r="D107" s="67" t="s">
        <v>1181</v>
      </c>
      <c r="E107" t="s">
        <v>3211</v>
      </c>
      <c r="F107" s="329">
        <v>274252.34000000003</v>
      </c>
      <c r="G107" s="329">
        <v>0</v>
      </c>
      <c r="H107" s="329">
        <v>26596.31</v>
      </c>
      <c r="I107" s="319">
        <v>75517.27</v>
      </c>
      <c r="J107" s="319">
        <v>4586.34</v>
      </c>
      <c r="K107" s="341"/>
      <c r="L107" s="341"/>
      <c r="M107" s="341"/>
      <c r="N107" s="342">
        <v>323.2</v>
      </c>
      <c r="O107"/>
      <c r="P107" s="319">
        <v>-1893862.74</v>
      </c>
      <c r="Q107" s="319">
        <v>2389700.83</v>
      </c>
      <c r="R107" s="320"/>
      <c r="S107" s="321">
        <v>810493.99</v>
      </c>
      <c r="T107" s="321">
        <v>50000</v>
      </c>
      <c r="U107" s="321">
        <v>400.29</v>
      </c>
      <c r="V107" s="321">
        <v>1067520</v>
      </c>
      <c r="W107" s="321">
        <v>12000</v>
      </c>
      <c r="X107" s="368">
        <v>1541570</v>
      </c>
      <c r="Y107" s="368">
        <v>3946</v>
      </c>
      <c r="Z107" s="367"/>
      <c r="AA107" s="368">
        <v>435176.97</v>
      </c>
      <c r="AB107" s="368">
        <v>74930.34</v>
      </c>
      <c r="AC107" s="367"/>
      <c r="AD107" s="367"/>
      <c r="AE107" s="370">
        <f t="shared" si="13"/>
        <v>300848.65000000002</v>
      </c>
      <c r="AF107" s="31">
        <f t="shared" si="14"/>
        <v>323.2</v>
      </c>
      <c r="AG107" s="361">
        <f t="shared" si="15"/>
        <v>300525.45</v>
      </c>
      <c r="AH107" s="15">
        <f t="shared" si="16"/>
        <v>1940414.28</v>
      </c>
      <c r="AI107" s="363">
        <f t="shared" si="17"/>
        <v>2055623.31</v>
      </c>
      <c r="AJ107" s="26">
        <f t="shared" si="12"/>
        <v>-115209.03000000003</v>
      </c>
    </row>
    <row r="108" spans="1:36" x14ac:dyDescent="0.25">
      <c r="A108" s="1" t="s">
        <v>489</v>
      </c>
      <c r="B108" s="1" t="s">
        <v>490</v>
      </c>
      <c r="C108" s="66">
        <v>3112</v>
      </c>
      <c r="D108" s="67" t="s">
        <v>1182</v>
      </c>
      <c r="E108" t="s">
        <v>3212</v>
      </c>
      <c r="F108" s="329">
        <v>371082.93</v>
      </c>
      <c r="G108" s="329">
        <v>0</v>
      </c>
      <c r="H108" s="329">
        <v>39024.19</v>
      </c>
      <c r="I108" s="319">
        <v>124351.22</v>
      </c>
      <c r="J108" s="319">
        <v>1025</v>
      </c>
      <c r="K108" s="341"/>
      <c r="L108" s="341"/>
      <c r="M108" s="341"/>
      <c r="N108" s="341"/>
      <c r="O108"/>
      <c r="P108" s="319">
        <v>-4899831.26</v>
      </c>
      <c r="Q108" s="319">
        <v>5385590.1100000003</v>
      </c>
      <c r="R108" s="320"/>
      <c r="S108" s="321">
        <v>943970.28</v>
      </c>
      <c r="T108" s="321">
        <v>106480</v>
      </c>
      <c r="U108" s="321">
        <v>378.61</v>
      </c>
      <c r="V108" s="321">
        <v>631840</v>
      </c>
      <c r="W108" s="321">
        <v>12000</v>
      </c>
      <c r="X108" s="368">
        <v>1144676</v>
      </c>
      <c r="Y108" s="368">
        <v>14736</v>
      </c>
      <c r="Z108" s="367"/>
      <c r="AA108" s="368">
        <v>465939.20000000001</v>
      </c>
      <c r="AB108" s="368">
        <v>19593.2</v>
      </c>
      <c r="AC108" s="367"/>
      <c r="AD108" s="367"/>
      <c r="AE108" s="370">
        <f t="shared" si="13"/>
        <v>410107.12</v>
      </c>
      <c r="AF108" s="31">
        <f t="shared" si="14"/>
        <v>0</v>
      </c>
      <c r="AG108" s="361">
        <f t="shared" si="15"/>
        <v>410107.12</v>
      </c>
      <c r="AH108" s="15">
        <f t="shared" si="16"/>
        <v>1694668.8900000001</v>
      </c>
      <c r="AI108" s="363">
        <f t="shared" si="17"/>
        <v>1644944.4</v>
      </c>
      <c r="AJ108" s="26">
        <f t="shared" si="12"/>
        <v>49724.490000000224</v>
      </c>
    </row>
    <row r="109" spans="1:36" x14ac:dyDescent="0.25">
      <c r="A109" s="1" t="s">
        <v>493</v>
      </c>
      <c r="B109" s="1" t="s">
        <v>494</v>
      </c>
      <c r="C109" s="66">
        <v>2783</v>
      </c>
      <c r="D109" s="67" t="s">
        <v>1183</v>
      </c>
      <c r="E109" t="s">
        <v>3129</v>
      </c>
      <c r="F109" s="329">
        <v>408198.65</v>
      </c>
      <c r="G109" s="329">
        <v>0</v>
      </c>
      <c r="H109" s="329">
        <v>31445.75</v>
      </c>
      <c r="I109" s="319">
        <v>156281.26999999999</v>
      </c>
      <c r="J109" s="319">
        <v>23120.65</v>
      </c>
      <c r="K109" s="341"/>
      <c r="L109" s="341"/>
      <c r="M109" s="341"/>
      <c r="N109" s="342">
        <v>0</v>
      </c>
      <c r="O109"/>
      <c r="P109" s="319">
        <v>-1323138.5600000001</v>
      </c>
      <c r="Q109" s="319">
        <v>1851650.31</v>
      </c>
      <c r="R109" s="320"/>
      <c r="S109" s="321">
        <v>854252.4</v>
      </c>
      <c r="T109" s="320"/>
      <c r="U109" s="321">
        <v>403.01</v>
      </c>
      <c r="V109" s="321">
        <v>835780</v>
      </c>
      <c r="W109" s="321">
        <v>35600</v>
      </c>
      <c r="X109" s="368">
        <v>1286990</v>
      </c>
      <c r="Y109" s="367"/>
      <c r="Z109" s="367"/>
      <c r="AA109" s="368">
        <v>299325.24</v>
      </c>
      <c r="AB109" s="368">
        <v>49185.599999999999</v>
      </c>
      <c r="AC109" s="367"/>
      <c r="AD109" s="367"/>
      <c r="AE109" s="370">
        <f t="shared" si="13"/>
        <v>439644.4</v>
      </c>
      <c r="AF109" s="31">
        <f t="shared" si="14"/>
        <v>0</v>
      </c>
      <c r="AG109" s="361">
        <f t="shared" si="15"/>
        <v>439644.4</v>
      </c>
      <c r="AH109" s="15">
        <f t="shared" si="16"/>
        <v>1726035.4100000001</v>
      </c>
      <c r="AI109" s="363">
        <f t="shared" si="17"/>
        <v>1635500.84</v>
      </c>
      <c r="AJ109" s="26">
        <f t="shared" si="12"/>
        <v>90534.570000000065</v>
      </c>
    </row>
    <row r="110" spans="1:36" x14ac:dyDescent="0.25">
      <c r="A110" s="1" t="s">
        <v>493</v>
      </c>
      <c r="B110" s="1" t="s">
        <v>494</v>
      </c>
      <c r="C110" s="66">
        <v>3884</v>
      </c>
      <c r="D110" s="67" t="s">
        <v>1184</v>
      </c>
      <c r="E110" t="s">
        <v>3130</v>
      </c>
      <c r="F110" s="329">
        <v>508805.46</v>
      </c>
      <c r="G110" s="329">
        <v>0</v>
      </c>
      <c r="H110" s="329">
        <v>32038</v>
      </c>
      <c r="I110" s="319">
        <v>561981.42000000004</v>
      </c>
      <c r="J110" s="319">
        <v>613351.03</v>
      </c>
      <c r="K110" s="341"/>
      <c r="L110" s="341"/>
      <c r="M110" s="341"/>
      <c r="N110" s="342">
        <v>0</v>
      </c>
      <c r="O110"/>
      <c r="P110" s="319">
        <v>293340.46000000002</v>
      </c>
      <c r="Q110" s="319">
        <v>1448584.45</v>
      </c>
      <c r="R110" s="320"/>
      <c r="S110" s="321">
        <v>1321232.05</v>
      </c>
      <c r="T110" s="320"/>
      <c r="U110" s="321">
        <v>527.32000000000005</v>
      </c>
      <c r="V110" s="321">
        <v>1208683</v>
      </c>
      <c r="W110" s="321">
        <v>47500</v>
      </c>
      <c r="X110" s="368">
        <v>1741801</v>
      </c>
      <c r="Y110" s="367"/>
      <c r="Z110" s="367"/>
      <c r="AA110" s="368">
        <v>615429.97</v>
      </c>
      <c r="AB110" s="368">
        <v>246460.4</v>
      </c>
      <c r="AC110" s="367"/>
      <c r="AD110" s="367"/>
      <c r="AE110" s="370">
        <f t="shared" si="13"/>
        <v>540843.46</v>
      </c>
      <c r="AF110" s="31">
        <f t="shared" si="14"/>
        <v>0</v>
      </c>
      <c r="AG110" s="361">
        <f t="shared" si="15"/>
        <v>540843.46</v>
      </c>
      <c r="AH110" s="15">
        <f t="shared" si="16"/>
        <v>2577942.37</v>
      </c>
      <c r="AI110" s="363">
        <f t="shared" si="17"/>
        <v>2603691.3699999996</v>
      </c>
      <c r="AJ110" s="26">
        <f t="shared" si="12"/>
        <v>-25748.999999999534</v>
      </c>
    </row>
    <row r="111" spans="1:36" x14ac:dyDescent="0.25">
      <c r="A111" s="1" t="s">
        <v>493</v>
      </c>
      <c r="B111" s="1" t="s">
        <v>494</v>
      </c>
      <c r="C111" s="66">
        <v>4358</v>
      </c>
      <c r="D111" s="67" t="s">
        <v>1185</v>
      </c>
      <c r="E111" t="s">
        <v>3131</v>
      </c>
      <c r="F111" s="329">
        <v>564187.69999999995</v>
      </c>
      <c r="G111" s="328"/>
      <c r="H111" s="329">
        <v>30056.21</v>
      </c>
      <c r="I111" s="319">
        <v>277127.98</v>
      </c>
      <c r="J111" s="319">
        <v>20138.79</v>
      </c>
      <c r="K111" s="341"/>
      <c r="L111" s="341"/>
      <c r="M111" s="341"/>
      <c r="N111" s="342">
        <v>0</v>
      </c>
      <c r="O111"/>
      <c r="P111" s="319">
        <v>-1565512.28</v>
      </c>
      <c r="Q111" s="319">
        <v>2294612.94</v>
      </c>
      <c r="R111" s="320"/>
      <c r="S111" s="321">
        <v>1188461.46</v>
      </c>
      <c r="T111" s="321">
        <v>105000</v>
      </c>
      <c r="U111" s="321">
        <v>481.1</v>
      </c>
      <c r="V111" s="321">
        <v>1290860</v>
      </c>
      <c r="W111" s="321">
        <v>10500</v>
      </c>
      <c r="X111" s="368">
        <v>1870792.67</v>
      </c>
      <c r="Y111" s="368">
        <v>18200</v>
      </c>
      <c r="Z111" s="367"/>
      <c r="AA111" s="368">
        <v>431135.47</v>
      </c>
      <c r="AB111" s="368">
        <v>112764.4</v>
      </c>
      <c r="AC111" s="367"/>
      <c r="AD111" s="367"/>
      <c r="AE111" s="370">
        <f t="shared" si="13"/>
        <v>594243.90999999992</v>
      </c>
      <c r="AF111" s="31">
        <f t="shared" si="14"/>
        <v>0</v>
      </c>
      <c r="AG111" s="361">
        <f t="shared" si="15"/>
        <v>594243.90999999992</v>
      </c>
      <c r="AH111" s="15">
        <f t="shared" si="16"/>
        <v>2595302.56</v>
      </c>
      <c r="AI111" s="363">
        <f t="shared" si="17"/>
        <v>2432892.5399999996</v>
      </c>
      <c r="AJ111" s="26">
        <f t="shared" si="12"/>
        <v>162410.02000000048</v>
      </c>
    </row>
    <row r="112" spans="1:36" x14ac:dyDescent="0.25">
      <c r="A112" s="1" t="s">
        <v>493</v>
      </c>
      <c r="B112" s="1" t="s">
        <v>494</v>
      </c>
      <c r="C112" s="66">
        <v>1985</v>
      </c>
      <c r="D112" s="67" t="s">
        <v>1186</v>
      </c>
      <c r="E112" t="s">
        <v>3132</v>
      </c>
      <c r="F112" s="329">
        <v>306420</v>
      </c>
      <c r="G112" s="329">
        <v>0</v>
      </c>
      <c r="H112" s="329">
        <v>24278.68</v>
      </c>
      <c r="I112" s="319">
        <v>46491.79</v>
      </c>
      <c r="J112" s="319">
        <v>19720.45</v>
      </c>
      <c r="K112" s="341"/>
      <c r="L112" s="341"/>
      <c r="M112" s="341"/>
      <c r="N112" s="342">
        <v>1438</v>
      </c>
      <c r="O112"/>
      <c r="P112" s="319">
        <v>-1554342.12</v>
      </c>
      <c r="Q112" s="319">
        <v>1767292.42</v>
      </c>
      <c r="R112" s="320"/>
      <c r="S112" s="321">
        <v>897505.51</v>
      </c>
      <c r="T112" s="321">
        <v>30000</v>
      </c>
      <c r="U112" s="321">
        <v>590.12</v>
      </c>
      <c r="V112" s="321">
        <v>1445060</v>
      </c>
      <c r="W112" s="321">
        <v>16400</v>
      </c>
      <c r="X112" s="368">
        <v>1772969</v>
      </c>
      <c r="Y112" s="367"/>
      <c r="Z112" s="368">
        <v>4790</v>
      </c>
      <c r="AA112" s="368">
        <v>351950.32</v>
      </c>
      <c r="AB112" s="368">
        <v>77323.69</v>
      </c>
      <c r="AC112" s="367"/>
      <c r="AD112" s="367"/>
      <c r="AE112" s="370">
        <f t="shared" si="13"/>
        <v>330698.68</v>
      </c>
      <c r="AF112" s="31">
        <f t="shared" si="14"/>
        <v>1438</v>
      </c>
      <c r="AG112" s="361">
        <f t="shared" si="15"/>
        <v>329260.68</v>
      </c>
      <c r="AH112" s="15">
        <f t="shared" si="16"/>
        <v>2389555.63</v>
      </c>
      <c r="AI112" s="363">
        <f t="shared" si="17"/>
        <v>2207033.0099999998</v>
      </c>
      <c r="AJ112" s="26">
        <f t="shared" si="12"/>
        <v>182522.62000000011</v>
      </c>
    </row>
    <row r="113" spans="1:36" x14ac:dyDescent="0.25">
      <c r="A113" s="1" t="s">
        <v>493</v>
      </c>
      <c r="B113" s="1" t="s">
        <v>494</v>
      </c>
      <c r="C113" s="66">
        <v>4265</v>
      </c>
      <c r="D113" s="67" t="s">
        <v>1187</v>
      </c>
      <c r="E113" t="s">
        <v>3133</v>
      </c>
      <c r="F113" s="329">
        <v>366620.5</v>
      </c>
      <c r="G113" s="329">
        <v>0</v>
      </c>
      <c r="H113" s="329">
        <v>9961.27</v>
      </c>
      <c r="I113" s="319">
        <v>611528.01</v>
      </c>
      <c r="J113" s="319">
        <v>75098.490000000005</v>
      </c>
      <c r="K113" s="341"/>
      <c r="L113" s="341"/>
      <c r="M113" s="341"/>
      <c r="N113" s="342">
        <v>0</v>
      </c>
      <c r="O113"/>
      <c r="P113" s="319">
        <v>-829477.7</v>
      </c>
      <c r="Q113" s="319">
        <v>1775492.61</v>
      </c>
      <c r="R113" s="320"/>
      <c r="S113" s="321">
        <v>1275332.1399999999</v>
      </c>
      <c r="T113" s="321">
        <v>230000</v>
      </c>
      <c r="U113" s="321">
        <v>323.86</v>
      </c>
      <c r="V113" s="321">
        <v>1251620</v>
      </c>
      <c r="W113" s="321">
        <v>29750</v>
      </c>
      <c r="X113" s="368">
        <v>1902440</v>
      </c>
      <c r="Y113" s="367"/>
      <c r="Z113" s="367"/>
      <c r="AA113" s="368">
        <v>661634.51</v>
      </c>
      <c r="AB113" s="368">
        <v>105758.13</v>
      </c>
      <c r="AC113" s="367"/>
      <c r="AD113" s="367"/>
      <c r="AE113" s="370">
        <f t="shared" si="13"/>
        <v>376581.77</v>
      </c>
      <c r="AF113" s="31">
        <f t="shared" si="14"/>
        <v>0</v>
      </c>
      <c r="AG113" s="361">
        <f t="shared" si="15"/>
        <v>376581.77</v>
      </c>
      <c r="AH113" s="15">
        <f t="shared" si="16"/>
        <v>2787026</v>
      </c>
      <c r="AI113" s="363">
        <f t="shared" si="17"/>
        <v>2669832.6399999997</v>
      </c>
      <c r="AJ113" s="26">
        <f t="shared" si="12"/>
        <v>117193.36000000034</v>
      </c>
    </row>
    <row r="114" spans="1:36" x14ac:dyDescent="0.25">
      <c r="A114" s="1" t="s">
        <v>493</v>
      </c>
      <c r="B114" s="1" t="s">
        <v>494</v>
      </c>
      <c r="C114" s="66">
        <v>2947</v>
      </c>
      <c r="D114" s="67" t="s">
        <v>1188</v>
      </c>
      <c r="E114" t="s">
        <v>3213</v>
      </c>
      <c r="F114" s="329">
        <v>655160.74</v>
      </c>
      <c r="G114" s="328"/>
      <c r="H114" s="329">
        <v>17263.080000000002</v>
      </c>
      <c r="I114" s="319">
        <v>160358.03</v>
      </c>
      <c r="J114" s="319">
        <v>45067.51</v>
      </c>
      <c r="K114" s="341"/>
      <c r="L114" s="341"/>
      <c r="M114" s="341"/>
      <c r="N114" s="342">
        <v>0</v>
      </c>
      <c r="O114"/>
      <c r="P114" s="319">
        <v>-1928302.29</v>
      </c>
      <c r="Q114" s="319">
        <v>2441491.2400000002</v>
      </c>
      <c r="R114" s="320"/>
      <c r="S114" s="321">
        <v>1047234.51</v>
      </c>
      <c r="T114" s="321">
        <v>260000</v>
      </c>
      <c r="U114" s="321">
        <v>575.83000000000004</v>
      </c>
      <c r="V114" s="321">
        <v>1121400</v>
      </c>
      <c r="W114" s="321">
        <v>12900</v>
      </c>
      <c r="X114" s="368">
        <v>1486125.5</v>
      </c>
      <c r="Y114" s="368">
        <v>3000</v>
      </c>
      <c r="Z114" s="368">
        <v>3600</v>
      </c>
      <c r="AA114" s="368">
        <v>539797.71</v>
      </c>
      <c r="AB114" s="368">
        <v>44926.720000000001</v>
      </c>
      <c r="AC114" s="367"/>
      <c r="AD114" s="367"/>
      <c r="AE114" s="370">
        <f t="shared" si="13"/>
        <v>672423.82</v>
      </c>
      <c r="AF114" s="31">
        <f t="shared" si="14"/>
        <v>0</v>
      </c>
      <c r="AG114" s="361">
        <f t="shared" si="15"/>
        <v>672423.82</v>
      </c>
      <c r="AH114" s="15">
        <f t="shared" si="16"/>
        <v>2442110.34</v>
      </c>
      <c r="AI114" s="363">
        <f t="shared" si="17"/>
        <v>2077449.93</v>
      </c>
      <c r="AJ114" s="26">
        <f t="shared" si="12"/>
        <v>364660.40999999992</v>
      </c>
    </row>
    <row r="115" spans="1:36" x14ac:dyDescent="0.25">
      <c r="A115" s="1" t="s">
        <v>497</v>
      </c>
      <c r="B115" s="1" t="s">
        <v>498</v>
      </c>
      <c r="C115" s="66">
        <v>4403</v>
      </c>
      <c r="D115" s="67" t="s">
        <v>1189</v>
      </c>
      <c r="E115" t="s">
        <v>3134</v>
      </c>
      <c r="F115" s="329">
        <v>607845.14</v>
      </c>
      <c r="G115" s="329">
        <v>0</v>
      </c>
      <c r="H115" s="329">
        <v>36280.93</v>
      </c>
      <c r="I115" s="319">
        <v>85723.77</v>
      </c>
      <c r="J115" s="319">
        <v>123976.13</v>
      </c>
      <c r="K115" s="341"/>
      <c r="L115" s="341"/>
      <c r="M115" s="341"/>
      <c r="N115" s="342">
        <v>1063.02</v>
      </c>
      <c r="O115"/>
      <c r="P115" s="319">
        <v>-930316.88</v>
      </c>
      <c r="Q115" s="319">
        <v>1753510.53</v>
      </c>
      <c r="R115" s="321">
        <v>833.22</v>
      </c>
      <c r="S115" s="321">
        <v>1115176.8799999999</v>
      </c>
      <c r="T115" s="321">
        <v>100000</v>
      </c>
      <c r="U115" s="320"/>
      <c r="V115" s="321">
        <v>1609350</v>
      </c>
      <c r="W115" s="321">
        <v>6700</v>
      </c>
      <c r="X115" s="368">
        <v>2125471</v>
      </c>
      <c r="Y115" s="368">
        <v>3484</v>
      </c>
      <c r="Z115" s="367"/>
      <c r="AA115" s="368">
        <v>614364.16000000003</v>
      </c>
      <c r="AB115" s="368">
        <v>59171.64</v>
      </c>
      <c r="AC115" s="367"/>
      <c r="AD115" s="367"/>
      <c r="AE115" s="370">
        <f t="shared" si="13"/>
        <v>644126.07000000007</v>
      </c>
      <c r="AF115" s="31">
        <f t="shared" si="14"/>
        <v>1063.02</v>
      </c>
      <c r="AG115" s="361">
        <f t="shared" si="15"/>
        <v>643063.05000000005</v>
      </c>
      <c r="AH115" s="15">
        <f t="shared" si="16"/>
        <v>2832060.0999999996</v>
      </c>
      <c r="AI115" s="363">
        <f t="shared" si="17"/>
        <v>2802490.8000000003</v>
      </c>
      <c r="AJ115" s="26">
        <f t="shared" si="12"/>
        <v>29569.299999999348</v>
      </c>
    </row>
    <row r="116" spans="1:36" x14ac:dyDescent="0.25">
      <c r="A116" s="1" t="s">
        <v>497</v>
      </c>
      <c r="B116" s="1" t="s">
        <v>498</v>
      </c>
      <c r="C116" s="66">
        <v>5267</v>
      </c>
      <c r="D116" s="67" t="s">
        <v>1190</v>
      </c>
      <c r="E116" t="s">
        <v>3135</v>
      </c>
      <c r="F116" s="329">
        <v>792570.75</v>
      </c>
      <c r="G116" s="329">
        <v>0</v>
      </c>
      <c r="H116" s="329">
        <v>87992.63</v>
      </c>
      <c r="I116" s="319">
        <v>127599.77</v>
      </c>
      <c r="J116" s="319">
        <v>77449</v>
      </c>
      <c r="K116" s="341"/>
      <c r="L116" s="341"/>
      <c r="M116" s="341"/>
      <c r="N116" s="342">
        <v>407.94</v>
      </c>
      <c r="O116"/>
      <c r="P116" s="319">
        <v>-1843637.73</v>
      </c>
      <c r="Q116" s="319">
        <v>2570940.36</v>
      </c>
      <c r="R116" s="321">
        <v>871.98</v>
      </c>
      <c r="S116" s="321">
        <v>1202970.96</v>
      </c>
      <c r="T116" s="321">
        <v>168800</v>
      </c>
      <c r="U116" s="320"/>
      <c r="V116" s="321">
        <v>1093142</v>
      </c>
      <c r="W116" s="321">
        <v>5100</v>
      </c>
      <c r="X116" s="368">
        <v>1622791</v>
      </c>
      <c r="Y116" s="367"/>
      <c r="Z116" s="367"/>
      <c r="AA116" s="368">
        <v>447199.05</v>
      </c>
      <c r="AB116" s="368">
        <v>42993.31</v>
      </c>
      <c r="AC116" s="367"/>
      <c r="AD116" s="367"/>
      <c r="AE116" s="370">
        <f t="shared" si="13"/>
        <v>880563.38</v>
      </c>
      <c r="AF116" s="31">
        <f t="shared" si="14"/>
        <v>407.94</v>
      </c>
      <c r="AG116" s="361">
        <f t="shared" si="15"/>
        <v>880155.44000000006</v>
      </c>
      <c r="AH116" s="15">
        <f t="shared" si="16"/>
        <v>2470884.94</v>
      </c>
      <c r="AI116" s="363">
        <f t="shared" si="17"/>
        <v>2112983.36</v>
      </c>
      <c r="AJ116" s="26">
        <f t="shared" si="12"/>
        <v>357901.58000000007</v>
      </c>
    </row>
    <row r="117" spans="1:36" x14ac:dyDescent="0.25">
      <c r="A117" s="1" t="s">
        <v>497</v>
      </c>
      <c r="B117" s="1" t="s">
        <v>498</v>
      </c>
      <c r="C117" s="66">
        <v>5254</v>
      </c>
      <c r="D117" s="67" t="s">
        <v>1191</v>
      </c>
      <c r="E117" t="s">
        <v>3136</v>
      </c>
      <c r="F117" s="329">
        <v>832664.87</v>
      </c>
      <c r="G117" s="329">
        <v>0</v>
      </c>
      <c r="H117" s="329">
        <v>36277.14</v>
      </c>
      <c r="I117" s="319">
        <v>1033370.23</v>
      </c>
      <c r="J117" s="319">
        <v>102243.56</v>
      </c>
      <c r="K117" s="341"/>
      <c r="L117" s="341"/>
      <c r="M117" s="341"/>
      <c r="N117" s="342">
        <v>3170</v>
      </c>
      <c r="O117"/>
      <c r="P117" s="319">
        <v>-478498.22</v>
      </c>
      <c r="Q117" s="319">
        <v>2193906.69</v>
      </c>
      <c r="R117" s="321">
        <v>991.16</v>
      </c>
      <c r="S117" s="321">
        <v>1153520.78</v>
      </c>
      <c r="T117" s="320"/>
      <c r="U117" s="320"/>
      <c r="V117" s="321">
        <v>1626608</v>
      </c>
      <c r="W117" s="321">
        <v>319800</v>
      </c>
      <c r="X117" s="368">
        <v>2142429</v>
      </c>
      <c r="Y117" s="367"/>
      <c r="Z117" s="367"/>
      <c r="AA117" s="368">
        <v>523650.74</v>
      </c>
      <c r="AB117" s="368">
        <v>148862.87</v>
      </c>
      <c r="AC117" s="367"/>
      <c r="AD117" s="367"/>
      <c r="AE117" s="370">
        <f t="shared" si="13"/>
        <v>868942.01</v>
      </c>
      <c r="AF117" s="31">
        <f t="shared" si="14"/>
        <v>3170</v>
      </c>
      <c r="AG117" s="361">
        <f t="shared" si="15"/>
        <v>865772.01</v>
      </c>
      <c r="AH117" s="15">
        <f t="shared" si="16"/>
        <v>3100919.94</v>
      </c>
      <c r="AI117" s="363">
        <f t="shared" si="17"/>
        <v>2814942.6100000003</v>
      </c>
      <c r="AJ117" s="26">
        <f t="shared" si="12"/>
        <v>285977.32999999961</v>
      </c>
    </row>
    <row r="118" spans="1:36" x14ac:dyDescent="0.25">
      <c r="A118" s="1" t="s">
        <v>497</v>
      </c>
      <c r="B118" s="1" t="s">
        <v>498</v>
      </c>
      <c r="C118" s="66">
        <v>3104</v>
      </c>
      <c r="D118" s="67" t="s">
        <v>1192</v>
      </c>
      <c r="E118" t="s">
        <v>3137</v>
      </c>
      <c r="F118" s="329">
        <v>537387.18000000005</v>
      </c>
      <c r="G118" s="329">
        <v>0</v>
      </c>
      <c r="H118" s="329">
        <v>53232.7</v>
      </c>
      <c r="I118" s="319">
        <v>317235.59000000003</v>
      </c>
      <c r="J118" s="319">
        <v>99555.34</v>
      </c>
      <c r="K118" s="341"/>
      <c r="L118" s="341"/>
      <c r="M118" s="341"/>
      <c r="N118" s="342">
        <v>409.35</v>
      </c>
      <c r="O118"/>
      <c r="P118" s="319">
        <v>-1085316.76</v>
      </c>
      <c r="Q118" s="319">
        <v>2140701.11</v>
      </c>
      <c r="R118" s="321">
        <v>805.66</v>
      </c>
      <c r="S118" s="321">
        <v>919629.73</v>
      </c>
      <c r="T118" s="320"/>
      <c r="U118" s="320"/>
      <c r="V118" s="321">
        <v>812860</v>
      </c>
      <c r="W118" s="321">
        <v>5100</v>
      </c>
      <c r="X118" s="368">
        <v>1222845.56</v>
      </c>
      <c r="Y118" s="368">
        <v>3000</v>
      </c>
      <c r="Z118" s="367"/>
      <c r="AA118" s="368">
        <v>471316.97</v>
      </c>
      <c r="AB118" s="368">
        <v>89615.75</v>
      </c>
      <c r="AC118" s="367"/>
      <c r="AD118" s="367"/>
      <c r="AE118" s="370">
        <f t="shared" si="13"/>
        <v>590619.88</v>
      </c>
      <c r="AF118" s="31">
        <f t="shared" si="14"/>
        <v>409.35</v>
      </c>
      <c r="AG118" s="361">
        <f t="shared" si="15"/>
        <v>590210.53</v>
      </c>
      <c r="AH118" s="15">
        <f t="shared" si="16"/>
        <v>1738395.3900000001</v>
      </c>
      <c r="AI118" s="363">
        <f t="shared" si="17"/>
        <v>1786778.28</v>
      </c>
      <c r="AJ118" s="26">
        <f t="shared" si="12"/>
        <v>-48382.889999999898</v>
      </c>
    </row>
    <row r="119" spans="1:36" x14ac:dyDescent="0.25">
      <c r="A119" s="1" t="s">
        <v>497</v>
      </c>
      <c r="B119" s="1" t="s">
        <v>498</v>
      </c>
      <c r="C119" s="66">
        <v>5560</v>
      </c>
      <c r="D119" s="67" t="s">
        <v>1193</v>
      </c>
      <c r="E119" t="s">
        <v>3138</v>
      </c>
      <c r="F119" s="329">
        <v>908822.98</v>
      </c>
      <c r="G119" s="329">
        <v>0</v>
      </c>
      <c r="H119" s="329">
        <v>14074.51</v>
      </c>
      <c r="I119" s="319">
        <v>256875.82</v>
      </c>
      <c r="J119" s="319">
        <v>79351.679999999993</v>
      </c>
      <c r="K119" s="341"/>
      <c r="L119" s="341"/>
      <c r="M119" s="341"/>
      <c r="N119" s="342">
        <v>0</v>
      </c>
      <c r="O119"/>
      <c r="P119" s="319">
        <v>-1668866.46</v>
      </c>
      <c r="Q119" s="319">
        <v>2916966.34</v>
      </c>
      <c r="R119" s="321">
        <v>1094.31</v>
      </c>
      <c r="S119" s="321">
        <v>1126309.9099999999</v>
      </c>
      <c r="T119" s="321">
        <v>39500</v>
      </c>
      <c r="U119" s="320"/>
      <c r="V119" s="321">
        <v>1419436</v>
      </c>
      <c r="W119" s="321">
        <v>7400</v>
      </c>
      <c r="X119" s="368">
        <v>1954331</v>
      </c>
      <c r="Y119" s="367"/>
      <c r="Z119" s="367"/>
      <c r="AA119" s="368">
        <v>499237.34</v>
      </c>
      <c r="AB119" s="368">
        <v>129146.77</v>
      </c>
      <c r="AC119" s="367"/>
      <c r="AD119" s="367"/>
      <c r="AE119" s="370">
        <f t="shared" si="13"/>
        <v>922897.49</v>
      </c>
      <c r="AF119" s="31">
        <f t="shared" si="14"/>
        <v>0</v>
      </c>
      <c r="AG119" s="361">
        <f t="shared" si="15"/>
        <v>922897.49</v>
      </c>
      <c r="AH119" s="15">
        <f t="shared" si="16"/>
        <v>2593740.2199999997</v>
      </c>
      <c r="AI119" s="363">
        <f t="shared" si="17"/>
        <v>2582715.11</v>
      </c>
      <c r="AJ119" s="26">
        <f t="shared" si="12"/>
        <v>11025.10999999987</v>
      </c>
    </row>
    <row r="120" spans="1:36" x14ac:dyDescent="0.25">
      <c r="A120" s="1" t="s">
        <v>497</v>
      </c>
      <c r="B120" s="1" t="s">
        <v>498</v>
      </c>
      <c r="C120" s="66">
        <v>4224</v>
      </c>
      <c r="D120" s="67" t="s">
        <v>1194</v>
      </c>
      <c r="E120" t="s">
        <v>3139</v>
      </c>
      <c r="F120" s="329">
        <v>1031676.85</v>
      </c>
      <c r="G120" s="329">
        <v>0</v>
      </c>
      <c r="H120" s="329">
        <v>21620.23</v>
      </c>
      <c r="I120" s="319">
        <v>2155355.9900000002</v>
      </c>
      <c r="J120" s="319">
        <v>688780.89</v>
      </c>
      <c r="K120" s="341"/>
      <c r="L120" s="342">
        <v>1284</v>
      </c>
      <c r="M120" s="341"/>
      <c r="N120" s="342">
        <v>0</v>
      </c>
      <c r="O120"/>
      <c r="P120" s="319">
        <v>1903732.34</v>
      </c>
      <c r="Q120" s="319">
        <v>1273796.02</v>
      </c>
      <c r="R120" s="321">
        <v>1178.0899999999999</v>
      </c>
      <c r="S120" s="321">
        <v>1793343.25</v>
      </c>
      <c r="T120" s="321">
        <v>200474</v>
      </c>
      <c r="U120" s="320"/>
      <c r="V120" s="321">
        <v>1087644</v>
      </c>
      <c r="W120" s="321">
        <v>11800</v>
      </c>
      <c r="X120" s="368">
        <v>1633468</v>
      </c>
      <c r="Y120" s="367"/>
      <c r="Z120" s="367"/>
      <c r="AA120" s="368">
        <v>556105.55000000005</v>
      </c>
      <c r="AB120" s="368">
        <v>186244.19</v>
      </c>
      <c r="AC120" s="367"/>
      <c r="AD120" s="367"/>
      <c r="AE120" s="370">
        <f t="shared" si="13"/>
        <v>1053297.08</v>
      </c>
      <c r="AF120" s="31">
        <f t="shared" si="14"/>
        <v>1284</v>
      </c>
      <c r="AG120" s="361">
        <f t="shared" si="15"/>
        <v>1052013.08</v>
      </c>
      <c r="AH120" s="15">
        <f t="shared" si="16"/>
        <v>3094439.34</v>
      </c>
      <c r="AI120" s="363">
        <f t="shared" si="17"/>
        <v>2375817.7399999998</v>
      </c>
      <c r="AJ120" s="26">
        <f t="shared" si="12"/>
        <v>718621.60000000009</v>
      </c>
    </row>
    <row r="121" spans="1:36" x14ac:dyDescent="0.25">
      <c r="A121" s="1" t="s">
        <v>497</v>
      </c>
      <c r="B121" s="1" t="s">
        <v>498</v>
      </c>
      <c r="C121" s="66">
        <v>6946</v>
      </c>
      <c r="D121" s="67" t="s">
        <v>1195</v>
      </c>
      <c r="E121" t="s">
        <v>3140</v>
      </c>
      <c r="F121" s="329">
        <v>1130653.45</v>
      </c>
      <c r="G121" s="329">
        <v>0</v>
      </c>
      <c r="H121" s="329">
        <v>58417.69</v>
      </c>
      <c r="I121" s="319">
        <v>974797.47</v>
      </c>
      <c r="J121" s="319">
        <v>168870.41</v>
      </c>
      <c r="K121" s="341"/>
      <c r="L121" s="341"/>
      <c r="M121" s="341"/>
      <c r="N121" s="342">
        <v>0</v>
      </c>
      <c r="O121"/>
      <c r="P121" s="319">
        <v>428583.26</v>
      </c>
      <c r="Q121" s="319">
        <v>1503797.2</v>
      </c>
      <c r="R121" s="321">
        <v>1247.1400000000001</v>
      </c>
      <c r="S121" s="321">
        <v>1458126.04</v>
      </c>
      <c r="T121" s="321">
        <v>283550</v>
      </c>
      <c r="U121" s="320"/>
      <c r="V121" s="321">
        <v>1612524</v>
      </c>
      <c r="W121" s="321">
        <v>22900</v>
      </c>
      <c r="X121" s="368">
        <v>2315267.2400000002</v>
      </c>
      <c r="Y121" s="367"/>
      <c r="Z121" s="367"/>
      <c r="AA121" s="368">
        <v>580268.72</v>
      </c>
      <c r="AB121" s="368">
        <v>82452.66</v>
      </c>
      <c r="AC121" s="367"/>
      <c r="AD121" s="367"/>
      <c r="AE121" s="370">
        <f t="shared" si="13"/>
        <v>1189071.1399999999</v>
      </c>
      <c r="AF121" s="31">
        <f t="shared" si="14"/>
        <v>0</v>
      </c>
      <c r="AG121" s="361">
        <f t="shared" si="15"/>
        <v>1189071.1399999999</v>
      </c>
      <c r="AH121" s="15">
        <f t="shared" si="16"/>
        <v>3378347.1799999997</v>
      </c>
      <c r="AI121" s="363">
        <f t="shared" si="17"/>
        <v>2977988.62</v>
      </c>
      <c r="AJ121" s="26">
        <f t="shared" si="12"/>
        <v>400358.55999999959</v>
      </c>
    </row>
    <row r="122" spans="1:36" x14ac:dyDescent="0.25">
      <c r="A122" s="1" t="s">
        <v>497</v>
      </c>
      <c r="B122" s="1" t="s">
        <v>498</v>
      </c>
      <c r="C122" s="66">
        <v>4263</v>
      </c>
      <c r="D122" s="67" t="s">
        <v>1196</v>
      </c>
      <c r="E122" t="s">
        <v>3141</v>
      </c>
      <c r="F122" s="329">
        <v>961865.2</v>
      </c>
      <c r="G122" s="329">
        <v>0</v>
      </c>
      <c r="H122" s="329">
        <v>30989.67</v>
      </c>
      <c r="I122" s="319">
        <v>389029.16</v>
      </c>
      <c r="J122" s="319">
        <v>124165.56</v>
      </c>
      <c r="K122" s="341"/>
      <c r="L122" s="341"/>
      <c r="M122" s="341"/>
      <c r="N122" s="342">
        <v>0</v>
      </c>
      <c r="O122"/>
      <c r="P122" s="319">
        <v>-373042.71</v>
      </c>
      <c r="Q122" s="319">
        <v>1567499.51</v>
      </c>
      <c r="R122" s="321">
        <v>885.52</v>
      </c>
      <c r="S122" s="321">
        <v>1037965.09</v>
      </c>
      <c r="T122" s="321">
        <v>344700</v>
      </c>
      <c r="U122" s="320"/>
      <c r="V122" s="321">
        <v>1371550</v>
      </c>
      <c r="W122" s="321">
        <v>6500</v>
      </c>
      <c r="X122" s="368">
        <v>1888918</v>
      </c>
      <c r="Y122" s="367"/>
      <c r="Z122" s="367"/>
      <c r="AA122" s="368">
        <v>498091.5</v>
      </c>
      <c r="AB122" s="368">
        <v>62998.32</v>
      </c>
      <c r="AC122" s="367"/>
      <c r="AD122" s="367"/>
      <c r="AE122" s="370">
        <f t="shared" si="13"/>
        <v>992854.87</v>
      </c>
      <c r="AF122" s="31">
        <f t="shared" si="14"/>
        <v>0</v>
      </c>
      <c r="AG122" s="361">
        <f t="shared" si="15"/>
        <v>992854.87</v>
      </c>
      <c r="AH122" s="15">
        <f t="shared" si="16"/>
        <v>2761600.61</v>
      </c>
      <c r="AI122" s="363">
        <f t="shared" si="17"/>
        <v>2450007.8199999998</v>
      </c>
      <c r="AJ122" s="26">
        <f t="shared" si="12"/>
        <v>311592.79000000004</v>
      </c>
    </row>
    <row r="123" spans="1:36" x14ac:dyDescent="0.25">
      <c r="A123" s="1" t="s">
        <v>497</v>
      </c>
      <c r="B123" s="1" t="s">
        <v>498</v>
      </c>
      <c r="C123" s="66">
        <v>3035</v>
      </c>
      <c r="D123" s="67" t="s">
        <v>1197</v>
      </c>
      <c r="E123" t="s">
        <v>3217</v>
      </c>
      <c r="F123" s="329">
        <v>809314.36</v>
      </c>
      <c r="G123" s="329">
        <v>0</v>
      </c>
      <c r="H123" s="329">
        <v>33230.74</v>
      </c>
      <c r="I123" s="319">
        <v>462118.5</v>
      </c>
      <c r="J123" s="319">
        <v>113412.68</v>
      </c>
      <c r="K123" s="341"/>
      <c r="L123" s="341"/>
      <c r="M123" s="341"/>
      <c r="N123" s="342">
        <v>193.5</v>
      </c>
      <c r="O123"/>
      <c r="P123" s="319">
        <v>-1288211.17</v>
      </c>
      <c r="Q123" s="319">
        <v>2486417.9700000002</v>
      </c>
      <c r="R123" s="321">
        <v>774.57</v>
      </c>
      <c r="S123" s="321">
        <v>895960.05</v>
      </c>
      <c r="T123" s="321">
        <v>309950</v>
      </c>
      <c r="U123" s="320"/>
      <c r="V123" s="321">
        <v>845664</v>
      </c>
      <c r="W123" s="321">
        <v>5000</v>
      </c>
      <c r="X123" s="368">
        <v>1303991</v>
      </c>
      <c r="Y123" s="367"/>
      <c r="Z123" s="367"/>
      <c r="AA123" s="368">
        <v>418606.77</v>
      </c>
      <c r="AB123" s="368">
        <v>115074.87</v>
      </c>
      <c r="AC123" s="367"/>
      <c r="AD123" s="367"/>
      <c r="AE123" s="370">
        <f t="shared" si="13"/>
        <v>842545.1</v>
      </c>
      <c r="AF123" s="31">
        <f t="shared" si="14"/>
        <v>193.5</v>
      </c>
      <c r="AG123" s="361">
        <f t="shared" si="15"/>
        <v>842351.6</v>
      </c>
      <c r="AH123" s="15">
        <f t="shared" si="16"/>
        <v>2057348.62</v>
      </c>
      <c r="AI123" s="363">
        <f t="shared" si="17"/>
        <v>1837672.6400000001</v>
      </c>
      <c r="AJ123" s="26">
        <f t="shared" si="12"/>
        <v>219675.97999999998</v>
      </c>
    </row>
    <row r="124" spans="1:36" x14ac:dyDescent="0.25">
      <c r="A124" s="1" t="s">
        <v>497</v>
      </c>
      <c r="B124" s="1" t="s">
        <v>498</v>
      </c>
      <c r="C124" s="66">
        <v>3444</v>
      </c>
      <c r="D124" s="67" t="s">
        <v>1198</v>
      </c>
      <c r="E124" t="s">
        <v>3218</v>
      </c>
      <c r="F124" s="329">
        <v>703590.59</v>
      </c>
      <c r="G124" s="329">
        <v>0</v>
      </c>
      <c r="H124" s="329">
        <v>35260.31</v>
      </c>
      <c r="I124" s="319">
        <v>249055.56</v>
      </c>
      <c r="J124" s="319">
        <v>627977.63</v>
      </c>
      <c r="K124" s="341"/>
      <c r="L124" s="341"/>
      <c r="M124" s="341"/>
      <c r="N124" s="342">
        <v>0</v>
      </c>
      <c r="O124"/>
      <c r="P124" s="319">
        <v>-820045.19</v>
      </c>
      <c r="Q124" s="319">
        <v>2517902.33</v>
      </c>
      <c r="R124" s="321">
        <v>950.56</v>
      </c>
      <c r="S124" s="321">
        <v>1139753.76</v>
      </c>
      <c r="T124" s="320"/>
      <c r="U124" s="320"/>
      <c r="V124" s="321">
        <v>826990</v>
      </c>
      <c r="W124" s="321">
        <v>5400</v>
      </c>
      <c r="X124" s="368">
        <v>1416632.92</v>
      </c>
      <c r="Y124" s="367"/>
      <c r="Z124" s="367"/>
      <c r="AA124" s="368">
        <v>454554.89</v>
      </c>
      <c r="AB124" s="368">
        <v>183879.56</v>
      </c>
      <c r="AC124" s="367"/>
      <c r="AD124" s="367"/>
      <c r="AE124" s="370">
        <f t="shared" si="13"/>
        <v>738850.89999999991</v>
      </c>
      <c r="AF124" s="31">
        <f t="shared" si="14"/>
        <v>0</v>
      </c>
      <c r="AG124" s="361">
        <f t="shared" si="15"/>
        <v>738850.89999999991</v>
      </c>
      <c r="AH124" s="15">
        <f t="shared" si="16"/>
        <v>1973094.32</v>
      </c>
      <c r="AI124" s="363">
        <f t="shared" si="17"/>
        <v>2055067.37</v>
      </c>
      <c r="AJ124" s="26">
        <f t="shared" si="12"/>
        <v>-81973.050000000047</v>
      </c>
    </row>
    <row r="125" spans="1:36" x14ac:dyDescent="0.25">
      <c r="A125" s="1" t="s">
        <v>501</v>
      </c>
      <c r="B125" s="1" t="s">
        <v>502</v>
      </c>
      <c r="C125" s="66">
        <v>2224</v>
      </c>
      <c r="D125" s="67" t="s">
        <v>1199</v>
      </c>
      <c r="E125" t="s">
        <v>3142</v>
      </c>
      <c r="F125" s="329">
        <v>537492.18000000005</v>
      </c>
      <c r="G125" s="329">
        <v>0</v>
      </c>
      <c r="H125" s="329">
        <v>19177.509999999998</v>
      </c>
      <c r="I125" s="319">
        <v>40703.47</v>
      </c>
      <c r="J125" s="319">
        <v>50925.3</v>
      </c>
      <c r="K125" s="341"/>
      <c r="L125" s="341"/>
      <c r="M125" s="341"/>
      <c r="N125" s="341"/>
      <c r="O125"/>
      <c r="P125" s="319">
        <v>-1707789.28</v>
      </c>
      <c r="Q125" s="319">
        <v>2171633.4300000002</v>
      </c>
      <c r="R125" s="320"/>
      <c r="S125" s="321">
        <v>919609.23</v>
      </c>
      <c r="T125" s="321">
        <v>313200</v>
      </c>
      <c r="U125" s="321">
        <v>708.01</v>
      </c>
      <c r="V125" s="321">
        <v>991551.9</v>
      </c>
      <c r="W125" s="320"/>
      <c r="X125" s="368">
        <v>1259218.3</v>
      </c>
      <c r="Y125" s="368">
        <v>780</v>
      </c>
      <c r="Z125" s="367"/>
      <c r="AA125" s="368">
        <v>709055.21</v>
      </c>
      <c r="AB125" s="368">
        <v>71561.320000000007</v>
      </c>
      <c r="AC125" s="367"/>
      <c r="AD125" s="367"/>
      <c r="AE125" s="370">
        <f t="shared" si="13"/>
        <v>556669.69000000006</v>
      </c>
      <c r="AF125" s="31">
        <f t="shared" si="14"/>
        <v>0</v>
      </c>
      <c r="AG125" s="361">
        <f t="shared" si="15"/>
        <v>556669.69000000006</v>
      </c>
      <c r="AH125" s="15">
        <f t="shared" si="16"/>
        <v>2225069.14</v>
      </c>
      <c r="AI125" s="363">
        <f t="shared" si="17"/>
        <v>2040614.83</v>
      </c>
      <c r="AJ125" s="26">
        <f t="shared" si="12"/>
        <v>184454.31000000006</v>
      </c>
    </row>
    <row r="126" spans="1:36" x14ac:dyDescent="0.25">
      <c r="A126" s="1" t="s">
        <v>501</v>
      </c>
      <c r="B126" s="1" t="s">
        <v>502</v>
      </c>
      <c r="C126" s="66">
        <v>6948</v>
      </c>
      <c r="D126" s="67" t="s">
        <v>1200</v>
      </c>
      <c r="E126" t="s">
        <v>3143</v>
      </c>
      <c r="F126" s="329">
        <v>517114.77</v>
      </c>
      <c r="G126" s="329">
        <v>0</v>
      </c>
      <c r="H126" s="329">
        <v>229726.77</v>
      </c>
      <c r="I126" s="319">
        <v>8</v>
      </c>
      <c r="J126" s="319">
        <v>200595.99</v>
      </c>
      <c r="K126" s="341"/>
      <c r="L126" s="341"/>
      <c r="M126" s="341"/>
      <c r="N126" s="342">
        <v>3231</v>
      </c>
      <c r="O126"/>
      <c r="P126" s="319">
        <v>-1599728.05</v>
      </c>
      <c r="Q126" s="319">
        <v>1977387.82</v>
      </c>
      <c r="R126" s="320"/>
      <c r="S126" s="321">
        <v>2328240.59</v>
      </c>
      <c r="T126" s="321">
        <v>62000</v>
      </c>
      <c r="U126" s="321">
        <v>504.01</v>
      </c>
      <c r="V126" s="321">
        <v>2190794.2000000002</v>
      </c>
      <c r="W126" s="320"/>
      <c r="X126" s="368">
        <v>2780877.2</v>
      </c>
      <c r="Y126" s="367"/>
      <c r="Z126" s="367"/>
      <c r="AA126" s="368">
        <v>1192513.55</v>
      </c>
      <c r="AB126" s="368">
        <v>41593.29</v>
      </c>
      <c r="AC126" s="367"/>
      <c r="AD126" s="367"/>
      <c r="AE126" s="370">
        <f t="shared" si="13"/>
        <v>746841.54</v>
      </c>
      <c r="AF126" s="31">
        <f t="shared" si="14"/>
        <v>3231</v>
      </c>
      <c r="AG126" s="361">
        <f t="shared" si="15"/>
        <v>743610.54</v>
      </c>
      <c r="AH126" s="15">
        <f t="shared" si="16"/>
        <v>4581538.8</v>
      </c>
      <c r="AI126" s="363">
        <f t="shared" si="17"/>
        <v>4014984.04</v>
      </c>
      <c r="AJ126" s="26">
        <f t="shared" si="12"/>
        <v>566554.75999999978</v>
      </c>
    </row>
    <row r="127" spans="1:36" x14ac:dyDescent="0.25">
      <c r="A127" s="1" t="s">
        <v>501</v>
      </c>
      <c r="B127" s="1" t="s">
        <v>502</v>
      </c>
      <c r="C127" s="66">
        <v>2265</v>
      </c>
      <c r="D127" s="67" t="s">
        <v>1201</v>
      </c>
      <c r="E127" t="s">
        <v>3144</v>
      </c>
      <c r="F127" s="329">
        <v>557855.68000000005</v>
      </c>
      <c r="G127" s="329">
        <v>0</v>
      </c>
      <c r="H127" s="329">
        <v>88167.94</v>
      </c>
      <c r="I127" s="319">
        <v>126299.3</v>
      </c>
      <c r="J127" s="319">
        <v>86397.35</v>
      </c>
      <c r="K127" s="341"/>
      <c r="L127" s="342">
        <v>33600</v>
      </c>
      <c r="M127" s="341"/>
      <c r="N127" s="342">
        <v>0</v>
      </c>
      <c r="O127"/>
      <c r="P127" s="319">
        <v>-1346133.83</v>
      </c>
      <c r="Q127" s="319">
        <v>1774116.27</v>
      </c>
      <c r="R127" s="320"/>
      <c r="S127" s="321">
        <v>938242.75</v>
      </c>
      <c r="T127" s="321">
        <v>168050</v>
      </c>
      <c r="U127" s="321">
        <v>559.37</v>
      </c>
      <c r="V127" s="321">
        <v>900614.3</v>
      </c>
      <c r="W127" s="320"/>
      <c r="X127" s="368">
        <v>1089045.3</v>
      </c>
      <c r="Y127" s="367"/>
      <c r="Z127" s="367"/>
      <c r="AA127" s="368">
        <v>480703.75</v>
      </c>
      <c r="AB127" s="368">
        <v>40579.54</v>
      </c>
      <c r="AC127" s="367"/>
      <c r="AD127" s="367"/>
      <c r="AE127" s="370">
        <f t="shared" si="13"/>
        <v>646023.62000000011</v>
      </c>
      <c r="AF127" s="31">
        <f t="shared" si="14"/>
        <v>33600</v>
      </c>
      <c r="AG127" s="361">
        <f t="shared" si="15"/>
        <v>612423.62000000011</v>
      </c>
      <c r="AH127" s="15">
        <f t="shared" si="16"/>
        <v>2007466.4200000002</v>
      </c>
      <c r="AI127" s="363">
        <f t="shared" si="17"/>
        <v>1610328.59</v>
      </c>
      <c r="AJ127" s="26">
        <f t="shared" si="12"/>
        <v>397137.83000000007</v>
      </c>
    </row>
    <row r="128" spans="1:36" x14ac:dyDescent="0.25">
      <c r="A128" s="1" t="s">
        <v>501</v>
      </c>
      <c r="B128" s="1" t="s">
        <v>502</v>
      </c>
      <c r="C128" s="66">
        <v>4502</v>
      </c>
      <c r="D128" s="67" t="s">
        <v>1202</v>
      </c>
      <c r="E128" t="s">
        <v>3145</v>
      </c>
      <c r="F128" s="329">
        <v>1379624.08</v>
      </c>
      <c r="G128" s="329">
        <v>0</v>
      </c>
      <c r="H128" s="329">
        <v>247098.65</v>
      </c>
      <c r="I128" s="319">
        <v>92618.02</v>
      </c>
      <c r="J128" s="319">
        <v>86215.34</v>
      </c>
      <c r="K128" s="341"/>
      <c r="L128" s="341"/>
      <c r="M128" s="341"/>
      <c r="N128" s="342">
        <v>2095.9</v>
      </c>
      <c r="O128"/>
      <c r="P128" s="319">
        <v>-607514.43999999994</v>
      </c>
      <c r="Q128" s="319">
        <v>1520211.94</v>
      </c>
      <c r="R128" s="320"/>
      <c r="S128" s="321">
        <v>1802590.01</v>
      </c>
      <c r="T128" s="320"/>
      <c r="U128" s="321">
        <v>967.71</v>
      </c>
      <c r="V128" s="321">
        <v>1806373.9</v>
      </c>
      <c r="W128" s="320"/>
      <c r="X128" s="368">
        <v>2063640.9</v>
      </c>
      <c r="Y128" s="367"/>
      <c r="Z128" s="367"/>
      <c r="AA128" s="368">
        <v>621300.16</v>
      </c>
      <c r="AB128" s="368">
        <v>34227.870000000003</v>
      </c>
      <c r="AC128" s="367"/>
      <c r="AD128" s="367"/>
      <c r="AE128" s="370">
        <f t="shared" si="13"/>
        <v>1626722.73</v>
      </c>
      <c r="AF128" s="31">
        <f t="shared" si="14"/>
        <v>2095.9</v>
      </c>
      <c r="AG128" s="361">
        <f t="shared" si="15"/>
        <v>1624626.83</v>
      </c>
      <c r="AH128" s="15">
        <f t="shared" si="16"/>
        <v>3609931.62</v>
      </c>
      <c r="AI128" s="363">
        <f t="shared" si="17"/>
        <v>2719168.93</v>
      </c>
      <c r="AJ128" s="26">
        <f t="shared" si="12"/>
        <v>890762.69</v>
      </c>
    </row>
    <row r="129" spans="1:36" x14ac:dyDescent="0.25">
      <c r="A129" s="1" t="s">
        <v>501</v>
      </c>
      <c r="B129" s="1" t="s">
        <v>502</v>
      </c>
      <c r="C129" s="66">
        <v>6455</v>
      </c>
      <c r="D129" s="67" t="s">
        <v>1203</v>
      </c>
      <c r="E129" t="s">
        <v>3146</v>
      </c>
      <c r="F129" s="329">
        <v>979673.18</v>
      </c>
      <c r="G129" s="329">
        <v>0</v>
      </c>
      <c r="H129" s="329">
        <v>146328.98000000001</v>
      </c>
      <c r="I129" s="319">
        <v>129993.8</v>
      </c>
      <c r="J129" s="319">
        <v>179984.69</v>
      </c>
      <c r="K129" s="341"/>
      <c r="L129" s="342">
        <v>0</v>
      </c>
      <c r="M129" s="341"/>
      <c r="N129" s="341"/>
      <c r="O129"/>
      <c r="P129" s="319">
        <v>-1577363.23</v>
      </c>
      <c r="Q129" s="319">
        <v>2436322.09</v>
      </c>
      <c r="R129" s="320"/>
      <c r="S129" s="321">
        <v>2033212.51</v>
      </c>
      <c r="T129" s="320"/>
      <c r="U129" s="321">
        <v>1056.5999999999999</v>
      </c>
      <c r="V129" s="321">
        <v>1329075.3</v>
      </c>
      <c r="W129" s="321">
        <v>21500</v>
      </c>
      <c r="X129" s="368">
        <v>1900247.3</v>
      </c>
      <c r="Y129" s="367"/>
      <c r="Z129" s="367"/>
      <c r="AA129" s="368">
        <v>836176.39</v>
      </c>
      <c r="AB129" s="368">
        <v>71398.929999999993</v>
      </c>
      <c r="AC129" s="367"/>
      <c r="AD129" s="367"/>
      <c r="AE129" s="370">
        <f t="shared" si="13"/>
        <v>1126002.1600000001</v>
      </c>
      <c r="AF129" s="31">
        <f t="shared" si="14"/>
        <v>0</v>
      </c>
      <c r="AG129" s="361">
        <f t="shared" si="15"/>
        <v>1126002.1600000001</v>
      </c>
      <c r="AH129" s="15">
        <f t="shared" si="16"/>
        <v>3384844.41</v>
      </c>
      <c r="AI129" s="363">
        <f t="shared" si="17"/>
        <v>2807822.62</v>
      </c>
      <c r="AJ129" s="26">
        <f t="shared" si="12"/>
        <v>577021.79</v>
      </c>
    </row>
    <row r="130" spans="1:36" x14ac:dyDescent="0.25">
      <c r="A130" s="1" t="s">
        <v>501</v>
      </c>
      <c r="B130" s="1" t="s">
        <v>502</v>
      </c>
      <c r="C130" s="66">
        <v>1661</v>
      </c>
      <c r="D130" s="67" t="s">
        <v>1204</v>
      </c>
      <c r="E130" t="s">
        <v>3147</v>
      </c>
      <c r="F130" s="329">
        <v>337219.24</v>
      </c>
      <c r="G130" s="329">
        <v>0</v>
      </c>
      <c r="H130" s="329">
        <v>141520.94</v>
      </c>
      <c r="I130" s="319">
        <v>208721.99</v>
      </c>
      <c r="J130" s="319">
        <v>84857.37</v>
      </c>
      <c r="K130" s="341"/>
      <c r="L130" s="341"/>
      <c r="M130" s="341"/>
      <c r="N130" s="342">
        <v>0</v>
      </c>
      <c r="O130"/>
      <c r="P130" s="319">
        <v>-1184803.28</v>
      </c>
      <c r="Q130" s="319">
        <v>1752442.7</v>
      </c>
      <c r="R130" s="320"/>
      <c r="S130" s="321">
        <v>878337.5</v>
      </c>
      <c r="T130" s="321">
        <v>85100</v>
      </c>
      <c r="U130" s="321">
        <v>358.44</v>
      </c>
      <c r="V130" s="321">
        <v>524688</v>
      </c>
      <c r="W130" s="320"/>
      <c r="X130" s="368">
        <v>683356.76</v>
      </c>
      <c r="Y130" s="367"/>
      <c r="Z130" s="367"/>
      <c r="AA130" s="368">
        <v>494800.19</v>
      </c>
      <c r="AB130" s="368">
        <v>105646.87</v>
      </c>
      <c r="AC130" s="367"/>
      <c r="AD130" s="367"/>
      <c r="AE130" s="370">
        <f t="shared" si="13"/>
        <v>478740.18</v>
      </c>
      <c r="AF130" s="31">
        <f t="shared" si="14"/>
        <v>0</v>
      </c>
      <c r="AG130" s="361">
        <f t="shared" si="15"/>
        <v>478740.18</v>
      </c>
      <c r="AH130" s="15">
        <f t="shared" si="16"/>
        <v>1488483.94</v>
      </c>
      <c r="AI130" s="363">
        <f t="shared" si="17"/>
        <v>1283803.8199999998</v>
      </c>
      <c r="AJ130" s="26">
        <f t="shared" si="12"/>
        <v>204680.12000000011</v>
      </c>
    </row>
    <row r="131" spans="1:36" x14ac:dyDescent="0.25">
      <c r="A131" s="1" t="s">
        <v>501</v>
      </c>
      <c r="B131" s="1" t="s">
        <v>502</v>
      </c>
      <c r="C131" s="66">
        <v>1935</v>
      </c>
      <c r="D131" s="67" t="s">
        <v>1205</v>
      </c>
      <c r="E131" t="s">
        <v>3148</v>
      </c>
      <c r="F131" s="329">
        <v>521394.33</v>
      </c>
      <c r="G131" s="329">
        <v>0</v>
      </c>
      <c r="H131" s="329">
        <v>120885.35</v>
      </c>
      <c r="I131" s="319">
        <v>221819.83</v>
      </c>
      <c r="J131" s="319">
        <v>62369.31</v>
      </c>
      <c r="K131" s="341"/>
      <c r="L131" s="341"/>
      <c r="M131" s="341"/>
      <c r="N131" s="342">
        <v>0</v>
      </c>
      <c r="O131"/>
      <c r="P131" s="319">
        <v>-2014133.36</v>
      </c>
      <c r="Q131" s="319">
        <v>2586652.75</v>
      </c>
      <c r="R131" s="320"/>
      <c r="S131" s="321">
        <v>991651.78</v>
      </c>
      <c r="T131" s="320"/>
      <c r="U131" s="321">
        <v>534.09</v>
      </c>
      <c r="V131" s="321">
        <v>867212</v>
      </c>
      <c r="W131" s="320"/>
      <c r="X131" s="368">
        <v>1054475</v>
      </c>
      <c r="Y131" s="367"/>
      <c r="Z131" s="367"/>
      <c r="AA131" s="368">
        <v>367987.32</v>
      </c>
      <c r="AB131" s="368">
        <v>82986.12</v>
      </c>
      <c r="AC131" s="367"/>
      <c r="AD131" s="367"/>
      <c r="AE131" s="370">
        <f t="shared" si="13"/>
        <v>642279.68000000005</v>
      </c>
      <c r="AF131" s="31">
        <f t="shared" si="14"/>
        <v>0</v>
      </c>
      <c r="AG131" s="361">
        <f t="shared" si="15"/>
        <v>642279.68000000005</v>
      </c>
      <c r="AH131" s="15">
        <f t="shared" si="16"/>
        <v>1859397.87</v>
      </c>
      <c r="AI131" s="363">
        <f t="shared" si="17"/>
        <v>1505448.44</v>
      </c>
      <c r="AJ131" s="26">
        <f t="shared" si="12"/>
        <v>353949.43000000017</v>
      </c>
    </row>
    <row r="132" spans="1:36" x14ac:dyDescent="0.25">
      <c r="A132" s="1" t="s">
        <v>501</v>
      </c>
      <c r="B132" s="1" t="s">
        <v>502</v>
      </c>
      <c r="C132" s="66">
        <v>4296</v>
      </c>
      <c r="D132" s="67" t="s">
        <v>1206</v>
      </c>
      <c r="E132" t="s">
        <v>3149</v>
      </c>
      <c r="F132" s="329">
        <v>927021.96</v>
      </c>
      <c r="G132" s="329">
        <v>0</v>
      </c>
      <c r="H132" s="329">
        <v>289896.38</v>
      </c>
      <c r="I132" s="319">
        <v>18586.53</v>
      </c>
      <c r="J132" s="319">
        <v>146229.32999999999</v>
      </c>
      <c r="K132" s="341"/>
      <c r="L132" s="341"/>
      <c r="M132" s="341"/>
      <c r="N132" s="341"/>
      <c r="O132"/>
      <c r="P132" s="319">
        <v>-1328877.24</v>
      </c>
      <c r="Q132" s="319">
        <v>1898238.82</v>
      </c>
      <c r="R132" s="320"/>
      <c r="S132" s="321">
        <v>1674885.83</v>
      </c>
      <c r="T132" s="321">
        <v>212900</v>
      </c>
      <c r="U132" s="321">
        <v>988.03</v>
      </c>
      <c r="V132" s="321">
        <v>1304079.78</v>
      </c>
      <c r="W132" s="320"/>
      <c r="X132" s="368">
        <v>1317580.78</v>
      </c>
      <c r="Y132" s="367"/>
      <c r="Z132" s="367"/>
      <c r="AA132" s="368">
        <v>698747.73</v>
      </c>
      <c r="AB132" s="368">
        <v>364152.51</v>
      </c>
      <c r="AC132" s="367"/>
      <c r="AD132" s="367"/>
      <c r="AE132" s="370">
        <f t="shared" si="13"/>
        <v>1216918.3399999999</v>
      </c>
      <c r="AF132" s="31">
        <f t="shared" si="14"/>
        <v>0</v>
      </c>
      <c r="AG132" s="361">
        <f t="shared" si="15"/>
        <v>1216918.3399999999</v>
      </c>
      <c r="AH132" s="15">
        <f t="shared" si="16"/>
        <v>3192853.64</v>
      </c>
      <c r="AI132" s="363">
        <f t="shared" si="17"/>
        <v>2380481.02</v>
      </c>
      <c r="AJ132" s="26">
        <f t="shared" si="12"/>
        <v>812372.62000000011</v>
      </c>
    </row>
    <row r="133" spans="1:36" x14ac:dyDescent="0.25">
      <c r="A133" s="1" t="s">
        <v>501</v>
      </c>
      <c r="B133" s="1" t="s">
        <v>502</v>
      </c>
      <c r="C133" s="66">
        <v>4985</v>
      </c>
      <c r="D133" s="67" t="s">
        <v>1207</v>
      </c>
      <c r="E133" t="s">
        <v>3150</v>
      </c>
      <c r="F133" s="329">
        <v>671388.55</v>
      </c>
      <c r="G133" s="329">
        <v>0</v>
      </c>
      <c r="H133" s="329">
        <v>116781.59</v>
      </c>
      <c r="I133" s="319">
        <v>218502.84</v>
      </c>
      <c r="J133" s="319">
        <v>115225.29</v>
      </c>
      <c r="K133" s="341"/>
      <c r="L133" s="341"/>
      <c r="M133" s="341"/>
      <c r="N133" s="342">
        <v>600</v>
      </c>
      <c r="O133"/>
      <c r="P133" s="319">
        <v>-1475381.37</v>
      </c>
      <c r="Q133" s="319">
        <v>2434424.27</v>
      </c>
      <c r="R133" s="320"/>
      <c r="S133" s="321">
        <v>1156618.25</v>
      </c>
      <c r="T133" s="320"/>
      <c r="U133" s="321">
        <v>944.79</v>
      </c>
      <c r="V133" s="321">
        <v>1207840</v>
      </c>
      <c r="W133" s="320"/>
      <c r="X133" s="368">
        <v>1532215</v>
      </c>
      <c r="Y133" s="367"/>
      <c r="Z133" s="367"/>
      <c r="AA133" s="368">
        <v>586929.54</v>
      </c>
      <c r="AB133" s="368">
        <v>84003.13</v>
      </c>
      <c r="AC133" s="367"/>
      <c r="AD133" s="367"/>
      <c r="AE133" s="370">
        <f t="shared" si="13"/>
        <v>788170.14</v>
      </c>
      <c r="AF133" s="31">
        <f t="shared" si="14"/>
        <v>600</v>
      </c>
      <c r="AG133" s="361">
        <f t="shared" si="15"/>
        <v>787570.14</v>
      </c>
      <c r="AH133" s="15">
        <f t="shared" si="16"/>
        <v>2365403.04</v>
      </c>
      <c r="AI133" s="363">
        <f t="shared" si="17"/>
        <v>2203147.67</v>
      </c>
      <c r="AJ133" s="26">
        <f t="shared" ref="AJ133:AJ189" si="18">AH133-AI133</f>
        <v>162255.37000000011</v>
      </c>
    </row>
    <row r="134" spans="1:36" x14ac:dyDescent="0.25">
      <c r="A134" s="1" t="s">
        <v>501</v>
      </c>
      <c r="B134" s="1" t="s">
        <v>502</v>
      </c>
      <c r="C134" s="66">
        <v>6488</v>
      </c>
      <c r="D134" s="67" t="s">
        <v>1208</v>
      </c>
      <c r="E134" t="s">
        <v>3151</v>
      </c>
      <c r="F134" s="329">
        <v>501670.76</v>
      </c>
      <c r="G134" s="329">
        <v>79900</v>
      </c>
      <c r="H134" s="329">
        <v>185289.88</v>
      </c>
      <c r="I134" s="319">
        <v>295590.65000000002</v>
      </c>
      <c r="J134" s="319">
        <v>31985.81</v>
      </c>
      <c r="K134" s="341"/>
      <c r="L134" s="341"/>
      <c r="M134" s="341"/>
      <c r="N134" s="341"/>
      <c r="O134"/>
      <c r="P134" s="319">
        <v>-1355227.56</v>
      </c>
      <c r="Q134" s="319">
        <v>2150215.54</v>
      </c>
      <c r="R134" s="320"/>
      <c r="S134" s="321">
        <v>1599095.28</v>
      </c>
      <c r="T134" s="321">
        <v>208800</v>
      </c>
      <c r="U134" s="321">
        <v>531.72</v>
      </c>
      <c r="V134" s="321">
        <v>1067925.2</v>
      </c>
      <c r="W134" s="320"/>
      <c r="X134" s="368">
        <v>1595923.2</v>
      </c>
      <c r="Y134" s="367"/>
      <c r="Z134" s="367"/>
      <c r="AA134" s="368">
        <v>888778.12</v>
      </c>
      <c r="AB134" s="368">
        <v>92201.76</v>
      </c>
      <c r="AC134" s="367"/>
      <c r="AD134" s="367"/>
      <c r="AE134" s="370">
        <f t="shared" si="13"/>
        <v>766860.64</v>
      </c>
      <c r="AF134" s="31">
        <f t="shared" si="14"/>
        <v>0</v>
      </c>
      <c r="AG134" s="361">
        <f t="shared" si="15"/>
        <v>766860.64</v>
      </c>
      <c r="AH134" s="15">
        <f t="shared" si="16"/>
        <v>2876352.2</v>
      </c>
      <c r="AI134" s="363">
        <f t="shared" si="17"/>
        <v>2576903.0799999996</v>
      </c>
      <c r="AJ134" s="26">
        <f t="shared" si="18"/>
        <v>299449.12000000058</v>
      </c>
    </row>
    <row r="135" spans="1:36" x14ac:dyDescent="0.25">
      <c r="A135" s="1" t="s">
        <v>501</v>
      </c>
      <c r="B135" s="1" t="s">
        <v>502</v>
      </c>
      <c r="C135" s="66">
        <v>789</v>
      </c>
      <c r="D135" s="67" t="s">
        <v>1209</v>
      </c>
      <c r="E135" t="s">
        <v>3214</v>
      </c>
      <c r="F135" s="329">
        <v>520160.46</v>
      </c>
      <c r="G135" s="329">
        <v>0</v>
      </c>
      <c r="H135" s="329">
        <v>54221.5</v>
      </c>
      <c r="I135" s="319">
        <v>157134.79999999999</v>
      </c>
      <c r="J135" s="319">
        <v>56628.75</v>
      </c>
      <c r="K135" s="341"/>
      <c r="L135" s="341"/>
      <c r="M135" s="341"/>
      <c r="N135" s="342">
        <v>7</v>
      </c>
      <c r="O135"/>
      <c r="P135" s="319">
        <v>-1239899.69</v>
      </c>
      <c r="Q135" s="319">
        <v>1699412.19</v>
      </c>
      <c r="R135" s="320"/>
      <c r="S135" s="321">
        <v>699269.79</v>
      </c>
      <c r="T135" s="321">
        <v>72950</v>
      </c>
      <c r="U135" s="321">
        <v>420.06</v>
      </c>
      <c r="V135" s="321">
        <v>591420</v>
      </c>
      <c r="W135" s="320"/>
      <c r="X135" s="368">
        <v>735379.5</v>
      </c>
      <c r="Y135" s="367"/>
      <c r="Z135" s="367"/>
      <c r="AA135" s="368">
        <v>210291.57</v>
      </c>
      <c r="AB135" s="368">
        <v>89762.77</v>
      </c>
      <c r="AC135" s="367"/>
      <c r="AD135" s="367"/>
      <c r="AE135" s="370">
        <f t="shared" si="13"/>
        <v>574381.96</v>
      </c>
      <c r="AF135" s="31">
        <f t="shared" si="14"/>
        <v>7</v>
      </c>
      <c r="AG135" s="361">
        <f t="shared" si="15"/>
        <v>574374.96</v>
      </c>
      <c r="AH135" s="15">
        <f t="shared" si="16"/>
        <v>1364059.85</v>
      </c>
      <c r="AI135" s="363">
        <f t="shared" si="17"/>
        <v>1035433.8400000001</v>
      </c>
      <c r="AJ135" s="26">
        <f t="shared" si="18"/>
        <v>328626.01</v>
      </c>
    </row>
    <row r="136" spans="1:36" x14ac:dyDescent="0.25">
      <c r="A136" s="1" t="s">
        <v>505</v>
      </c>
      <c r="B136" s="1" t="s">
        <v>506</v>
      </c>
      <c r="C136" s="66">
        <v>8307</v>
      </c>
      <c r="D136" s="67" t="s">
        <v>1210</v>
      </c>
      <c r="E136" t="s">
        <v>3152</v>
      </c>
      <c r="F136" s="329">
        <v>1387463.95</v>
      </c>
      <c r="G136" s="329">
        <v>0</v>
      </c>
      <c r="H136" s="329">
        <v>128367.85</v>
      </c>
      <c r="I136" s="319">
        <v>714714.31</v>
      </c>
      <c r="J136" s="319">
        <v>49122.93</v>
      </c>
      <c r="K136" s="341"/>
      <c r="L136" s="342">
        <v>11475</v>
      </c>
      <c r="M136" s="341"/>
      <c r="N136" s="342">
        <v>15219.88</v>
      </c>
      <c r="O136"/>
      <c r="P136" s="319">
        <v>-1806632.79</v>
      </c>
      <c r="Q136" s="319">
        <v>3628521.74</v>
      </c>
      <c r="R136" s="320"/>
      <c r="S136" s="321">
        <v>2097581.88</v>
      </c>
      <c r="T136" s="320"/>
      <c r="U136" s="321">
        <v>1162.25</v>
      </c>
      <c r="V136" s="321">
        <v>2529800.9</v>
      </c>
      <c r="W136" s="321">
        <v>69000</v>
      </c>
      <c r="X136" s="368">
        <v>3125196.98</v>
      </c>
      <c r="Y136" s="368">
        <v>33035</v>
      </c>
      <c r="Z136" s="367"/>
      <c r="AA136" s="368">
        <v>936275.36</v>
      </c>
      <c r="AB136" s="368">
        <v>171952.48</v>
      </c>
      <c r="AC136" s="367"/>
      <c r="AD136" s="367"/>
      <c r="AE136" s="370">
        <f t="shared" si="13"/>
        <v>1515831.8</v>
      </c>
      <c r="AF136" s="31">
        <f t="shared" si="14"/>
        <v>26694.879999999997</v>
      </c>
      <c r="AG136" s="361">
        <f t="shared" si="15"/>
        <v>1489136.9200000002</v>
      </c>
      <c r="AH136" s="15">
        <f t="shared" si="16"/>
        <v>4697545.0299999993</v>
      </c>
      <c r="AI136" s="363">
        <f t="shared" si="17"/>
        <v>4266459.82</v>
      </c>
      <c r="AJ136" s="26">
        <f t="shared" si="18"/>
        <v>431085.20999999903</v>
      </c>
    </row>
    <row r="137" spans="1:36" x14ac:dyDescent="0.25">
      <c r="A137" s="1" t="s">
        <v>505</v>
      </c>
      <c r="B137" s="1" t="s">
        <v>506</v>
      </c>
      <c r="C137" s="66">
        <v>4857</v>
      </c>
      <c r="D137" s="67" t="s">
        <v>1211</v>
      </c>
      <c r="E137" t="s">
        <v>3153</v>
      </c>
      <c r="F137" s="329">
        <v>526118.13</v>
      </c>
      <c r="G137" s="329">
        <v>0</v>
      </c>
      <c r="H137" s="329">
        <v>62467.47</v>
      </c>
      <c r="I137" s="319">
        <v>1218129.9099999999</v>
      </c>
      <c r="J137" s="319">
        <v>411572.83</v>
      </c>
      <c r="K137" s="341"/>
      <c r="L137" s="342">
        <v>8362.5</v>
      </c>
      <c r="M137" s="341"/>
      <c r="N137" s="342">
        <v>114050</v>
      </c>
      <c r="O137"/>
      <c r="P137" s="319">
        <v>1846632.34</v>
      </c>
      <c r="Q137" s="319">
        <v>365872.84</v>
      </c>
      <c r="R137" s="320"/>
      <c r="S137" s="321">
        <v>1174439.2</v>
      </c>
      <c r="T137" s="320"/>
      <c r="U137" s="321">
        <v>358.08</v>
      </c>
      <c r="V137" s="321">
        <v>1051980.6000000001</v>
      </c>
      <c r="W137" s="321">
        <v>23000</v>
      </c>
      <c r="X137" s="368">
        <v>1435513.6</v>
      </c>
      <c r="Y137" s="368">
        <v>12955</v>
      </c>
      <c r="Z137" s="367"/>
      <c r="AA137" s="368">
        <v>656048.46</v>
      </c>
      <c r="AB137" s="368">
        <v>261890.16</v>
      </c>
      <c r="AC137" s="367"/>
      <c r="AD137" s="367"/>
      <c r="AE137" s="370">
        <f t="shared" si="13"/>
        <v>588585.6</v>
      </c>
      <c r="AF137" s="31">
        <f t="shared" si="14"/>
        <v>122412.5</v>
      </c>
      <c r="AG137" s="361">
        <f t="shared" si="15"/>
        <v>466173.1</v>
      </c>
      <c r="AH137" s="15">
        <f t="shared" si="16"/>
        <v>2249777.88</v>
      </c>
      <c r="AI137" s="363">
        <f t="shared" si="17"/>
        <v>2366407.2200000002</v>
      </c>
      <c r="AJ137" s="26">
        <f t="shared" si="18"/>
        <v>-116629.34000000032</v>
      </c>
    </row>
    <row r="138" spans="1:36" x14ac:dyDescent="0.25">
      <c r="A138" s="1" t="s">
        <v>505</v>
      </c>
      <c r="B138" s="1" t="s">
        <v>506</v>
      </c>
      <c r="C138" s="66">
        <v>4343</v>
      </c>
      <c r="D138" s="67" t="s">
        <v>1212</v>
      </c>
      <c r="E138" t="s">
        <v>3154</v>
      </c>
      <c r="F138" s="329">
        <v>468581.57</v>
      </c>
      <c r="G138" s="329">
        <v>0</v>
      </c>
      <c r="H138" s="329">
        <v>175606.92</v>
      </c>
      <c r="I138" s="319">
        <v>84156.14</v>
      </c>
      <c r="J138" s="319">
        <v>72886.14</v>
      </c>
      <c r="K138" s="341"/>
      <c r="L138" s="342">
        <v>5670.5</v>
      </c>
      <c r="M138" s="341"/>
      <c r="N138" s="342">
        <v>13384</v>
      </c>
      <c r="O138"/>
      <c r="P138" s="319">
        <v>-1600332.95</v>
      </c>
      <c r="Q138" s="319">
        <v>2122751.4700000002</v>
      </c>
      <c r="R138" s="320"/>
      <c r="S138" s="321">
        <v>1192272.8</v>
      </c>
      <c r="T138" s="320"/>
      <c r="U138" s="321">
        <v>356.98</v>
      </c>
      <c r="V138" s="321">
        <v>1674175.3</v>
      </c>
      <c r="W138" s="321">
        <v>27000</v>
      </c>
      <c r="X138" s="368">
        <v>2100087.2999999998</v>
      </c>
      <c r="Y138" s="368">
        <v>2060</v>
      </c>
      <c r="Z138" s="367"/>
      <c r="AA138" s="368">
        <v>513011.71</v>
      </c>
      <c r="AB138" s="368">
        <v>18888.32</v>
      </c>
      <c r="AC138" s="367"/>
      <c r="AD138" s="367"/>
      <c r="AE138" s="370">
        <f t="shared" si="13"/>
        <v>644188.49</v>
      </c>
      <c r="AF138" s="31">
        <f t="shared" si="14"/>
        <v>19054.5</v>
      </c>
      <c r="AG138" s="361">
        <f t="shared" si="15"/>
        <v>625133.99</v>
      </c>
      <c r="AH138" s="15">
        <f t="shared" si="16"/>
        <v>2893805.08</v>
      </c>
      <c r="AI138" s="363">
        <f t="shared" si="17"/>
        <v>2634047.3299999996</v>
      </c>
      <c r="AJ138" s="26">
        <f t="shared" si="18"/>
        <v>259757.75000000047</v>
      </c>
    </row>
    <row r="139" spans="1:36" x14ac:dyDescent="0.25">
      <c r="A139" s="1" t="s">
        <v>505</v>
      </c>
      <c r="B139" s="1" t="s">
        <v>506</v>
      </c>
      <c r="C139" s="66">
        <v>4628</v>
      </c>
      <c r="D139" s="67" t="s">
        <v>1213</v>
      </c>
      <c r="E139" t="s">
        <v>3155</v>
      </c>
      <c r="F139" s="329">
        <v>1043626.69</v>
      </c>
      <c r="G139" s="329">
        <v>0</v>
      </c>
      <c r="H139" s="329">
        <v>137463.56</v>
      </c>
      <c r="I139" s="319">
        <v>1894769.67</v>
      </c>
      <c r="J139" s="319">
        <v>188140.86</v>
      </c>
      <c r="K139" s="341"/>
      <c r="L139" s="342">
        <v>6570.5</v>
      </c>
      <c r="M139" s="341"/>
      <c r="N139" s="342">
        <v>78600</v>
      </c>
      <c r="O139"/>
      <c r="P139" s="319">
        <v>2297826.87</v>
      </c>
      <c r="Q139" s="319">
        <v>765116.2</v>
      </c>
      <c r="R139" s="320"/>
      <c r="S139" s="321">
        <v>1342528.53</v>
      </c>
      <c r="T139" s="320"/>
      <c r="U139" s="321">
        <v>979.29</v>
      </c>
      <c r="V139" s="321">
        <v>1250045.3</v>
      </c>
      <c r="W139" s="321">
        <v>12000</v>
      </c>
      <c r="X139" s="368">
        <v>1690017.46</v>
      </c>
      <c r="Y139" s="368">
        <v>7210</v>
      </c>
      <c r="Z139" s="367"/>
      <c r="AA139" s="368">
        <v>485040.85</v>
      </c>
      <c r="AB139" s="368">
        <v>237397.6</v>
      </c>
      <c r="AC139" s="367"/>
      <c r="AD139" s="368">
        <v>70000</v>
      </c>
      <c r="AE139" s="370">
        <f t="shared" si="13"/>
        <v>1181090.25</v>
      </c>
      <c r="AF139" s="31">
        <f t="shared" si="14"/>
        <v>85170.5</v>
      </c>
      <c r="AG139" s="361">
        <f t="shared" si="15"/>
        <v>1095919.75</v>
      </c>
      <c r="AH139" s="15">
        <f t="shared" si="16"/>
        <v>2605553.12</v>
      </c>
      <c r="AI139" s="363">
        <f t="shared" si="17"/>
        <v>2489665.91</v>
      </c>
      <c r="AJ139" s="26">
        <f t="shared" si="18"/>
        <v>115887.20999999996</v>
      </c>
    </row>
    <row r="140" spans="1:36" x14ac:dyDescent="0.25">
      <c r="A140" s="1" t="s">
        <v>505</v>
      </c>
      <c r="B140" s="1" t="s">
        <v>506</v>
      </c>
      <c r="C140" s="66">
        <v>5183</v>
      </c>
      <c r="D140" s="67" t="s">
        <v>1214</v>
      </c>
      <c r="E140" t="s">
        <v>3156</v>
      </c>
      <c r="F140" s="329">
        <v>653139.30000000005</v>
      </c>
      <c r="G140" s="329">
        <v>0</v>
      </c>
      <c r="H140" s="329">
        <v>126713.19</v>
      </c>
      <c r="I140" s="319">
        <v>116840.21</v>
      </c>
      <c r="J140" s="319">
        <v>42616.28</v>
      </c>
      <c r="K140" s="341"/>
      <c r="L140" s="342">
        <v>4868</v>
      </c>
      <c r="M140" s="341"/>
      <c r="N140" s="342">
        <v>15160</v>
      </c>
      <c r="O140"/>
      <c r="P140" s="319">
        <v>-2787600.88</v>
      </c>
      <c r="Q140" s="319">
        <v>3234091.19</v>
      </c>
      <c r="R140" s="320"/>
      <c r="S140" s="321">
        <v>1655629.33</v>
      </c>
      <c r="T140" s="320"/>
      <c r="U140" s="321">
        <v>339.56</v>
      </c>
      <c r="V140" s="321">
        <v>725735.5</v>
      </c>
      <c r="W140" s="321">
        <v>12000</v>
      </c>
      <c r="X140" s="368">
        <v>1180025.5</v>
      </c>
      <c r="Y140" s="368">
        <v>4490</v>
      </c>
      <c r="Z140" s="367"/>
      <c r="AA140" s="368">
        <v>639899.57999999996</v>
      </c>
      <c r="AB140" s="368">
        <v>96498.64</v>
      </c>
      <c r="AC140" s="367"/>
      <c r="AD140" s="367"/>
      <c r="AE140" s="370">
        <f t="shared" si="13"/>
        <v>779852.49</v>
      </c>
      <c r="AF140" s="31">
        <f t="shared" si="14"/>
        <v>20028</v>
      </c>
      <c r="AG140" s="361">
        <f t="shared" si="15"/>
        <v>759824.49</v>
      </c>
      <c r="AH140" s="15">
        <f t="shared" si="16"/>
        <v>2393704.39</v>
      </c>
      <c r="AI140" s="363">
        <f t="shared" si="17"/>
        <v>1920913.72</v>
      </c>
      <c r="AJ140" s="26">
        <f t="shared" si="18"/>
        <v>472790.67000000016</v>
      </c>
    </row>
    <row r="141" spans="1:36" x14ac:dyDescent="0.25">
      <c r="A141" s="1" t="s">
        <v>505</v>
      </c>
      <c r="B141" s="1" t="s">
        <v>506</v>
      </c>
      <c r="C141" s="66">
        <v>3400</v>
      </c>
      <c r="D141" s="67" t="s">
        <v>1215</v>
      </c>
      <c r="E141" t="s">
        <v>3157</v>
      </c>
      <c r="F141" s="329">
        <v>409262.24</v>
      </c>
      <c r="G141" s="329">
        <v>0</v>
      </c>
      <c r="H141" s="329">
        <v>97056.48</v>
      </c>
      <c r="I141" s="319">
        <v>438698.29</v>
      </c>
      <c r="J141" s="319">
        <v>90000.9</v>
      </c>
      <c r="K141" s="341"/>
      <c r="L141" s="342">
        <v>5570.5</v>
      </c>
      <c r="M141" s="341"/>
      <c r="N141" s="342">
        <v>48.9</v>
      </c>
      <c r="O141"/>
      <c r="P141" s="319">
        <v>-1006063.68</v>
      </c>
      <c r="Q141" s="319">
        <v>1809525.85</v>
      </c>
      <c r="R141" s="320"/>
      <c r="S141" s="321">
        <v>1134361.06</v>
      </c>
      <c r="T141" s="320"/>
      <c r="U141" s="321">
        <v>244.23</v>
      </c>
      <c r="V141" s="321">
        <v>943480</v>
      </c>
      <c r="W141" s="321">
        <v>12000</v>
      </c>
      <c r="X141" s="368">
        <v>1279005.1599999999</v>
      </c>
      <c r="Y141" s="368">
        <v>19798</v>
      </c>
      <c r="Z141" s="367"/>
      <c r="AA141" s="368">
        <v>487313.31</v>
      </c>
      <c r="AB141" s="368">
        <v>78032.479999999996</v>
      </c>
      <c r="AC141" s="367"/>
      <c r="AD141" s="367"/>
      <c r="AE141" s="370">
        <f t="shared" si="13"/>
        <v>506318.72</v>
      </c>
      <c r="AF141" s="31">
        <f t="shared" si="14"/>
        <v>5619.4</v>
      </c>
      <c r="AG141" s="361">
        <f t="shared" si="15"/>
        <v>500699.31999999995</v>
      </c>
      <c r="AH141" s="15">
        <f t="shared" si="16"/>
        <v>2090085.29</v>
      </c>
      <c r="AI141" s="363">
        <f t="shared" si="17"/>
        <v>1864148.95</v>
      </c>
      <c r="AJ141" s="26">
        <f t="shared" si="18"/>
        <v>225936.34000000008</v>
      </c>
    </row>
    <row r="142" spans="1:36" x14ac:dyDescent="0.25">
      <c r="A142" s="1" t="s">
        <v>505</v>
      </c>
      <c r="B142" s="1" t="s">
        <v>506</v>
      </c>
      <c r="C142" s="66">
        <v>7272</v>
      </c>
      <c r="D142" s="67" t="s">
        <v>1216</v>
      </c>
      <c r="E142" t="s">
        <v>3158</v>
      </c>
      <c r="F142" s="329">
        <v>1020318.05</v>
      </c>
      <c r="G142" s="329">
        <v>0</v>
      </c>
      <c r="H142" s="329">
        <v>146716.98000000001</v>
      </c>
      <c r="I142" s="319">
        <v>951893.37</v>
      </c>
      <c r="J142" s="319">
        <v>106993.54</v>
      </c>
      <c r="K142" s="341"/>
      <c r="L142" s="342">
        <v>5560</v>
      </c>
      <c r="M142" s="341"/>
      <c r="N142" s="342">
        <v>33800</v>
      </c>
      <c r="O142"/>
      <c r="P142" s="319">
        <v>686574.64</v>
      </c>
      <c r="Q142" s="319">
        <v>1034850.95</v>
      </c>
      <c r="R142" s="320"/>
      <c r="S142" s="321">
        <v>1820381.63</v>
      </c>
      <c r="T142" s="321">
        <v>1200</v>
      </c>
      <c r="U142" s="321">
        <v>760.38</v>
      </c>
      <c r="V142" s="321">
        <v>794368.6</v>
      </c>
      <c r="W142" s="321">
        <v>12000</v>
      </c>
      <c r="X142" s="368">
        <v>1253004.68</v>
      </c>
      <c r="Y142" s="368">
        <v>23567</v>
      </c>
      <c r="Z142" s="367"/>
      <c r="AA142" s="368">
        <v>737029.28</v>
      </c>
      <c r="AB142" s="368">
        <v>149973.29999999999</v>
      </c>
      <c r="AC142" s="367"/>
      <c r="AD142" s="367"/>
      <c r="AE142" s="370">
        <f t="shared" si="13"/>
        <v>1167035.03</v>
      </c>
      <c r="AF142" s="31">
        <f t="shared" si="14"/>
        <v>39360</v>
      </c>
      <c r="AG142" s="361">
        <f t="shared" si="15"/>
        <v>1127675.03</v>
      </c>
      <c r="AH142" s="15">
        <f t="shared" si="16"/>
        <v>2628710.61</v>
      </c>
      <c r="AI142" s="363">
        <f t="shared" si="17"/>
        <v>2163574.2599999998</v>
      </c>
      <c r="AJ142" s="26">
        <f t="shared" si="18"/>
        <v>465136.35000000009</v>
      </c>
    </row>
    <row r="143" spans="1:36" x14ac:dyDescent="0.25">
      <c r="A143" s="1" t="s">
        <v>505</v>
      </c>
      <c r="B143" s="1" t="s">
        <v>506</v>
      </c>
      <c r="C143" s="66">
        <v>4130</v>
      </c>
      <c r="D143" s="67" t="s">
        <v>1217</v>
      </c>
      <c r="E143" t="s">
        <v>3159</v>
      </c>
      <c r="F143" s="329">
        <v>539824.72</v>
      </c>
      <c r="G143" s="329">
        <v>0</v>
      </c>
      <c r="H143" s="329">
        <v>74137.83</v>
      </c>
      <c r="I143" s="319">
        <v>119610.69</v>
      </c>
      <c r="J143" s="319">
        <v>66221.8</v>
      </c>
      <c r="K143" s="341"/>
      <c r="L143" s="342">
        <v>6570</v>
      </c>
      <c r="M143" s="341"/>
      <c r="N143" s="342">
        <v>62459.9</v>
      </c>
      <c r="O143"/>
      <c r="P143" s="319">
        <v>-1250068.02</v>
      </c>
      <c r="Q143" s="319">
        <v>1778360.15</v>
      </c>
      <c r="R143" s="320"/>
      <c r="S143" s="321">
        <v>1477843.5</v>
      </c>
      <c r="T143" s="321">
        <v>92900</v>
      </c>
      <c r="U143" s="321">
        <v>461.75</v>
      </c>
      <c r="V143" s="321">
        <v>1192248</v>
      </c>
      <c r="W143" s="321">
        <v>24000</v>
      </c>
      <c r="X143" s="368">
        <v>1671307.98</v>
      </c>
      <c r="Y143" s="368">
        <v>16782</v>
      </c>
      <c r="Z143" s="367"/>
      <c r="AA143" s="368">
        <v>873145.62</v>
      </c>
      <c r="AB143" s="368">
        <v>23744.639999999999</v>
      </c>
      <c r="AC143" s="367"/>
      <c r="AD143" s="367"/>
      <c r="AE143" s="370">
        <f t="shared" si="13"/>
        <v>613962.54999999993</v>
      </c>
      <c r="AF143" s="31">
        <f t="shared" si="14"/>
        <v>69029.899999999994</v>
      </c>
      <c r="AG143" s="361">
        <f t="shared" si="15"/>
        <v>544932.64999999991</v>
      </c>
      <c r="AH143" s="15">
        <f t="shared" si="16"/>
        <v>2787453.25</v>
      </c>
      <c r="AI143" s="363">
        <f t="shared" si="17"/>
        <v>2584980.2400000002</v>
      </c>
      <c r="AJ143" s="26">
        <f t="shared" si="18"/>
        <v>202473.00999999978</v>
      </c>
    </row>
    <row r="144" spans="1:36" x14ac:dyDescent="0.25">
      <c r="A144" s="1" t="s">
        <v>505</v>
      </c>
      <c r="B144" s="1" t="s">
        <v>506</v>
      </c>
      <c r="C144" s="66">
        <v>3177</v>
      </c>
      <c r="D144" s="67" t="s">
        <v>1218</v>
      </c>
      <c r="E144" t="s">
        <v>3160</v>
      </c>
      <c r="F144" s="329">
        <v>347638.42</v>
      </c>
      <c r="G144" s="329">
        <v>0</v>
      </c>
      <c r="H144" s="329">
        <v>156018.47</v>
      </c>
      <c r="I144" s="319">
        <v>555753.53</v>
      </c>
      <c r="J144" s="319">
        <v>9558.98</v>
      </c>
      <c r="K144" s="341"/>
      <c r="L144" s="342">
        <v>6500</v>
      </c>
      <c r="M144" s="341"/>
      <c r="N144" s="342">
        <v>48824.25</v>
      </c>
      <c r="O144"/>
      <c r="P144" s="319">
        <v>-1657100.98</v>
      </c>
      <c r="Q144" s="319">
        <v>2463401.71</v>
      </c>
      <c r="R144" s="320"/>
      <c r="S144" s="321">
        <v>1201309.83</v>
      </c>
      <c r="T144" s="321">
        <v>179190.92</v>
      </c>
      <c r="U144" s="321">
        <v>276.26</v>
      </c>
      <c r="V144" s="321">
        <v>1023036.7</v>
      </c>
      <c r="W144" s="321">
        <v>12000</v>
      </c>
      <c r="X144" s="368">
        <v>1330586.7</v>
      </c>
      <c r="Y144" s="368">
        <v>8620</v>
      </c>
      <c r="Z144" s="367"/>
      <c r="AA144" s="368">
        <v>775329.23</v>
      </c>
      <c r="AB144" s="368">
        <v>93933.36</v>
      </c>
      <c r="AC144" s="367"/>
      <c r="AD144" s="367"/>
      <c r="AE144" s="370">
        <f t="shared" si="13"/>
        <v>503656.89</v>
      </c>
      <c r="AF144" s="31">
        <f t="shared" si="14"/>
        <v>55324.25</v>
      </c>
      <c r="AG144" s="361">
        <f t="shared" si="15"/>
        <v>448332.64</v>
      </c>
      <c r="AH144" s="15">
        <f t="shared" si="16"/>
        <v>2415813.71</v>
      </c>
      <c r="AI144" s="363">
        <f t="shared" si="17"/>
        <v>2208469.2899999996</v>
      </c>
      <c r="AJ144" s="26">
        <f t="shared" si="18"/>
        <v>207344.42000000039</v>
      </c>
    </row>
    <row r="145" spans="1:36" x14ac:dyDescent="0.25">
      <c r="A145" s="1" t="s">
        <v>505</v>
      </c>
      <c r="B145" s="1" t="s">
        <v>506</v>
      </c>
      <c r="C145" s="66">
        <v>5043</v>
      </c>
      <c r="D145" s="67" t="s">
        <v>1219</v>
      </c>
      <c r="E145" t="s">
        <v>3161</v>
      </c>
      <c r="F145" s="329">
        <v>951932.17</v>
      </c>
      <c r="G145" s="329">
        <v>0</v>
      </c>
      <c r="H145" s="329">
        <v>197813.72</v>
      </c>
      <c r="I145" s="319">
        <v>31206.16</v>
      </c>
      <c r="J145" s="319">
        <v>39218.879999999997</v>
      </c>
      <c r="K145" s="341"/>
      <c r="L145" s="342">
        <v>5670.5</v>
      </c>
      <c r="M145" s="341"/>
      <c r="N145" s="342">
        <v>15161.54</v>
      </c>
      <c r="O145"/>
      <c r="P145" s="319">
        <v>-1055377.49</v>
      </c>
      <c r="Q145" s="319">
        <v>1748544.54</v>
      </c>
      <c r="R145" s="320"/>
      <c r="S145" s="321">
        <v>2053738.14</v>
      </c>
      <c r="T145" s="320"/>
      <c r="U145" s="321">
        <v>677.62</v>
      </c>
      <c r="V145" s="321">
        <v>1350916</v>
      </c>
      <c r="W145" s="321">
        <v>12000</v>
      </c>
      <c r="X145" s="368">
        <v>1750843.24</v>
      </c>
      <c r="Y145" s="368">
        <v>28785</v>
      </c>
      <c r="Z145" s="367"/>
      <c r="AA145" s="368">
        <v>1097029.8400000001</v>
      </c>
      <c r="AB145" s="368">
        <v>34501.839999999997</v>
      </c>
      <c r="AC145" s="367"/>
      <c r="AD145" s="367"/>
      <c r="AE145" s="370">
        <f t="shared" si="13"/>
        <v>1149745.8900000001</v>
      </c>
      <c r="AF145" s="31">
        <f t="shared" si="14"/>
        <v>20832.04</v>
      </c>
      <c r="AG145" s="361">
        <f t="shared" si="15"/>
        <v>1128913.8500000001</v>
      </c>
      <c r="AH145" s="15">
        <f t="shared" si="16"/>
        <v>3417331.76</v>
      </c>
      <c r="AI145" s="363">
        <f t="shared" si="17"/>
        <v>2911159.92</v>
      </c>
      <c r="AJ145" s="26">
        <f t="shared" si="18"/>
        <v>506171.83999999985</v>
      </c>
    </row>
    <row r="146" spans="1:36" x14ac:dyDescent="0.25">
      <c r="A146" s="1" t="s">
        <v>505</v>
      </c>
      <c r="B146" s="1" t="s">
        <v>506</v>
      </c>
      <c r="C146" s="66">
        <v>4781</v>
      </c>
      <c r="D146" s="67" t="s">
        <v>1220</v>
      </c>
      <c r="E146" t="s">
        <v>3162</v>
      </c>
      <c r="F146" s="329">
        <v>799613.91</v>
      </c>
      <c r="G146" s="329">
        <v>0</v>
      </c>
      <c r="H146" s="329">
        <v>92606.96</v>
      </c>
      <c r="I146" s="319">
        <v>1117428.6100000001</v>
      </c>
      <c r="J146" s="319">
        <v>69587.05</v>
      </c>
      <c r="K146" s="341"/>
      <c r="L146" s="342">
        <v>0</v>
      </c>
      <c r="M146" s="341"/>
      <c r="N146" s="342">
        <v>521.78</v>
      </c>
      <c r="O146"/>
      <c r="P146" s="319">
        <v>1318152.28</v>
      </c>
      <c r="Q146" s="319">
        <v>577706.88</v>
      </c>
      <c r="R146" s="320"/>
      <c r="S146" s="321">
        <v>1661817.39</v>
      </c>
      <c r="T146" s="320"/>
      <c r="U146" s="321">
        <v>633.46</v>
      </c>
      <c r="V146" s="321">
        <v>1641037.3</v>
      </c>
      <c r="W146" s="321">
        <v>12000</v>
      </c>
      <c r="X146" s="368">
        <v>2140795.38</v>
      </c>
      <c r="Y146" s="368">
        <v>19035</v>
      </c>
      <c r="Z146" s="367"/>
      <c r="AA146" s="368">
        <v>836980.9</v>
      </c>
      <c r="AB146" s="368">
        <v>105821.28</v>
      </c>
      <c r="AC146" s="367"/>
      <c r="AD146" s="368">
        <v>30000</v>
      </c>
      <c r="AE146" s="370">
        <f t="shared" si="13"/>
        <v>892220.87</v>
      </c>
      <c r="AF146" s="31">
        <f t="shared" si="14"/>
        <v>521.78</v>
      </c>
      <c r="AG146" s="361">
        <f t="shared" si="15"/>
        <v>891699.09</v>
      </c>
      <c r="AH146" s="15">
        <f t="shared" si="16"/>
        <v>3315488.15</v>
      </c>
      <c r="AI146" s="363">
        <f t="shared" si="17"/>
        <v>3132632.5599999996</v>
      </c>
      <c r="AJ146" s="26">
        <f t="shared" si="18"/>
        <v>182855.59000000032</v>
      </c>
    </row>
    <row r="147" spans="1:36" x14ac:dyDescent="0.25">
      <c r="A147" s="1" t="s">
        <v>505</v>
      </c>
      <c r="B147" s="1" t="s">
        <v>506</v>
      </c>
      <c r="C147" s="66">
        <v>7022</v>
      </c>
      <c r="D147" s="67" t="s">
        <v>1221</v>
      </c>
      <c r="E147" t="s">
        <v>3163</v>
      </c>
      <c r="F147" s="329">
        <v>1129676.69</v>
      </c>
      <c r="G147" s="329">
        <v>0</v>
      </c>
      <c r="H147" s="329">
        <v>201982.6</v>
      </c>
      <c r="I147" s="319">
        <v>67280.77</v>
      </c>
      <c r="J147" s="319">
        <v>97341.08</v>
      </c>
      <c r="K147" s="341"/>
      <c r="L147" s="342">
        <v>17700</v>
      </c>
      <c r="M147" s="341"/>
      <c r="N147" s="342">
        <v>17447.22</v>
      </c>
      <c r="O147"/>
      <c r="P147" s="319">
        <v>-2458173.9700000002</v>
      </c>
      <c r="Q147" s="319">
        <v>3628551.99</v>
      </c>
      <c r="R147" s="320"/>
      <c r="S147" s="321">
        <v>1928002.63</v>
      </c>
      <c r="T147" s="321">
        <v>16500</v>
      </c>
      <c r="U147" s="321">
        <v>1049.26</v>
      </c>
      <c r="V147" s="321">
        <v>1730266.72</v>
      </c>
      <c r="W147" s="321">
        <v>12000</v>
      </c>
      <c r="X147" s="368">
        <v>2204311.7200000002</v>
      </c>
      <c r="Y147" s="368">
        <v>33841</v>
      </c>
      <c r="Z147" s="367"/>
      <c r="AA147" s="368">
        <v>1121084.71</v>
      </c>
      <c r="AB147" s="368">
        <v>37825.279999999999</v>
      </c>
      <c r="AC147" s="367"/>
      <c r="AD147" s="367"/>
      <c r="AE147" s="370">
        <f t="shared" si="13"/>
        <v>1331659.29</v>
      </c>
      <c r="AF147" s="31">
        <f t="shared" si="14"/>
        <v>35147.22</v>
      </c>
      <c r="AG147" s="361">
        <f t="shared" si="15"/>
        <v>1296512.07</v>
      </c>
      <c r="AH147" s="15">
        <f t="shared" si="16"/>
        <v>3687818.61</v>
      </c>
      <c r="AI147" s="363">
        <f t="shared" si="17"/>
        <v>3397062.71</v>
      </c>
      <c r="AJ147" s="26">
        <f t="shared" si="18"/>
        <v>290755.89999999991</v>
      </c>
    </row>
    <row r="148" spans="1:36" x14ac:dyDescent="0.25">
      <c r="A148" s="1" t="s">
        <v>505</v>
      </c>
      <c r="B148" s="1" t="s">
        <v>506</v>
      </c>
      <c r="C148" s="66">
        <v>5099</v>
      </c>
      <c r="D148" s="67" t="s">
        <v>1222</v>
      </c>
      <c r="E148" t="s">
        <v>3164</v>
      </c>
      <c r="F148" s="329">
        <v>1180673.08</v>
      </c>
      <c r="G148" s="329">
        <v>0</v>
      </c>
      <c r="H148" s="329">
        <v>150337.78</v>
      </c>
      <c r="I148" s="319">
        <v>497423.41</v>
      </c>
      <c r="J148" s="319">
        <v>94441.22</v>
      </c>
      <c r="K148" s="341"/>
      <c r="L148" s="342">
        <v>5560</v>
      </c>
      <c r="M148" s="341"/>
      <c r="N148" s="342">
        <v>212500</v>
      </c>
      <c r="O148"/>
      <c r="P148" s="319">
        <v>-932658.41</v>
      </c>
      <c r="Q148" s="319">
        <v>2252597.11</v>
      </c>
      <c r="R148" s="320"/>
      <c r="S148" s="321">
        <v>1512769.44</v>
      </c>
      <c r="T148" s="320"/>
      <c r="U148" s="321">
        <v>777.38</v>
      </c>
      <c r="V148" s="321">
        <v>1136039.1000000001</v>
      </c>
      <c r="W148" s="321">
        <v>24000</v>
      </c>
      <c r="X148" s="368">
        <v>1515241.1</v>
      </c>
      <c r="Y148" s="368">
        <v>3605</v>
      </c>
      <c r="Z148" s="367"/>
      <c r="AA148" s="368">
        <v>595107.99</v>
      </c>
      <c r="AB148" s="368">
        <v>174755.04</v>
      </c>
      <c r="AC148" s="367"/>
      <c r="AD148" s="367"/>
      <c r="AE148" s="370">
        <f t="shared" si="13"/>
        <v>1331010.8600000001</v>
      </c>
      <c r="AF148" s="31">
        <f t="shared" si="14"/>
        <v>218060</v>
      </c>
      <c r="AG148" s="361">
        <f t="shared" si="15"/>
        <v>1112950.8600000001</v>
      </c>
      <c r="AH148" s="15">
        <f t="shared" si="16"/>
        <v>2673585.92</v>
      </c>
      <c r="AI148" s="363">
        <f t="shared" si="17"/>
        <v>2288709.13</v>
      </c>
      <c r="AJ148" s="26">
        <f t="shared" si="18"/>
        <v>384876.79000000004</v>
      </c>
    </row>
    <row r="149" spans="1:36" x14ac:dyDescent="0.25">
      <c r="A149" s="1" t="s">
        <v>505</v>
      </c>
      <c r="B149" s="1" t="s">
        <v>506</v>
      </c>
      <c r="C149" s="66">
        <v>2341</v>
      </c>
      <c r="D149" s="67" t="s">
        <v>1223</v>
      </c>
      <c r="E149" t="s">
        <v>3165</v>
      </c>
      <c r="F149" s="329">
        <v>430861.52</v>
      </c>
      <c r="G149" s="329">
        <v>0</v>
      </c>
      <c r="H149" s="329">
        <v>52280.63</v>
      </c>
      <c r="I149" s="319">
        <v>1268987.1299999999</v>
      </c>
      <c r="J149" s="319">
        <v>19638.3</v>
      </c>
      <c r="K149" s="341"/>
      <c r="L149" s="342">
        <v>6570</v>
      </c>
      <c r="M149" s="341"/>
      <c r="N149" s="342">
        <v>143.53</v>
      </c>
      <c r="O149"/>
      <c r="P149" s="319">
        <v>1005599.32</v>
      </c>
      <c r="Q149" s="319">
        <v>605433.22</v>
      </c>
      <c r="R149" s="320"/>
      <c r="S149" s="321">
        <v>1116340.94</v>
      </c>
      <c r="T149" s="320"/>
      <c r="U149" s="321">
        <v>303.17</v>
      </c>
      <c r="V149" s="321">
        <v>802872</v>
      </c>
      <c r="W149" s="320"/>
      <c r="X149" s="368">
        <v>1146179</v>
      </c>
      <c r="Y149" s="368">
        <v>13300</v>
      </c>
      <c r="Z149" s="367"/>
      <c r="AA149" s="368">
        <v>478183.6</v>
      </c>
      <c r="AB149" s="368">
        <v>97832</v>
      </c>
      <c r="AC149" s="367"/>
      <c r="AD149" s="368">
        <v>30000</v>
      </c>
      <c r="AE149" s="370">
        <f t="shared" si="13"/>
        <v>483142.15</v>
      </c>
      <c r="AF149" s="31">
        <f t="shared" si="14"/>
        <v>6713.53</v>
      </c>
      <c r="AG149" s="361">
        <f t="shared" si="15"/>
        <v>476428.62</v>
      </c>
      <c r="AH149" s="15">
        <f t="shared" si="16"/>
        <v>1919516.1099999999</v>
      </c>
      <c r="AI149" s="363">
        <f t="shared" si="17"/>
        <v>1765494.6</v>
      </c>
      <c r="AJ149" s="26">
        <f t="shared" si="18"/>
        <v>154021.50999999978</v>
      </c>
    </row>
    <row r="150" spans="1:36" x14ac:dyDescent="0.25">
      <c r="A150" s="1" t="s">
        <v>505</v>
      </c>
      <c r="B150" s="1" t="s">
        <v>506</v>
      </c>
      <c r="C150" s="66">
        <v>1923</v>
      </c>
      <c r="D150" s="67" t="s">
        <v>1224</v>
      </c>
      <c r="E150" t="s">
        <v>3166</v>
      </c>
      <c r="F150" s="329">
        <v>513334.37</v>
      </c>
      <c r="G150" s="329">
        <v>0</v>
      </c>
      <c r="H150" s="329">
        <v>120266.88</v>
      </c>
      <c r="I150" s="319">
        <v>1290615</v>
      </c>
      <c r="J150" s="319">
        <v>31703.48</v>
      </c>
      <c r="K150" s="341"/>
      <c r="L150" s="342">
        <v>5560</v>
      </c>
      <c r="M150" s="341"/>
      <c r="N150" s="342">
        <v>79979.05</v>
      </c>
      <c r="O150"/>
      <c r="P150" s="319">
        <v>1167978.1599999999</v>
      </c>
      <c r="Q150" s="319">
        <v>698047.3</v>
      </c>
      <c r="R150" s="320"/>
      <c r="S150" s="321">
        <v>908142.81</v>
      </c>
      <c r="T150" s="321">
        <v>6000</v>
      </c>
      <c r="U150" s="321">
        <v>487.41</v>
      </c>
      <c r="V150" s="321">
        <v>1152858</v>
      </c>
      <c r="W150" s="321">
        <v>24000</v>
      </c>
      <c r="X150" s="368">
        <v>1475984</v>
      </c>
      <c r="Y150" s="368">
        <v>7650</v>
      </c>
      <c r="Z150" s="367"/>
      <c r="AA150" s="368">
        <v>467912.84</v>
      </c>
      <c r="AB150" s="368">
        <v>92456.16</v>
      </c>
      <c r="AC150" s="367"/>
      <c r="AD150" s="368">
        <v>43130</v>
      </c>
      <c r="AE150" s="370">
        <f t="shared" si="13"/>
        <v>633601.25</v>
      </c>
      <c r="AF150" s="31">
        <f t="shared" si="14"/>
        <v>85539.05</v>
      </c>
      <c r="AG150" s="361">
        <f t="shared" si="15"/>
        <v>548062.19999999995</v>
      </c>
      <c r="AH150" s="15">
        <f t="shared" si="16"/>
        <v>2091488.2200000002</v>
      </c>
      <c r="AI150" s="363">
        <f t="shared" si="17"/>
        <v>2087133</v>
      </c>
      <c r="AJ150" s="26">
        <f t="shared" si="18"/>
        <v>4355.2200000002049</v>
      </c>
    </row>
    <row r="151" spans="1:36" x14ac:dyDescent="0.25">
      <c r="A151" s="1" t="s">
        <v>505</v>
      </c>
      <c r="B151" s="1" t="s">
        <v>506</v>
      </c>
      <c r="C151" s="66">
        <v>1617</v>
      </c>
      <c r="D151" s="67" t="s">
        <v>1225</v>
      </c>
      <c r="E151" t="s">
        <v>3167</v>
      </c>
      <c r="F151" s="329">
        <v>234567.12</v>
      </c>
      <c r="G151" s="329">
        <v>0</v>
      </c>
      <c r="H151" s="329">
        <v>57738.239999999998</v>
      </c>
      <c r="I151" s="319">
        <v>912228.84</v>
      </c>
      <c r="J151" s="319">
        <v>28771.64</v>
      </c>
      <c r="K151" s="341"/>
      <c r="L151" s="342">
        <v>6570</v>
      </c>
      <c r="M151" s="341"/>
      <c r="N151" s="342">
        <v>39590.33</v>
      </c>
      <c r="O151"/>
      <c r="P151" s="319">
        <v>718899.22</v>
      </c>
      <c r="Q151" s="319">
        <v>399608.02</v>
      </c>
      <c r="R151" s="320"/>
      <c r="S151" s="321">
        <v>872589.4</v>
      </c>
      <c r="T151" s="321">
        <v>16000</v>
      </c>
      <c r="U151" s="321">
        <v>83.89</v>
      </c>
      <c r="V151" s="321">
        <v>916626.9</v>
      </c>
      <c r="W151" s="321">
        <v>12000</v>
      </c>
      <c r="X151" s="368">
        <v>1222100.8999999999</v>
      </c>
      <c r="Y151" s="368">
        <v>4570</v>
      </c>
      <c r="Z151" s="367"/>
      <c r="AA151" s="368">
        <v>407938.08</v>
      </c>
      <c r="AB151" s="368">
        <v>74052.94</v>
      </c>
      <c r="AC151" s="367"/>
      <c r="AD151" s="368">
        <v>40000</v>
      </c>
      <c r="AE151" s="370">
        <f t="shared" ref="AE151:AE189" si="19">SUM(F151:H151)</f>
        <v>292305.36</v>
      </c>
      <c r="AF151" s="31">
        <f t="shared" ref="AF151:AF189" si="20">SUM(K151:N151)</f>
        <v>46160.33</v>
      </c>
      <c r="AG151" s="361">
        <f t="shared" ref="AG151:AG189" si="21">AE151-AF151</f>
        <v>246145.02999999997</v>
      </c>
      <c r="AH151" s="15">
        <f t="shared" ref="AH151:AH189" si="22">SUM(R151:W151)</f>
        <v>1817300.19</v>
      </c>
      <c r="AI151" s="363">
        <f t="shared" ref="AI151:AI189" si="23">SUM(X151:AD151)</f>
        <v>1748661.92</v>
      </c>
      <c r="AJ151" s="26">
        <f t="shared" si="18"/>
        <v>68638.270000000019</v>
      </c>
    </row>
    <row r="152" spans="1:36" x14ac:dyDescent="0.25">
      <c r="A152" s="1" t="s">
        <v>505</v>
      </c>
      <c r="B152" s="1" t="s">
        <v>506</v>
      </c>
      <c r="C152" s="66">
        <v>1689</v>
      </c>
      <c r="D152" s="67" t="s">
        <v>1226</v>
      </c>
      <c r="E152" t="s">
        <v>3168</v>
      </c>
      <c r="F152" s="329">
        <v>450978.39</v>
      </c>
      <c r="G152" s="329">
        <v>0</v>
      </c>
      <c r="H152" s="329">
        <v>106810.47</v>
      </c>
      <c r="I152" s="319">
        <v>315288.52</v>
      </c>
      <c r="J152" s="319">
        <v>142780.53</v>
      </c>
      <c r="K152" s="341"/>
      <c r="L152" s="342">
        <v>6550</v>
      </c>
      <c r="M152" s="341"/>
      <c r="N152" s="342">
        <v>111169.99</v>
      </c>
      <c r="O152"/>
      <c r="P152" s="319">
        <v>-979418.79</v>
      </c>
      <c r="Q152" s="319">
        <v>1677902.08</v>
      </c>
      <c r="R152" s="320"/>
      <c r="S152" s="321">
        <v>1086689.77</v>
      </c>
      <c r="T152" s="321">
        <v>7000</v>
      </c>
      <c r="U152" s="321">
        <v>181.26</v>
      </c>
      <c r="V152" s="321">
        <v>898846.9</v>
      </c>
      <c r="W152" s="321">
        <v>12000</v>
      </c>
      <c r="X152" s="368">
        <v>1307592.8999999999</v>
      </c>
      <c r="Y152" s="368">
        <v>12466</v>
      </c>
      <c r="Z152" s="367"/>
      <c r="AA152" s="368">
        <v>387575.28</v>
      </c>
      <c r="AB152" s="368">
        <v>67429.119999999995</v>
      </c>
      <c r="AC152" s="367"/>
      <c r="AD152" s="368">
        <v>30000</v>
      </c>
      <c r="AE152" s="370">
        <f t="shared" si="19"/>
        <v>557788.86</v>
      </c>
      <c r="AF152" s="31">
        <f t="shared" si="20"/>
        <v>117719.99</v>
      </c>
      <c r="AG152" s="361">
        <f t="shared" si="21"/>
        <v>440068.87</v>
      </c>
      <c r="AH152" s="15">
        <f t="shared" si="22"/>
        <v>2004717.9300000002</v>
      </c>
      <c r="AI152" s="363">
        <f t="shared" si="23"/>
        <v>1805063.2999999998</v>
      </c>
      <c r="AJ152" s="26">
        <f t="shared" si="18"/>
        <v>199654.63000000035</v>
      </c>
    </row>
    <row r="153" spans="1:36" x14ac:dyDescent="0.25">
      <c r="A153" s="1" t="s">
        <v>505</v>
      </c>
      <c r="B153" s="1" t="s">
        <v>506</v>
      </c>
      <c r="C153" s="66">
        <v>4089</v>
      </c>
      <c r="D153" s="67" t="s">
        <v>1227</v>
      </c>
      <c r="E153" t="s">
        <v>3169</v>
      </c>
      <c r="F153" s="329">
        <v>351494.11</v>
      </c>
      <c r="G153" s="329">
        <v>41000</v>
      </c>
      <c r="H153" s="329">
        <v>157970.85</v>
      </c>
      <c r="I153" s="319">
        <v>868414.85</v>
      </c>
      <c r="J153" s="319">
        <v>74726.95</v>
      </c>
      <c r="K153" s="341"/>
      <c r="L153" s="342">
        <v>5560</v>
      </c>
      <c r="M153" s="341"/>
      <c r="N153" s="342">
        <v>15010</v>
      </c>
      <c r="O153"/>
      <c r="P153" s="319">
        <v>742242.72</v>
      </c>
      <c r="Q153" s="319">
        <v>511906.95</v>
      </c>
      <c r="R153" s="320"/>
      <c r="S153" s="321">
        <v>1636341.13</v>
      </c>
      <c r="T153" s="321">
        <v>51000</v>
      </c>
      <c r="U153" s="321">
        <v>188.06</v>
      </c>
      <c r="V153" s="321">
        <v>2099205.5</v>
      </c>
      <c r="W153" s="321">
        <v>48000</v>
      </c>
      <c r="X153" s="368">
        <v>2679716.5</v>
      </c>
      <c r="Y153" s="368">
        <v>26290</v>
      </c>
      <c r="Z153" s="367"/>
      <c r="AA153" s="368">
        <v>717965.9</v>
      </c>
      <c r="AB153" s="368">
        <v>91875.199999999997</v>
      </c>
      <c r="AC153" s="367"/>
      <c r="AD153" s="368">
        <v>100000</v>
      </c>
      <c r="AE153" s="370">
        <f t="shared" si="19"/>
        <v>550464.96</v>
      </c>
      <c r="AF153" s="31">
        <f t="shared" si="20"/>
        <v>20570</v>
      </c>
      <c r="AG153" s="361">
        <f t="shared" si="21"/>
        <v>529894.96</v>
      </c>
      <c r="AH153" s="15">
        <f t="shared" si="22"/>
        <v>3834734.69</v>
      </c>
      <c r="AI153" s="363">
        <f t="shared" si="23"/>
        <v>3615847.6</v>
      </c>
      <c r="AJ153" s="26">
        <f t="shared" si="18"/>
        <v>218887.08999999985</v>
      </c>
    </row>
    <row r="154" spans="1:36" x14ac:dyDescent="0.25">
      <c r="A154" s="1" t="s">
        <v>505</v>
      </c>
      <c r="B154" s="1" t="s">
        <v>506</v>
      </c>
      <c r="C154" s="66">
        <v>5940</v>
      </c>
      <c r="D154" s="67" t="s">
        <v>1228</v>
      </c>
      <c r="E154" t="s">
        <v>3170</v>
      </c>
      <c r="F154" s="329">
        <v>1125266.26</v>
      </c>
      <c r="G154" s="329">
        <v>0</v>
      </c>
      <c r="H154" s="329">
        <v>188423.04000000001</v>
      </c>
      <c r="I154" s="319">
        <v>826691.5</v>
      </c>
      <c r="J154" s="319">
        <v>175700.08</v>
      </c>
      <c r="K154" s="341"/>
      <c r="L154" s="342">
        <v>5675</v>
      </c>
      <c r="M154" s="341"/>
      <c r="N154" s="342">
        <v>155300</v>
      </c>
      <c r="O154"/>
      <c r="P154" s="319">
        <v>-1267692.45</v>
      </c>
      <c r="Q154" s="319">
        <v>3252587.34</v>
      </c>
      <c r="R154" s="320"/>
      <c r="S154" s="321">
        <v>1576781.22</v>
      </c>
      <c r="T154" s="320"/>
      <c r="U154" s="321">
        <v>878.65</v>
      </c>
      <c r="V154" s="321">
        <v>1618581.7</v>
      </c>
      <c r="W154" s="321">
        <v>36000</v>
      </c>
      <c r="X154" s="368">
        <v>2173237.7000000002</v>
      </c>
      <c r="Y154" s="368">
        <v>6618</v>
      </c>
      <c r="Z154" s="367"/>
      <c r="AA154" s="368">
        <v>708258</v>
      </c>
      <c r="AB154" s="368">
        <v>173916.88</v>
      </c>
      <c r="AC154" s="367"/>
      <c r="AD154" s="367"/>
      <c r="AE154" s="370">
        <f t="shared" si="19"/>
        <v>1313689.3</v>
      </c>
      <c r="AF154" s="31">
        <f t="shared" si="20"/>
        <v>160975</v>
      </c>
      <c r="AG154" s="361">
        <f t="shared" si="21"/>
        <v>1152714.3</v>
      </c>
      <c r="AH154" s="15">
        <f t="shared" si="22"/>
        <v>3232241.57</v>
      </c>
      <c r="AI154" s="363">
        <f t="shared" si="23"/>
        <v>3062030.58</v>
      </c>
      <c r="AJ154" s="26">
        <f t="shared" si="18"/>
        <v>170210.98999999976</v>
      </c>
    </row>
    <row r="155" spans="1:36" x14ac:dyDescent="0.25">
      <c r="A155" s="1" t="s">
        <v>505</v>
      </c>
      <c r="B155" s="1" t="s">
        <v>506</v>
      </c>
      <c r="C155" s="66">
        <v>3290</v>
      </c>
      <c r="D155" s="67" t="s">
        <v>1229</v>
      </c>
      <c r="E155" t="s">
        <v>3215</v>
      </c>
      <c r="F155" s="329">
        <v>680205.1</v>
      </c>
      <c r="G155" s="329">
        <v>0</v>
      </c>
      <c r="H155" s="329">
        <v>128522.12</v>
      </c>
      <c r="I155" s="319">
        <v>1619175.8</v>
      </c>
      <c r="J155" s="319">
        <v>116965.91</v>
      </c>
      <c r="K155" s="341"/>
      <c r="L155" s="342">
        <v>5575.5</v>
      </c>
      <c r="M155" s="341"/>
      <c r="N155" s="342">
        <v>20150</v>
      </c>
      <c r="O155"/>
      <c r="P155" s="319">
        <v>-329020.45</v>
      </c>
      <c r="Q155" s="319">
        <v>2705484.32</v>
      </c>
      <c r="R155" s="320"/>
      <c r="S155" s="321">
        <v>1248685.77</v>
      </c>
      <c r="T155" s="320"/>
      <c r="U155" s="321">
        <v>611.96</v>
      </c>
      <c r="V155" s="321">
        <v>853242</v>
      </c>
      <c r="W155" s="321">
        <v>12000</v>
      </c>
      <c r="X155" s="368">
        <v>1204128.08</v>
      </c>
      <c r="Y155" s="368">
        <v>14458</v>
      </c>
      <c r="Z155" s="367"/>
      <c r="AA155" s="368">
        <v>639546.81000000006</v>
      </c>
      <c r="AB155" s="368">
        <v>113727.28</v>
      </c>
      <c r="AC155" s="367"/>
      <c r="AD155" s="367"/>
      <c r="AE155" s="370">
        <f t="shared" si="19"/>
        <v>808727.22</v>
      </c>
      <c r="AF155" s="31">
        <f t="shared" si="20"/>
        <v>25725.5</v>
      </c>
      <c r="AG155" s="361">
        <f t="shared" si="21"/>
        <v>783001.72</v>
      </c>
      <c r="AH155" s="15">
        <f t="shared" si="22"/>
        <v>2114539.73</v>
      </c>
      <c r="AI155" s="363">
        <f t="shared" si="23"/>
        <v>1971860.1700000002</v>
      </c>
      <c r="AJ155" s="26">
        <f t="shared" si="18"/>
        <v>142679.55999999982</v>
      </c>
    </row>
    <row r="156" spans="1:36" x14ac:dyDescent="0.25">
      <c r="A156" s="1" t="s">
        <v>509</v>
      </c>
      <c r="B156" s="1" t="s">
        <v>510</v>
      </c>
      <c r="C156" s="66">
        <v>3875</v>
      </c>
      <c r="D156" s="67" t="s">
        <v>1230</v>
      </c>
      <c r="E156" t="s">
        <v>3171</v>
      </c>
      <c r="F156" s="329">
        <v>538733.61</v>
      </c>
      <c r="G156" s="329">
        <v>0</v>
      </c>
      <c r="H156" s="329">
        <v>85618.6</v>
      </c>
      <c r="I156" s="319">
        <v>417816.64</v>
      </c>
      <c r="J156" s="319">
        <v>294500.59000000003</v>
      </c>
      <c r="K156" s="341"/>
      <c r="L156" s="342">
        <v>60400</v>
      </c>
      <c r="M156" s="341"/>
      <c r="N156" s="342">
        <v>0</v>
      </c>
      <c r="O156"/>
      <c r="P156" s="319">
        <v>-545874.56000000006</v>
      </c>
      <c r="Q156" s="319">
        <v>1733406.94</v>
      </c>
      <c r="R156" s="320"/>
      <c r="S156" s="321">
        <v>1403247.38</v>
      </c>
      <c r="T156" s="321">
        <v>215000</v>
      </c>
      <c r="U156" s="321">
        <v>479.05</v>
      </c>
      <c r="V156" s="321">
        <v>1506500</v>
      </c>
      <c r="W156" s="321">
        <v>8100</v>
      </c>
      <c r="X156" s="368">
        <v>2204625.7599999998</v>
      </c>
      <c r="Y156" s="367"/>
      <c r="Z156" s="367"/>
      <c r="AA156" s="368">
        <v>627208.17000000004</v>
      </c>
      <c r="AB156" s="368">
        <v>206635.44</v>
      </c>
      <c r="AC156" s="367"/>
      <c r="AD156" s="368">
        <v>6120</v>
      </c>
      <c r="AE156" s="370">
        <f t="shared" si="19"/>
        <v>624352.21</v>
      </c>
      <c r="AF156" s="31">
        <f t="shared" si="20"/>
        <v>60400</v>
      </c>
      <c r="AG156" s="361">
        <f t="shared" si="21"/>
        <v>563952.21</v>
      </c>
      <c r="AH156" s="15">
        <f t="shared" si="22"/>
        <v>3133326.4299999997</v>
      </c>
      <c r="AI156" s="363">
        <f t="shared" si="23"/>
        <v>3044589.3699999996</v>
      </c>
      <c r="AJ156" s="26">
        <f t="shared" si="18"/>
        <v>88737.060000000056</v>
      </c>
    </row>
    <row r="157" spans="1:36" x14ac:dyDescent="0.25">
      <c r="A157" s="1" t="s">
        <v>509</v>
      </c>
      <c r="B157" s="1" t="s">
        <v>510</v>
      </c>
      <c r="C157" s="66">
        <v>4209</v>
      </c>
      <c r="D157" s="67" t="s">
        <v>1231</v>
      </c>
      <c r="E157" t="s">
        <v>3172</v>
      </c>
      <c r="F157" s="329">
        <v>453745.12</v>
      </c>
      <c r="G157" s="329">
        <v>0</v>
      </c>
      <c r="H157" s="329">
        <v>33359.599999999999</v>
      </c>
      <c r="I157" s="319">
        <v>120663.4</v>
      </c>
      <c r="J157" s="319">
        <v>63814.5</v>
      </c>
      <c r="K157" s="341"/>
      <c r="L157" s="342">
        <v>22190</v>
      </c>
      <c r="M157" s="341"/>
      <c r="N157" s="342">
        <v>0</v>
      </c>
      <c r="O157"/>
      <c r="P157" s="319">
        <v>-1414696.16</v>
      </c>
      <c r="Q157" s="319">
        <v>1890457.72</v>
      </c>
      <c r="R157" s="320"/>
      <c r="S157" s="321">
        <v>1010257.24</v>
      </c>
      <c r="T157" s="321">
        <v>275000</v>
      </c>
      <c r="U157" s="321">
        <v>431.1</v>
      </c>
      <c r="V157" s="321">
        <v>814200</v>
      </c>
      <c r="W157" s="321">
        <v>21000</v>
      </c>
      <c r="X157" s="368">
        <v>1246327</v>
      </c>
      <c r="Y157" s="368">
        <v>1100</v>
      </c>
      <c r="Z157" s="367"/>
      <c r="AA157" s="368">
        <v>608823.64</v>
      </c>
      <c r="AB157" s="368">
        <v>91006.64</v>
      </c>
      <c r="AC157" s="367"/>
      <c r="AD157" s="367"/>
      <c r="AE157" s="370">
        <f t="shared" si="19"/>
        <v>487104.72</v>
      </c>
      <c r="AF157" s="31">
        <f t="shared" si="20"/>
        <v>22190</v>
      </c>
      <c r="AG157" s="361">
        <f t="shared" si="21"/>
        <v>464914.72</v>
      </c>
      <c r="AH157" s="15">
        <f t="shared" si="22"/>
        <v>2120888.34</v>
      </c>
      <c r="AI157" s="363">
        <f t="shared" si="23"/>
        <v>1947257.28</v>
      </c>
      <c r="AJ157" s="26">
        <f t="shared" si="18"/>
        <v>173631.05999999982</v>
      </c>
    </row>
    <row r="158" spans="1:36" x14ac:dyDescent="0.25">
      <c r="A158" s="1" t="s">
        <v>509</v>
      </c>
      <c r="B158" s="1" t="s">
        <v>510</v>
      </c>
      <c r="C158" s="66">
        <v>5209</v>
      </c>
      <c r="D158" s="67" t="s">
        <v>1232</v>
      </c>
      <c r="E158" t="s">
        <v>3173</v>
      </c>
      <c r="F158" s="329">
        <v>511175.26</v>
      </c>
      <c r="G158" s="329">
        <v>0</v>
      </c>
      <c r="H158" s="329">
        <v>73893.59</v>
      </c>
      <c r="I158" s="319">
        <v>2099970.54</v>
      </c>
      <c r="J158" s="319">
        <v>149757.57</v>
      </c>
      <c r="K158" s="341"/>
      <c r="L158" s="342">
        <v>23250</v>
      </c>
      <c r="M158" s="341"/>
      <c r="N158" s="342">
        <v>0</v>
      </c>
      <c r="O158"/>
      <c r="P158" s="319">
        <v>1972503.46</v>
      </c>
      <c r="Q158" s="319">
        <v>715300.29</v>
      </c>
      <c r="R158" s="320"/>
      <c r="S158" s="321">
        <v>1538293.82</v>
      </c>
      <c r="T158" s="321">
        <v>140000</v>
      </c>
      <c r="U158" s="321">
        <v>606.21</v>
      </c>
      <c r="V158" s="321">
        <v>900920</v>
      </c>
      <c r="W158" s="321">
        <v>12000</v>
      </c>
      <c r="X158" s="368">
        <v>1620067</v>
      </c>
      <c r="Y158" s="367"/>
      <c r="Z158" s="367"/>
      <c r="AA158" s="368">
        <v>633994.06999999995</v>
      </c>
      <c r="AB158" s="368">
        <v>214015.75</v>
      </c>
      <c r="AC158" s="367"/>
      <c r="AD158" s="367"/>
      <c r="AE158" s="370">
        <f t="shared" si="19"/>
        <v>585068.85</v>
      </c>
      <c r="AF158" s="31">
        <f t="shared" si="20"/>
        <v>23250</v>
      </c>
      <c r="AG158" s="361">
        <f t="shared" si="21"/>
        <v>561818.85</v>
      </c>
      <c r="AH158" s="15">
        <f t="shared" si="22"/>
        <v>2591820.0300000003</v>
      </c>
      <c r="AI158" s="363">
        <f t="shared" si="23"/>
        <v>2468076.8199999998</v>
      </c>
      <c r="AJ158" s="26">
        <f t="shared" si="18"/>
        <v>123743.21000000043</v>
      </c>
    </row>
    <row r="159" spans="1:36" x14ac:dyDescent="0.25">
      <c r="A159" s="1" t="s">
        <v>509</v>
      </c>
      <c r="B159" s="1" t="s">
        <v>510</v>
      </c>
      <c r="C159" s="66">
        <v>5460</v>
      </c>
      <c r="D159" s="67" t="s">
        <v>1233</v>
      </c>
      <c r="E159" t="s">
        <v>3174</v>
      </c>
      <c r="F159" s="329">
        <v>476880.25</v>
      </c>
      <c r="G159" s="329">
        <v>0</v>
      </c>
      <c r="H159" s="329">
        <v>116814.15</v>
      </c>
      <c r="I159" s="319">
        <v>188947.6</v>
      </c>
      <c r="J159" s="319">
        <v>159522.1</v>
      </c>
      <c r="K159" s="341"/>
      <c r="L159" s="342">
        <v>17437.5</v>
      </c>
      <c r="M159" s="341"/>
      <c r="N159" s="342">
        <v>596</v>
      </c>
      <c r="O159"/>
      <c r="P159" s="319">
        <v>-772305.19</v>
      </c>
      <c r="Q159" s="319">
        <v>1595931.52</v>
      </c>
      <c r="R159" s="320"/>
      <c r="S159" s="321">
        <v>1500939.05</v>
      </c>
      <c r="T159" s="321">
        <v>50000</v>
      </c>
      <c r="U159" s="321">
        <v>698.06</v>
      </c>
      <c r="V159" s="321">
        <v>737060</v>
      </c>
      <c r="W159" s="320"/>
      <c r="X159" s="368">
        <v>1382318</v>
      </c>
      <c r="Y159" s="368">
        <v>1788</v>
      </c>
      <c r="Z159" s="367"/>
      <c r="AA159" s="368">
        <v>693784.62</v>
      </c>
      <c r="AB159" s="368">
        <v>110302.22</v>
      </c>
      <c r="AC159" s="367"/>
      <c r="AD159" s="367"/>
      <c r="AE159" s="370">
        <f t="shared" si="19"/>
        <v>593694.4</v>
      </c>
      <c r="AF159" s="31">
        <f t="shared" si="20"/>
        <v>18033.5</v>
      </c>
      <c r="AG159" s="361">
        <f t="shared" si="21"/>
        <v>575660.9</v>
      </c>
      <c r="AH159" s="15">
        <f t="shared" si="22"/>
        <v>2288697.1100000003</v>
      </c>
      <c r="AI159" s="363">
        <f t="shared" si="23"/>
        <v>2188192.8400000003</v>
      </c>
      <c r="AJ159" s="26">
        <f t="shared" si="18"/>
        <v>100504.27000000002</v>
      </c>
    </row>
    <row r="160" spans="1:36" x14ac:dyDescent="0.25">
      <c r="A160" s="1" t="s">
        <v>513</v>
      </c>
      <c r="B160" s="1" t="s">
        <v>514</v>
      </c>
      <c r="C160" s="66">
        <v>2090</v>
      </c>
      <c r="D160" s="67" t="s">
        <v>1234</v>
      </c>
      <c r="E160" t="s">
        <v>3175</v>
      </c>
      <c r="F160" s="329">
        <v>727159.84</v>
      </c>
      <c r="G160" s="329">
        <v>0</v>
      </c>
      <c r="H160" s="329">
        <v>41810.660000000003</v>
      </c>
      <c r="I160" s="319">
        <v>266101.05</v>
      </c>
      <c r="J160" s="319">
        <v>205384.38</v>
      </c>
      <c r="K160" s="341"/>
      <c r="L160" s="342">
        <v>53936</v>
      </c>
      <c r="M160" s="341"/>
      <c r="N160" s="342">
        <v>4.67</v>
      </c>
      <c r="O160"/>
      <c r="P160" s="319">
        <v>-1501384.16</v>
      </c>
      <c r="Q160" s="319">
        <v>2218013.29</v>
      </c>
      <c r="R160" s="320"/>
      <c r="S160" s="321">
        <v>975478.47</v>
      </c>
      <c r="T160" s="321">
        <v>179001</v>
      </c>
      <c r="U160" s="321">
        <v>524.29</v>
      </c>
      <c r="V160" s="321">
        <v>1102542.3999999999</v>
      </c>
      <c r="W160" s="321">
        <v>1</v>
      </c>
      <c r="X160" s="368">
        <v>1436540.74</v>
      </c>
      <c r="Y160" s="368">
        <v>5000</v>
      </c>
      <c r="Z160" s="367"/>
      <c r="AA160" s="368">
        <v>246317.02</v>
      </c>
      <c r="AB160" s="368">
        <v>96818.61</v>
      </c>
      <c r="AC160" s="368">
        <v>2984.66</v>
      </c>
      <c r="AD160" s="367"/>
      <c r="AE160" s="370">
        <f t="shared" si="19"/>
        <v>768970.5</v>
      </c>
      <c r="AF160" s="31">
        <f t="shared" si="20"/>
        <v>53940.67</v>
      </c>
      <c r="AG160" s="361">
        <f t="shared" si="21"/>
        <v>715029.83</v>
      </c>
      <c r="AH160" s="15">
        <f t="shared" si="22"/>
        <v>2257547.16</v>
      </c>
      <c r="AI160" s="363">
        <f t="shared" si="23"/>
        <v>1787661.03</v>
      </c>
      <c r="AJ160" s="26">
        <f t="shared" si="18"/>
        <v>469886.13000000012</v>
      </c>
    </row>
    <row r="161" spans="1:36" x14ac:dyDescent="0.25">
      <c r="A161" s="1" t="s">
        <v>513</v>
      </c>
      <c r="B161" s="1" t="s">
        <v>514</v>
      </c>
      <c r="C161" s="66">
        <v>3852</v>
      </c>
      <c r="D161" s="67" t="s">
        <v>1235</v>
      </c>
      <c r="E161" t="s">
        <v>3176</v>
      </c>
      <c r="F161" s="329">
        <v>829316.24</v>
      </c>
      <c r="G161" s="329">
        <v>0</v>
      </c>
      <c r="H161" s="329">
        <v>79485.67</v>
      </c>
      <c r="I161" s="319">
        <v>116390.94</v>
      </c>
      <c r="J161" s="319">
        <v>275462.09000000003</v>
      </c>
      <c r="K161" s="341"/>
      <c r="L161" s="341"/>
      <c r="M161" s="341"/>
      <c r="N161" s="342">
        <v>953.49</v>
      </c>
      <c r="O161"/>
      <c r="P161" s="319">
        <v>-253836.79999999999</v>
      </c>
      <c r="Q161" s="319">
        <v>1904185.77</v>
      </c>
      <c r="R161" s="320"/>
      <c r="S161" s="321">
        <v>1466999.36</v>
      </c>
      <c r="T161" s="321">
        <v>160735</v>
      </c>
      <c r="U161" s="321">
        <v>311.02999999999997</v>
      </c>
      <c r="V161" s="321">
        <v>1895642.2</v>
      </c>
      <c r="W161" s="321">
        <v>1501</v>
      </c>
      <c r="X161" s="368">
        <v>2480747.2000000002</v>
      </c>
      <c r="Y161" s="368">
        <v>1570</v>
      </c>
      <c r="Z161" s="367"/>
      <c r="AA161" s="368">
        <v>303278.23</v>
      </c>
      <c r="AB161" s="368">
        <v>1068574.04</v>
      </c>
      <c r="AC161" s="368">
        <v>21666.639999999999</v>
      </c>
      <c r="AD161" s="367"/>
      <c r="AE161" s="370">
        <f t="shared" si="19"/>
        <v>908801.91</v>
      </c>
      <c r="AF161" s="31">
        <f t="shared" si="20"/>
        <v>953.49</v>
      </c>
      <c r="AG161" s="361">
        <f t="shared" si="21"/>
        <v>907848.42</v>
      </c>
      <c r="AH161" s="15">
        <f t="shared" si="22"/>
        <v>3525188.59</v>
      </c>
      <c r="AI161" s="363">
        <f t="shared" si="23"/>
        <v>3875836.1100000003</v>
      </c>
      <c r="AJ161" s="26">
        <f t="shared" si="18"/>
        <v>-350647.52000000048</v>
      </c>
    </row>
    <row r="162" spans="1:36" x14ac:dyDescent="0.25">
      <c r="A162" s="1" t="s">
        <v>513</v>
      </c>
      <c r="B162" s="1" t="s">
        <v>514</v>
      </c>
      <c r="C162" s="66">
        <v>4000</v>
      </c>
      <c r="D162" s="67" t="s">
        <v>1236</v>
      </c>
      <c r="E162" t="s">
        <v>3177</v>
      </c>
      <c r="F162" s="329">
        <v>606166.68999999994</v>
      </c>
      <c r="G162" s="329">
        <v>0</v>
      </c>
      <c r="H162" s="329">
        <v>23191.599999999999</v>
      </c>
      <c r="I162" s="319">
        <v>370718.65</v>
      </c>
      <c r="J162" s="319">
        <v>580582.22</v>
      </c>
      <c r="K162" s="341"/>
      <c r="L162" s="341"/>
      <c r="M162" s="341"/>
      <c r="N162" s="342">
        <v>24.32</v>
      </c>
      <c r="O162"/>
      <c r="P162" s="319">
        <v>-782632.1</v>
      </c>
      <c r="Q162" s="319">
        <v>2050038.21</v>
      </c>
      <c r="R162" s="320"/>
      <c r="S162" s="321">
        <v>1200753.56</v>
      </c>
      <c r="T162" s="321">
        <v>61575</v>
      </c>
      <c r="U162" s="321">
        <v>282.2</v>
      </c>
      <c r="V162" s="321">
        <v>1074642</v>
      </c>
      <c r="W162" s="320"/>
      <c r="X162" s="368">
        <v>1536117.28</v>
      </c>
      <c r="Y162" s="368">
        <v>8045</v>
      </c>
      <c r="Z162" s="367"/>
      <c r="AA162" s="368">
        <v>315397.94</v>
      </c>
      <c r="AB162" s="368">
        <v>164446.81</v>
      </c>
      <c r="AC162" s="368">
        <v>17</v>
      </c>
      <c r="AD162" s="367"/>
      <c r="AE162" s="370">
        <f t="shared" si="19"/>
        <v>629358.28999999992</v>
      </c>
      <c r="AF162" s="31">
        <f t="shared" si="20"/>
        <v>24.32</v>
      </c>
      <c r="AG162" s="361">
        <f t="shared" si="21"/>
        <v>629333.97</v>
      </c>
      <c r="AH162" s="15">
        <f t="shared" si="22"/>
        <v>2337252.7599999998</v>
      </c>
      <c r="AI162" s="363">
        <f t="shared" si="23"/>
        <v>2024024.03</v>
      </c>
      <c r="AJ162" s="26">
        <f t="shared" si="18"/>
        <v>313228.72999999975</v>
      </c>
    </row>
    <row r="163" spans="1:36" x14ac:dyDescent="0.25">
      <c r="A163" s="1" t="s">
        <v>513</v>
      </c>
      <c r="B163" s="1" t="s">
        <v>514</v>
      </c>
      <c r="C163" s="66">
        <v>5502</v>
      </c>
      <c r="D163" s="67" t="s">
        <v>1237</v>
      </c>
      <c r="E163" t="s">
        <v>3178</v>
      </c>
      <c r="F163" s="329">
        <v>994055.93</v>
      </c>
      <c r="G163" s="329">
        <v>0</v>
      </c>
      <c r="H163" s="329">
        <v>81380.33</v>
      </c>
      <c r="I163" s="319">
        <v>1531584.06</v>
      </c>
      <c r="J163" s="319">
        <v>306235.44</v>
      </c>
      <c r="K163" s="341"/>
      <c r="L163" s="341"/>
      <c r="M163" s="341"/>
      <c r="N163" s="342">
        <v>198.13</v>
      </c>
      <c r="O163"/>
      <c r="P163" s="319">
        <v>2160025.0699999998</v>
      </c>
      <c r="Q163" s="319">
        <v>345682.71</v>
      </c>
      <c r="R163" s="320"/>
      <c r="S163" s="321">
        <v>1851856.92</v>
      </c>
      <c r="T163" s="321">
        <v>270650</v>
      </c>
      <c r="U163" s="321">
        <v>551.70000000000005</v>
      </c>
      <c r="V163" s="321">
        <v>1619359</v>
      </c>
      <c r="W163" s="320"/>
      <c r="X163" s="368">
        <v>2219109</v>
      </c>
      <c r="Y163" s="368">
        <v>12210</v>
      </c>
      <c r="Z163" s="367"/>
      <c r="AA163" s="368">
        <v>734834.19</v>
      </c>
      <c r="AB163" s="368">
        <v>285346.53000000003</v>
      </c>
      <c r="AC163" s="368">
        <v>83568.05</v>
      </c>
      <c r="AD163" s="367"/>
      <c r="AE163" s="370">
        <f t="shared" si="19"/>
        <v>1075436.26</v>
      </c>
      <c r="AF163" s="31">
        <f t="shared" si="20"/>
        <v>198.13</v>
      </c>
      <c r="AG163" s="361">
        <f t="shared" si="21"/>
        <v>1075238.1300000001</v>
      </c>
      <c r="AH163" s="15">
        <f t="shared" si="22"/>
        <v>3742417.62</v>
      </c>
      <c r="AI163" s="363">
        <f t="shared" si="23"/>
        <v>3335067.7699999996</v>
      </c>
      <c r="AJ163" s="26">
        <f t="shared" si="18"/>
        <v>407349.85000000056</v>
      </c>
    </row>
    <row r="164" spans="1:36" x14ac:dyDescent="0.25">
      <c r="A164" s="1" t="s">
        <v>517</v>
      </c>
      <c r="B164" s="1" t="s">
        <v>518</v>
      </c>
      <c r="C164" s="66">
        <v>2505</v>
      </c>
      <c r="D164" s="67" t="s">
        <v>1238</v>
      </c>
      <c r="E164" t="s">
        <v>3179</v>
      </c>
      <c r="F164" s="329">
        <v>548006.29</v>
      </c>
      <c r="G164" s="329">
        <v>0</v>
      </c>
      <c r="H164" s="329">
        <v>73614.59</v>
      </c>
      <c r="I164" s="319">
        <v>793335.37</v>
      </c>
      <c r="J164" s="319">
        <v>215231.2</v>
      </c>
      <c r="K164" s="341"/>
      <c r="L164" s="342">
        <v>23909.15</v>
      </c>
      <c r="M164" s="341"/>
      <c r="N164" s="342">
        <v>827.89</v>
      </c>
      <c r="O164"/>
      <c r="P164" s="319">
        <v>1135429.8999999999</v>
      </c>
      <c r="Q164" s="319">
        <v>633085.80000000005</v>
      </c>
      <c r="R164" s="320"/>
      <c r="S164" s="321">
        <v>645484.46</v>
      </c>
      <c r="T164" s="321">
        <v>108000</v>
      </c>
      <c r="U164" s="321">
        <v>621.6</v>
      </c>
      <c r="V164" s="321">
        <v>791760</v>
      </c>
      <c r="W164" s="321">
        <v>21050</v>
      </c>
      <c r="X164" s="368">
        <v>1069191</v>
      </c>
      <c r="Y164" s="368">
        <v>3000</v>
      </c>
      <c r="Z164" s="367"/>
      <c r="AA164" s="368">
        <v>533128.11</v>
      </c>
      <c r="AB164" s="368">
        <v>124662.24</v>
      </c>
      <c r="AC164" s="367"/>
      <c r="AD164" s="367"/>
      <c r="AE164" s="370">
        <f t="shared" si="19"/>
        <v>621620.88</v>
      </c>
      <c r="AF164" s="31">
        <f t="shared" si="20"/>
        <v>24737.040000000001</v>
      </c>
      <c r="AG164" s="361">
        <f t="shared" si="21"/>
        <v>596883.84</v>
      </c>
      <c r="AH164" s="15">
        <f t="shared" si="22"/>
        <v>1566916.06</v>
      </c>
      <c r="AI164" s="363">
        <f t="shared" si="23"/>
        <v>1729981.3499999999</v>
      </c>
      <c r="AJ164" s="26">
        <f t="shared" si="18"/>
        <v>-163065.2899999998</v>
      </c>
    </row>
    <row r="165" spans="1:36" x14ac:dyDescent="0.25">
      <c r="A165" s="1" t="s">
        <v>517</v>
      </c>
      <c r="B165" s="1" t="s">
        <v>518</v>
      </c>
      <c r="C165" s="66">
        <v>3733</v>
      </c>
      <c r="D165" s="67" t="s">
        <v>1239</v>
      </c>
      <c r="E165" t="s">
        <v>3180</v>
      </c>
      <c r="F165" s="329">
        <v>1166605.3799999999</v>
      </c>
      <c r="G165" s="329">
        <v>19000</v>
      </c>
      <c r="H165" s="329">
        <v>37362.839999999997</v>
      </c>
      <c r="I165" s="319">
        <v>76826.77</v>
      </c>
      <c r="J165" s="319">
        <v>253150.99</v>
      </c>
      <c r="K165" s="341"/>
      <c r="L165" s="342">
        <v>40044.03</v>
      </c>
      <c r="M165" s="341"/>
      <c r="N165" s="342">
        <v>303.97000000000003</v>
      </c>
      <c r="O165"/>
      <c r="P165" s="319">
        <v>381085.22</v>
      </c>
      <c r="Q165" s="319">
        <v>1315994.6399999999</v>
      </c>
      <c r="R165" s="320"/>
      <c r="S165" s="321">
        <v>939790.63</v>
      </c>
      <c r="T165" s="321">
        <v>63000</v>
      </c>
      <c r="U165" s="321">
        <v>1731.9</v>
      </c>
      <c r="V165" s="321">
        <v>1426322</v>
      </c>
      <c r="W165" s="321">
        <v>115162</v>
      </c>
      <c r="X165" s="368">
        <v>1835512</v>
      </c>
      <c r="Y165" s="368">
        <v>10460</v>
      </c>
      <c r="Z165" s="368">
        <v>1924</v>
      </c>
      <c r="AA165" s="368">
        <v>853291.94</v>
      </c>
      <c r="AB165" s="368">
        <v>29300.47</v>
      </c>
      <c r="AC165" s="367"/>
      <c r="AD165" s="367"/>
      <c r="AE165" s="370">
        <f t="shared" si="19"/>
        <v>1222968.22</v>
      </c>
      <c r="AF165" s="31">
        <f t="shared" si="20"/>
        <v>40348</v>
      </c>
      <c r="AG165" s="361">
        <f t="shared" si="21"/>
        <v>1182620.22</v>
      </c>
      <c r="AH165" s="15">
        <f t="shared" si="22"/>
        <v>2546006.5300000003</v>
      </c>
      <c r="AI165" s="363">
        <f t="shared" si="23"/>
        <v>2730488.41</v>
      </c>
      <c r="AJ165" s="26">
        <f t="shared" si="18"/>
        <v>-184481.87999999989</v>
      </c>
    </row>
    <row r="166" spans="1:36" x14ac:dyDescent="0.25">
      <c r="A166" s="1" t="s">
        <v>517</v>
      </c>
      <c r="B166" s="1" t="s">
        <v>518</v>
      </c>
      <c r="C166" s="66">
        <v>5221</v>
      </c>
      <c r="D166" s="67" t="s">
        <v>1240</v>
      </c>
      <c r="E166" t="s">
        <v>3181</v>
      </c>
      <c r="F166" s="329">
        <v>670598.51</v>
      </c>
      <c r="G166" s="329">
        <v>0</v>
      </c>
      <c r="H166" s="329">
        <v>60568.03</v>
      </c>
      <c r="I166" s="319">
        <v>99738.22</v>
      </c>
      <c r="J166" s="319">
        <v>629919.54</v>
      </c>
      <c r="K166" s="342">
        <v>9000</v>
      </c>
      <c r="L166" s="342">
        <v>24011.5</v>
      </c>
      <c r="M166" s="341"/>
      <c r="N166" s="342">
        <v>44.56</v>
      </c>
      <c r="O166"/>
      <c r="P166" s="319">
        <v>-673686.41</v>
      </c>
      <c r="Q166" s="319">
        <v>1954472.19</v>
      </c>
      <c r="R166" s="320"/>
      <c r="S166" s="321">
        <v>1054566.9099999999</v>
      </c>
      <c r="T166" s="321">
        <v>224000</v>
      </c>
      <c r="U166" s="321">
        <v>623.34</v>
      </c>
      <c r="V166" s="321">
        <v>1353900</v>
      </c>
      <c r="W166" s="321">
        <v>27070</v>
      </c>
      <c r="X166" s="368">
        <v>1766794</v>
      </c>
      <c r="Y166" s="368">
        <v>3645</v>
      </c>
      <c r="Z166" s="367"/>
      <c r="AA166" s="368">
        <v>603022.37</v>
      </c>
      <c r="AB166" s="368">
        <v>139716.42000000001</v>
      </c>
      <c r="AC166" s="367"/>
      <c r="AD166" s="367"/>
      <c r="AE166" s="370">
        <f t="shared" si="19"/>
        <v>731166.54</v>
      </c>
      <c r="AF166" s="31">
        <f t="shared" si="20"/>
        <v>33056.06</v>
      </c>
      <c r="AG166" s="361">
        <f t="shared" si="21"/>
        <v>698110.48</v>
      </c>
      <c r="AH166" s="15">
        <f t="shared" si="22"/>
        <v>2660160.25</v>
      </c>
      <c r="AI166" s="363">
        <f t="shared" si="23"/>
        <v>2513177.79</v>
      </c>
      <c r="AJ166" s="26">
        <f t="shared" si="18"/>
        <v>146982.45999999996</v>
      </c>
    </row>
    <row r="167" spans="1:36" x14ac:dyDescent="0.25">
      <c r="A167" s="1" t="s">
        <v>517</v>
      </c>
      <c r="B167" s="1" t="s">
        <v>518</v>
      </c>
      <c r="C167" s="66">
        <v>2747</v>
      </c>
      <c r="D167" s="67" t="s">
        <v>1241</v>
      </c>
      <c r="E167" t="s">
        <v>3182</v>
      </c>
      <c r="F167" s="329">
        <v>559327.63</v>
      </c>
      <c r="G167" s="329">
        <v>0</v>
      </c>
      <c r="H167" s="329">
        <v>16777.080000000002</v>
      </c>
      <c r="I167" s="319">
        <v>406333.12</v>
      </c>
      <c r="J167" s="319">
        <v>42822.45</v>
      </c>
      <c r="K167" s="342">
        <v>16300</v>
      </c>
      <c r="L167" s="342">
        <v>49902.5</v>
      </c>
      <c r="M167" s="341"/>
      <c r="N167" s="342">
        <v>1107.45</v>
      </c>
      <c r="O167"/>
      <c r="P167" s="319">
        <v>-556327.41</v>
      </c>
      <c r="Q167" s="319">
        <v>1659140.58</v>
      </c>
      <c r="R167" s="320"/>
      <c r="S167" s="321">
        <v>902589.95</v>
      </c>
      <c r="T167" s="321">
        <v>17500</v>
      </c>
      <c r="U167" s="321">
        <v>674.47</v>
      </c>
      <c r="V167" s="321">
        <v>1134332</v>
      </c>
      <c r="W167" s="321">
        <v>20000</v>
      </c>
      <c r="X167" s="368">
        <v>1441591</v>
      </c>
      <c r="Y167" s="368">
        <v>6969</v>
      </c>
      <c r="Z167" s="367"/>
      <c r="AA167" s="368">
        <v>683774.86</v>
      </c>
      <c r="AB167" s="368">
        <v>87624.4</v>
      </c>
      <c r="AC167" s="367"/>
      <c r="AD167" s="367"/>
      <c r="AE167" s="370">
        <f t="shared" si="19"/>
        <v>576104.71</v>
      </c>
      <c r="AF167" s="31">
        <f t="shared" si="20"/>
        <v>67309.95</v>
      </c>
      <c r="AG167" s="361">
        <f t="shared" si="21"/>
        <v>508794.75999999995</v>
      </c>
      <c r="AH167" s="15">
        <f t="shared" si="22"/>
        <v>2075096.42</v>
      </c>
      <c r="AI167" s="363">
        <f t="shared" si="23"/>
        <v>2219959.2599999998</v>
      </c>
      <c r="AJ167" s="26">
        <f t="shared" si="18"/>
        <v>-144862.83999999985</v>
      </c>
    </row>
    <row r="168" spans="1:36" x14ac:dyDescent="0.25">
      <c r="A168" s="1" t="s">
        <v>517</v>
      </c>
      <c r="B168" s="1" t="s">
        <v>518</v>
      </c>
      <c r="C168" s="66">
        <v>3860</v>
      </c>
      <c r="D168" s="67" t="s">
        <v>1242</v>
      </c>
      <c r="E168" t="s">
        <v>3183</v>
      </c>
      <c r="F168" s="329">
        <v>140657.1</v>
      </c>
      <c r="G168" s="329">
        <v>0</v>
      </c>
      <c r="H168" s="329">
        <v>53145.93</v>
      </c>
      <c r="I168" s="319">
        <v>283731.71999999997</v>
      </c>
      <c r="J168" s="319">
        <v>124953.64</v>
      </c>
      <c r="K168" s="341"/>
      <c r="L168" s="342">
        <v>31825.88</v>
      </c>
      <c r="M168" s="341"/>
      <c r="N168" s="342">
        <v>1572.73</v>
      </c>
      <c r="O168"/>
      <c r="P168" s="319">
        <v>-2577150.4500000002</v>
      </c>
      <c r="Q168" s="319">
        <v>3430123.36</v>
      </c>
      <c r="R168" s="320"/>
      <c r="S168" s="321">
        <v>944423.91</v>
      </c>
      <c r="T168" s="320"/>
      <c r="U168" s="321">
        <v>312.5</v>
      </c>
      <c r="V168" s="321">
        <v>1798900</v>
      </c>
      <c r="W168" s="321">
        <v>33245</v>
      </c>
      <c r="X168" s="368">
        <v>2159350</v>
      </c>
      <c r="Y168" s="367"/>
      <c r="Z168" s="367"/>
      <c r="AA168" s="368">
        <v>769873.71</v>
      </c>
      <c r="AB168" s="368">
        <v>131540.82999999999</v>
      </c>
      <c r="AC168" s="367"/>
      <c r="AD168" s="367"/>
      <c r="AE168" s="370">
        <f t="shared" si="19"/>
        <v>193803.03</v>
      </c>
      <c r="AF168" s="31">
        <f t="shared" si="20"/>
        <v>33398.61</v>
      </c>
      <c r="AG168" s="361">
        <f t="shared" si="21"/>
        <v>160404.41999999998</v>
      </c>
      <c r="AH168" s="15">
        <f t="shared" si="22"/>
        <v>2776881.41</v>
      </c>
      <c r="AI168" s="363">
        <f t="shared" si="23"/>
        <v>3060764.54</v>
      </c>
      <c r="AJ168" s="26">
        <f t="shared" si="18"/>
        <v>-283883.12999999989</v>
      </c>
    </row>
    <row r="169" spans="1:36" x14ac:dyDescent="0.25">
      <c r="A169" s="1" t="s">
        <v>521</v>
      </c>
      <c r="B169" s="1" t="s">
        <v>522</v>
      </c>
      <c r="C169" s="66">
        <v>992</v>
      </c>
      <c r="D169" s="67" t="s">
        <v>1243</v>
      </c>
      <c r="E169" t="s">
        <v>3184</v>
      </c>
      <c r="F169" s="329">
        <v>387132.63</v>
      </c>
      <c r="G169" s="329">
        <v>0</v>
      </c>
      <c r="H169" s="329">
        <v>61347.3</v>
      </c>
      <c r="I169" s="319">
        <v>427471.59</v>
      </c>
      <c r="J169" s="319">
        <v>105682.45</v>
      </c>
      <c r="K169" s="341"/>
      <c r="L169" s="341"/>
      <c r="M169" s="341"/>
      <c r="N169" s="342">
        <v>875.56</v>
      </c>
      <c r="O169"/>
      <c r="P169" s="319">
        <v>-948822.32</v>
      </c>
      <c r="Q169" s="319">
        <v>2074034.47</v>
      </c>
      <c r="R169" s="320"/>
      <c r="S169" s="321">
        <v>761953.65</v>
      </c>
      <c r="T169" s="320"/>
      <c r="U169" s="321">
        <v>676.9</v>
      </c>
      <c r="V169" s="321">
        <v>840150</v>
      </c>
      <c r="W169" s="320"/>
      <c r="X169" s="368">
        <v>1241768</v>
      </c>
      <c r="Y169" s="368">
        <v>6358</v>
      </c>
      <c r="Z169" s="368">
        <v>15370</v>
      </c>
      <c r="AA169" s="368">
        <v>461535.41</v>
      </c>
      <c r="AB169" s="368">
        <v>22202.880000000001</v>
      </c>
      <c r="AC169" s="367"/>
      <c r="AD169" s="367"/>
      <c r="AE169" s="370">
        <f t="shared" si="19"/>
        <v>448479.93</v>
      </c>
      <c r="AF169" s="31">
        <f t="shared" si="20"/>
        <v>875.56</v>
      </c>
      <c r="AG169" s="361">
        <f t="shared" si="21"/>
        <v>447604.37</v>
      </c>
      <c r="AH169" s="15">
        <f t="shared" si="22"/>
        <v>1602780.55</v>
      </c>
      <c r="AI169" s="363">
        <f t="shared" si="23"/>
        <v>1747234.2899999998</v>
      </c>
      <c r="AJ169" s="26">
        <f t="shared" si="18"/>
        <v>-144453.73999999976</v>
      </c>
    </row>
    <row r="170" spans="1:36" x14ac:dyDescent="0.25">
      <c r="A170" s="1" t="s">
        <v>521</v>
      </c>
      <c r="B170" s="1" t="s">
        <v>522</v>
      </c>
      <c r="C170" s="66">
        <v>5690</v>
      </c>
      <c r="D170" s="67" t="s">
        <v>1244</v>
      </c>
      <c r="E170" t="s">
        <v>3185</v>
      </c>
      <c r="F170" s="329">
        <v>534075.63</v>
      </c>
      <c r="G170" s="329">
        <v>0</v>
      </c>
      <c r="H170" s="329">
        <v>39758.870000000003</v>
      </c>
      <c r="I170" s="319">
        <v>155843.91</v>
      </c>
      <c r="J170" s="319">
        <v>611550.22</v>
      </c>
      <c r="K170" s="341"/>
      <c r="L170" s="341"/>
      <c r="M170" s="341"/>
      <c r="N170" s="342">
        <v>358.95</v>
      </c>
      <c r="O170"/>
      <c r="P170" s="319">
        <v>-645247.35</v>
      </c>
      <c r="Q170" s="319">
        <v>2188176.4900000002</v>
      </c>
      <c r="R170" s="320"/>
      <c r="S170" s="321">
        <v>1176657.9099999999</v>
      </c>
      <c r="T170" s="320"/>
      <c r="U170" s="321">
        <v>903.81</v>
      </c>
      <c r="V170" s="321">
        <v>1186700</v>
      </c>
      <c r="W170" s="320"/>
      <c r="X170" s="368">
        <v>1737393</v>
      </c>
      <c r="Y170" s="367"/>
      <c r="Z170" s="367"/>
      <c r="AA170" s="368">
        <v>716772.16</v>
      </c>
      <c r="AB170" s="368">
        <v>112156.02</v>
      </c>
      <c r="AC170" s="367"/>
      <c r="AD170" s="367"/>
      <c r="AE170" s="370">
        <f t="shared" si="19"/>
        <v>573834.5</v>
      </c>
      <c r="AF170" s="31">
        <f t="shared" si="20"/>
        <v>358.95</v>
      </c>
      <c r="AG170" s="361">
        <f t="shared" si="21"/>
        <v>573475.55000000005</v>
      </c>
      <c r="AH170" s="15">
        <f t="shared" si="22"/>
        <v>2364261.7199999997</v>
      </c>
      <c r="AI170" s="363">
        <f t="shared" si="23"/>
        <v>2566321.1800000002</v>
      </c>
      <c r="AJ170" s="26">
        <f t="shared" si="18"/>
        <v>-202059.46000000043</v>
      </c>
    </row>
    <row r="171" spans="1:36" x14ac:dyDescent="0.25">
      <c r="A171" s="1" t="s">
        <v>521</v>
      </c>
      <c r="B171" s="1" t="s">
        <v>522</v>
      </c>
      <c r="C171" s="66">
        <v>3265</v>
      </c>
      <c r="D171" s="67" t="s">
        <v>1245</v>
      </c>
      <c r="E171" t="s">
        <v>3186</v>
      </c>
      <c r="F171" s="329">
        <v>242010.38</v>
      </c>
      <c r="G171" s="329">
        <v>-28883.96</v>
      </c>
      <c r="H171" s="329">
        <v>52377.73</v>
      </c>
      <c r="I171" s="319">
        <v>385033.25</v>
      </c>
      <c r="J171" s="319">
        <v>662626.79</v>
      </c>
      <c r="K171" s="341"/>
      <c r="L171" s="341"/>
      <c r="M171" s="341"/>
      <c r="N171" s="342">
        <v>9</v>
      </c>
      <c r="O171"/>
      <c r="P171" s="319">
        <v>-292667.06</v>
      </c>
      <c r="Q171" s="319">
        <v>1890317.34</v>
      </c>
      <c r="R171" s="320"/>
      <c r="S171" s="321">
        <v>697814.86</v>
      </c>
      <c r="T171" s="320"/>
      <c r="U171" s="321">
        <v>577.98</v>
      </c>
      <c r="V171" s="321">
        <v>1022120</v>
      </c>
      <c r="W171" s="321">
        <v>6000</v>
      </c>
      <c r="X171" s="368">
        <v>1357310</v>
      </c>
      <c r="Y171" s="368">
        <v>2930</v>
      </c>
      <c r="Z171" s="367"/>
      <c r="AA171" s="368">
        <v>597115.05000000005</v>
      </c>
      <c r="AB171" s="368">
        <v>53652.88</v>
      </c>
      <c r="AC171" s="367"/>
      <c r="AD171" s="367"/>
      <c r="AE171" s="370">
        <f t="shared" si="19"/>
        <v>265504.15000000002</v>
      </c>
      <c r="AF171" s="31">
        <f t="shared" si="20"/>
        <v>9</v>
      </c>
      <c r="AG171" s="361">
        <f t="shared" si="21"/>
        <v>265495.15000000002</v>
      </c>
      <c r="AH171" s="15">
        <f t="shared" si="22"/>
        <v>1726512.8399999999</v>
      </c>
      <c r="AI171" s="363">
        <f t="shared" si="23"/>
        <v>2011007.93</v>
      </c>
      <c r="AJ171" s="26">
        <f t="shared" si="18"/>
        <v>-284495.09000000008</v>
      </c>
    </row>
    <row r="172" spans="1:36" x14ac:dyDescent="0.25">
      <c r="A172" s="1" t="s">
        <v>521</v>
      </c>
      <c r="B172" s="1" t="s">
        <v>522</v>
      </c>
      <c r="C172" s="66">
        <v>5131</v>
      </c>
      <c r="D172" s="67" t="s">
        <v>1246</v>
      </c>
      <c r="E172" t="s">
        <v>3187</v>
      </c>
      <c r="F172" s="329">
        <v>708083.49</v>
      </c>
      <c r="G172" s="329">
        <v>0</v>
      </c>
      <c r="H172" s="329">
        <v>62451.92</v>
      </c>
      <c r="I172" s="319">
        <v>420636.86</v>
      </c>
      <c r="J172" s="319">
        <v>73133.009999999995</v>
      </c>
      <c r="K172" s="341"/>
      <c r="L172" s="341"/>
      <c r="M172" s="341"/>
      <c r="N172" s="342">
        <v>1158.8499999999999</v>
      </c>
      <c r="O172"/>
      <c r="P172" s="319">
        <v>-1203640.3899999999</v>
      </c>
      <c r="Q172" s="319">
        <v>2400624.13</v>
      </c>
      <c r="R172" s="320"/>
      <c r="S172" s="321">
        <v>998027.75</v>
      </c>
      <c r="T172" s="321">
        <v>177880</v>
      </c>
      <c r="U172" s="321">
        <v>878.89</v>
      </c>
      <c r="V172" s="321">
        <v>1630040</v>
      </c>
      <c r="W172" s="321">
        <v>9000</v>
      </c>
      <c r="X172" s="368">
        <v>1990473</v>
      </c>
      <c r="Y172" s="368">
        <v>6558</v>
      </c>
      <c r="Z172" s="368">
        <v>12425</v>
      </c>
      <c r="AA172" s="368">
        <v>607482.91</v>
      </c>
      <c r="AB172" s="368">
        <v>132725.04</v>
      </c>
      <c r="AC172" s="367"/>
      <c r="AD172" s="367"/>
      <c r="AE172" s="370">
        <f t="shared" si="19"/>
        <v>770535.41</v>
      </c>
      <c r="AF172" s="31">
        <f t="shared" si="20"/>
        <v>1158.8499999999999</v>
      </c>
      <c r="AG172" s="361">
        <f t="shared" si="21"/>
        <v>769376.56</v>
      </c>
      <c r="AH172" s="15">
        <f t="shared" si="22"/>
        <v>2815826.6399999997</v>
      </c>
      <c r="AI172" s="363">
        <f t="shared" si="23"/>
        <v>2749663.95</v>
      </c>
      <c r="AJ172" s="26">
        <f t="shared" si="18"/>
        <v>66162.689999999478</v>
      </c>
    </row>
    <row r="173" spans="1:36" x14ac:dyDescent="0.25">
      <c r="A173" s="1" t="s">
        <v>521</v>
      </c>
      <c r="B173" s="1" t="s">
        <v>522</v>
      </c>
      <c r="C173" s="66">
        <v>3470</v>
      </c>
      <c r="D173" s="67" t="s">
        <v>1247</v>
      </c>
      <c r="E173" t="s">
        <v>3188</v>
      </c>
      <c r="F173" s="329">
        <v>1061744.68</v>
      </c>
      <c r="G173" s="329">
        <v>-10622.26</v>
      </c>
      <c r="H173" s="329">
        <v>93422.21</v>
      </c>
      <c r="I173" s="319">
        <v>96244</v>
      </c>
      <c r="J173" s="319">
        <v>387529.66</v>
      </c>
      <c r="K173" s="341"/>
      <c r="L173" s="341"/>
      <c r="M173" s="341"/>
      <c r="N173" s="342">
        <v>24056.49</v>
      </c>
      <c r="O173"/>
      <c r="P173" s="319">
        <v>-93405.72</v>
      </c>
      <c r="Q173" s="319">
        <v>1658240.02</v>
      </c>
      <c r="R173" s="320"/>
      <c r="S173" s="321">
        <v>1448628</v>
      </c>
      <c r="T173" s="321">
        <v>61450</v>
      </c>
      <c r="U173" s="321">
        <v>1394.73</v>
      </c>
      <c r="V173" s="321">
        <v>1177150</v>
      </c>
      <c r="W173" s="321">
        <v>4500</v>
      </c>
      <c r="X173" s="368">
        <v>1752996</v>
      </c>
      <c r="Y173" s="368">
        <v>3210</v>
      </c>
      <c r="Z173" s="368">
        <v>14573</v>
      </c>
      <c r="AA173" s="368">
        <v>770121.74</v>
      </c>
      <c r="AB173" s="368">
        <v>112794.49</v>
      </c>
      <c r="AC173" s="367"/>
      <c r="AD173" s="367"/>
      <c r="AE173" s="370">
        <f t="shared" si="19"/>
        <v>1144544.6299999999</v>
      </c>
      <c r="AF173" s="31">
        <f t="shared" si="20"/>
        <v>24056.49</v>
      </c>
      <c r="AG173" s="361">
        <f t="shared" si="21"/>
        <v>1120488.1399999999</v>
      </c>
      <c r="AH173" s="15">
        <f t="shared" si="22"/>
        <v>2693122.73</v>
      </c>
      <c r="AI173" s="363">
        <f t="shared" si="23"/>
        <v>2653695.2300000004</v>
      </c>
      <c r="AJ173" s="26">
        <f t="shared" si="18"/>
        <v>39427.499999999534</v>
      </c>
    </row>
    <row r="174" spans="1:36" x14ac:dyDescent="0.25">
      <c r="A174" s="1" t="s">
        <v>521</v>
      </c>
      <c r="B174" s="1" t="s">
        <v>522</v>
      </c>
      <c r="C174" s="66">
        <v>6314</v>
      </c>
      <c r="D174" s="67" t="s">
        <v>1248</v>
      </c>
      <c r="E174" t="s">
        <v>3189</v>
      </c>
      <c r="F174" s="329">
        <v>688256.44</v>
      </c>
      <c r="G174" s="329">
        <v>0</v>
      </c>
      <c r="H174" s="329">
        <v>25760.76</v>
      </c>
      <c r="I174" s="319">
        <v>397482.04</v>
      </c>
      <c r="J174" s="319">
        <v>75955.429999999993</v>
      </c>
      <c r="K174" s="341"/>
      <c r="L174" s="341"/>
      <c r="M174" s="341"/>
      <c r="N174" s="342">
        <v>214</v>
      </c>
      <c r="O174"/>
      <c r="P174" s="319">
        <v>-1244954.96</v>
      </c>
      <c r="Q174" s="319">
        <v>2400624.13</v>
      </c>
      <c r="R174" s="320"/>
      <c r="S174" s="321">
        <v>1579563.97</v>
      </c>
      <c r="T174" s="320"/>
      <c r="U174" s="321">
        <v>893.31</v>
      </c>
      <c r="V174" s="321">
        <v>1183070</v>
      </c>
      <c r="W174" s="321">
        <v>11100</v>
      </c>
      <c r="X174" s="368">
        <v>1797769.33</v>
      </c>
      <c r="Y174" s="368">
        <v>3548</v>
      </c>
      <c r="Z174" s="368">
        <v>10940</v>
      </c>
      <c r="AA174" s="368">
        <v>857263.33</v>
      </c>
      <c r="AB174" s="368">
        <v>73535.12</v>
      </c>
      <c r="AC174" s="367"/>
      <c r="AD174" s="367"/>
      <c r="AE174" s="370">
        <f t="shared" si="19"/>
        <v>714017.2</v>
      </c>
      <c r="AF174" s="31">
        <f t="shared" si="20"/>
        <v>214</v>
      </c>
      <c r="AG174" s="361">
        <f t="shared" si="21"/>
        <v>713803.2</v>
      </c>
      <c r="AH174" s="15">
        <f t="shared" si="22"/>
        <v>2774627.2800000003</v>
      </c>
      <c r="AI174" s="363">
        <f t="shared" si="23"/>
        <v>2743055.7800000003</v>
      </c>
      <c r="AJ174" s="26">
        <f t="shared" si="18"/>
        <v>31571.5</v>
      </c>
    </row>
    <row r="175" spans="1:36" x14ac:dyDescent="0.25">
      <c r="A175" s="1" t="s">
        <v>525</v>
      </c>
      <c r="B175" s="1" t="s">
        <v>526</v>
      </c>
      <c r="C175" s="66">
        <v>4818</v>
      </c>
      <c r="D175" s="67" t="s">
        <v>1249</v>
      </c>
      <c r="E175" t="s">
        <v>3190</v>
      </c>
      <c r="F175" s="329">
        <v>1643051.3</v>
      </c>
      <c r="G175" s="329">
        <v>0</v>
      </c>
      <c r="H175" s="329">
        <v>193487.63</v>
      </c>
      <c r="I175" s="319">
        <v>113497.87</v>
      </c>
      <c r="J175" s="319">
        <v>87886.27</v>
      </c>
      <c r="K175" s="341"/>
      <c r="L175" s="341"/>
      <c r="M175" s="341"/>
      <c r="N175" s="342">
        <v>285.42</v>
      </c>
      <c r="O175"/>
      <c r="P175" s="319">
        <v>-809123.31</v>
      </c>
      <c r="Q175" s="319">
        <v>1908740.29</v>
      </c>
      <c r="R175" s="321">
        <v>1246.73</v>
      </c>
      <c r="S175" s="321">
        <v>1560204.93</v>
      </c>
      <c r="T175" s="321">
        <v>336060</v>
      </c>
      <c r="U175" s="320"/>
      <c r="V175" s="321">
        <v>1263078</v>
      </c>
      <c r="W175" s="321">
        <v>232105.5</v>
      </c>
      <c r="X175" s="368">
        <v>1828570</v>
      </c>
      <c r="Y175" s="368">
        <v>14903</v>
      </c>
      <c r="Z175" s="368">
        <v>450</v>
      </c>
      <c r="AA175" s="368">
        <v>567185.92000000004</v>
      </c>
      <c r="AB175" s="368">
        <v>43565.57</v>
      </c>
      <c r="AC175" s="367"/>
      <c r="AD175" s="367"/>
      <c r="AE175" s="370">
        <f t="shared" si="19"/>
        <v>1836538.9300000002</v>
      </c>
      <c r="AF175" s="31">
        <f t="shared" si="20"/>
        <v>285.42</v>
      </c>
      <c r="AG175" s="361">
        <f t="shared" si="21"/>
        <v>1836253.5100000002</v>
      </c>
      <c r="AH175" s="15">
        <f t="shared" si="22"/>
        <v>3392695.16</v>
      </c>
      <c r="AI175" s="363">
        <f t="shared" si="23"/>
        <v>2454674.4899999998</v>
      </c>
      <c r="AJ175" s="26">
        <f t="shared" si="18"/>
        <v>938020.67000000039</v>
      </c>
    </row>
    <row r="176" spans="1:36" x14ac:dyDescent="0.25">
      <c r="A176" s="1" t="s">
        <v>525</v>
      </c>
      <c r="B176" s="1" t="s">
        <v>526</v>
      </c>
      <c r="C176" s="66">
        <v>3493</v>
      </c>
      <c r="D176" s="67" t="s">
        <v>1250</v>
      </c>
      <c r="E176" t="s">
        <v>3191</v>
      </c>
      <c r="F176" s="329">
        <v>1558560.12</v>
      </c>
      <c r="G176" s="329">
        <v>0</v>
      </c>
      <c r="H176" s="329">
        <v>87403.92</v>
      </c>
      <c r="I176" s="319">
        <v>329658.73</v>
      </c>
      <c r="J176" s="319">
        <v>131333.64000000001</v>
      </c>
      <c r="K176" s="341"/>
      <c r="L176" s="341"/>
      <c r="M176" s="341"/>
      <c r="N176" s="342">
        <v>46.73</v>
      </c>
      <c r="O176"/>
      <c r="P176" s="319">
        <v>-591939.9</v>
      </c>
      <c r="Q176" s="319">
        <v>2036218.61</v>
      </c>
      <c r="R176" s="321">
        <v>62.77</v>
      </c>
      <c r="S176" s="321">
        <v>1896060.07</v>
      </c>
      <c r="T176" s="321">
        <v>80000</v>
      </c>
      <c r="U176" s="321">
        <v>996.29</v>
      </c>
      <c r="V176" s="321">
        <v>1068393.31</v>
      </c>
      <c r="W176" s="321">
        <v>5800</v>
      </c>
      <c r="X176" s="368">
        <v>1678013.31</v>
      </c>
      <c r="Y176" s="368">
        <v>10140</v>
      </c>
      <c r="Z176" s="367"/>
      <c r="AA176" s="368">
        <v>550789.36</v>
      </c>
      <c r="AB176" s="368">
        <v>149738.79999999999</v>
      </c>
      <c r="AC176" s="367"/>
      <c r="AD176" s="367"/>
      <c r="AE176" s="370">
        <f t="shared" si="19"/>
        <v>1645964.04</v>
      </c>
      <c r="AF176" s="31">
        <f t="shared" si="20"/>
        <v>46.73</v>
      </c>
      <c r="AG176" s="361">
        <f t="shared" si="21"/>
        <v>1645917.31</v>
      </c>
      <c r="AH176" s="15">
        <f t="shared" si="22"/>
        <v>3051312.4400000004</v>
      </c>
      <c r="AI176" s="363">
        <f t="shared" si="23"/>
        <v>2388681.4699999997</v>
      </c>
      <c r="AJ176" s="26">
        <f t="shared" si="18"/>
        <v>662630.97000000067</v>
      </c>
    </row>
    <row r="177" spans="1:36" x14ac:dyDescent="0.25">
      <c r="A177" s="1" t="s">
        <v>525</v>
      </c>
      <c r="B177" s="1" t="s">
        <v>526</v>
      </c>
      <c r="C177" s="66">
        <v>2171</v>
      </c>
      <c r="D177" s="67" t="s">
        <v>1251</v>
      </c>
      <c r="E177" t="s">
        <v>3192</v>
      </c>
      <c r="F177" s="329">
        <v>1132342.75</v>
      </c>
      <c r="G177" s="329">
        <v>0</v>
      </c>
      <c r="H177" s="329">
        <v>144074.20000000001</v>
      </c>
      <c r="I177" s="319">
        <v>-650.95000000000005</v>
      </c>
      <c r="J177" s="319">
        <v>154595.34</v>
      </c>
      <c r="K177" s="341"/>
      <c r="L177" s="341"/>
      <c r="M177" s="341"/>
      <c r="N177" s="342">
        <v>37.380000000000003</v>
      </c>
      <c r="O177"/>
      <c r="P177" s="319">
        <v>-1653436.38</v>
      </c>
      <c r="Q177" s="319">
        <v>2581996.2400000002</v>
      </c>
      <c r="R177" s="321">
        <v>893.35</v>
      </c>
      <c r="S177" s="321">
        <v>1122449.71</v>
      </c>
      <c r="T177" s="321">
        <v>90276</v>
      </c>
      <c r="U177" s="320"/>
      <c r="V177" s="321">
        <v>781400</v>
      </c>
      <c r="W177" s="321">
        <v>214942.5</v>
      </c>
      <c r="X177" s="368">
        <v>1274684</v>
      </c>
      <c r="Y177" s="367"/>
      <c r="Z177" s="367"/>
      <c r="AA177" s="368">
        <v>382021.98</v>
      </c>
      <c r="AB177" s="368">
        <v>51491.48</v>
      </c>
      <c r="AC177" s="367"/>
      <c r="AD177" s="367"/>
      <c r="AE177" s="370">
        <f t="shared" si="19"/>
        <v>1276416.95</v>
      </c>
      <c r="AF177" s="31">
        <f t="shared" si="20"/>
        <v>37.380000000000003</v>
      </c>
      <c r="AG177" s="361">
        <f t="shared" si="21"/>
        <v>1276379.57</v>
      </c>
      <c r="AH177" s="15">
        <f t="shared" si="22"/>
        <v>2209961.56</v>
      </c>
      <c r="AI177" s="363">
        <f t="shared" si="23"/>
        <v>1708197.46</v>
      </c>
      <c r="AJ177" s="26">
        <f t="shared" si="18"/>
        <v>501764.10000000009</v>
      </c>
    </row>
    <row r="178" spans="1:36" x14ac:dyDescent="0.25">
      <c r="A178" s="1" t="s">
        <v>525</v>
      </c>
      <c r="B178" s="1" t="s">
        <v>526</v>
      </c>
      <c r="C178" s="66">
        <v>4974</v>
      </c>
      <c r="D178" s="67" t="s">
        <v>1252</v>
      </c>
      <c r="E178" t="s">
        <v>3193</v>
      </c>
      <c r="F178" s="329">
        <v>1191638.1200000001</v>
      </c>
      <c r="G178" s="329">
        <v>0</v>
      </c>
      <c r="H178" s="329">
        <v>198158.87</v>
      </c>
      <c r="I178" s="319">
        <v>70515.73</v>
      </c>
      <c r="J178" s="319">
        <v>507957.01</v>
      </c>
      <c r="K178" s="341"/>
      <c r="L178" s="341"/>
      <c r="M178" s="341"/>
      <c r="N178" s="342">
        <v>675.36</v>
      </c>
      <c r="O178"/>
      <c r="P178" s="319">
        <v>287294.28999999998</v>
      </c>
      <c r="Q178" s="319">
        <v>1442473.15</v>
      </c>
      <c r="R178" s="321">
        <v>1057.0999999999999</v>
      </c>
      <c r="S178" s="321">
        <v>1691341.57</v>
      </c>
      <c r="T178" s="321">
        <v>60313</v>
      </c>
      <c r="U178" s="320"/>
      <c r="V178" s="321">
        <v>947900</v>
      </c>
      <c r="W178" s="321">
        <v>6300</v>
      </c>
      <c r="X178" s="368">
        <v>1420629</v>
      </c>
      <c r="Y178" s="368">
        <v>14673</v>
      </c>
      <c r="Z178" s="367"/>
      <c r="AA178" s="368">
        <v>540832.86</v>
      </c>
      <c r="AB178" s="368">
        <v>492949.88</v>
      </c>
      <c r="AC178" s="367"/>
      <c r="AD178" s="367"/>
      <c r="AE178" s="370">
        <f t="shared" si="19"/>
        <v>1389796.9900000002</v>
      </c>
      <c r="AF178" s="31">
        <f t="shared" si="20"/>
        <v>675.36</v>
      </c>
      <c r="AG178" s="361">
        <f t="shared" si="21"/>
        <v>1389121.6300000001</v>
      </c>
      <c r="AH178" s="15">
        <f t="shared" si="22"/>
        <v>2706911.67</v>
      </c>
      <c r="AI178" s="363">
        <f t="shared" si="23"/>
        <v>2469084.7399999998</v>
      </c>
      <c r="AJ178" s="26">
        <f t="shared" si="18"/>
        <v>237826.93000000017</v>
      </c>
    </row>
    <row r="179" spans="1:36" x14ac:dyDescent="0.25">
      <c r="A179" s="1" t="s">
        <v>525</v>
      </c>
      <c r="B179" s="1" t="s">
        <v>526</v>
      </c>
      <c r="C179" s="66">
        <v>2190</v>
      </c>
      <c r="D179" s="67" t="s">
        <v>1253</v>
      </c>
      <c r="E179" t="s">
        <v>3194</v>
      </c>
      <c r="F179" s="329">
        <v>1068410.75</v>
      </c>
      <c r="G179" s="329">
        <v>0</v>
      </c>
      <c r="H179" s="329">
        <v>48661.49</v>
      </c>
      <c r="I179" s="319">
        <v>134031.06</v>
      </c>
      <c r="J179" s="319">
        <v>113488.51</v>
      </c>
      <c r="K179" s="341"/>
      <c r="L179" s="341"/>
      <c r="M179" s="341"/>
      <c r="N179" s="342">
        <v>0</v>
      </c>
      <c r="O179"/>
      <c r="P179" s="319">
        <v>-623138</v>
      </c>
      <c r="Q179" s="319">
        <v>1708773.29</v>
      </c>
      <c r="R179" s="321">
        <v>915.75</v>
      </c>
      <c r="S179" s="321">
        <v>1021687.99</v>
      </c>
      <c r="T179" s="321">
        <v>65400</v>
      </c>
      <c r="U179" s="320"/>
      <c r="V179" s="321">
        <v>671820</v>
      </c>
      <c r="W179" s="321">
        <v>2000</v>
      </c>
      <c r="X179" s="368">
        <v>940034</v>
      </c>
      <c r="Y179" s="368">
        <v>6295</v>
      </c>
      <c r="Z179" s="367"/>
      <c r="AA179" s="368">
        <v>429854.2</v>
      </c>
      <c r="AB179" s="368">
        <v>106684.02</v>
      </c>
      <c r="AC179" s="367"/>
      <c r="AD179" s="367"/>
      <c r="AE179" s="370">
        <f t="shared" si="19"/>
        <v>1117072.24</v>
      </c>
      <c r="AF179" s="31">
        <f t="shared" si="20"/>
        <v>0</v>
      </c>
      <c r="AG179" s="361">
        <f t="shared" si="21"/>
        <v>1117072.24</v>
      </c>
      <c r="AH179" s="15">
        <f t="shared" si="22"/>
        <v>1761823.74</v>
      </c>
      <c r="AI179" s="363">
        <f t="shared" si="23"/>
        <v>1482867.22</v>
      </c>
      <c r="AJ179" s="26">
        <f t="shared" si="18"/>
        <v>278956.52</v>
      </c>
    </row>
    <row r="180" spans="1:36" x14ac:dyDescent="0.25">
      <c r="A180" s="1" t="s">
        <v>525</v>
      </c>
      <c r="B180" s="1" t="s">
        <v>526</v>
      </c>
      <c r="C180" s="66">
        <v>3183</v>
      </c>
      <c r="D180" s="67" t="s">
        <v>1254</v>
      </c>
      <c r="E180" t="s">
        <v>3195</v>
      </c>
      <c r="F180" s="329">
        <v>1013951.81</v>
      </c>
      <c r="G180" s="329">
        <v>0</v>
      </c>
      <c r="H180" s="329">
        <v>122333.96</v>
      </c>
      <c r="I180" s="319">
        <v>17724.79</v>
      </c>
      <c r="J180" s="319">
        <v>10053.17</v>
      </c>
      <c r="K180" s="341"/>
      <c r="L180" s="341"/>
      <c r="M180" s="341"/>
      <c r="N180" s="342">
        <v>0</v>
      </c>
      <c r="O180"/>
      <c r="P180" s="319">
        <v>-965140.15</v>
      </c>
      <c r="Q180" s="319">
        <v>1572242.02</v>
      </c>
      <c r="R180" s="321">
        <v>1591.04</v>
      </c>
      <c r="S180" s="321">
        <v>1221289.1299999999</v>
      </c>
      <c r="T180" s="321">
        <v>146335</v>
      </c>
      <c r="U180" s="320"/>
      <c r="V180" s="321">
        <v>930480</v>
      </c>
      <c r="W180" s="321">
        <v>300</v>
      </c>
      <c r="X180" s="368">
        <v>1360768</v>
      </c>
      <c r="Y180" s="368">
        <v>4285</v>
      </c>
      <c r="Z180" s="367"/>
      <c r="AA180" s="368">
        <v>346855.89</v>
      </c>
      <c r="AB180" s="368">
        <v>31124.42</v>
      </c>
      <c r="AC180" s="367"/>
      <c r="AD180" s="367"/>
      <c r="AE180" s="370">
        <f t="shared" si="19"/>
        <v>1136285.77</v>
      </c>
      <c r="AF180" s="31">
        <f t="shared" si="20"/>
        <v>0</v>
      </c>
      <c r="AG180" s="361">
        <f t="shared" si="21"/>
        <v>1136285.77</v>
      </c>
      <c r="AH180" s="15">
        <f t="shared" si="22"/>
        <v>2299995.17</v>
      </c>
      <c r="AI180" s="363">
        <f t="shared" si="23"/>
        <v>1743033.31</v>
      </c>
      <c r="AJ180" s="26">
        <f t="shared" si="18"/>
        <v>556961.85999999987</v>
      </c>
    </row>
    <row r="181" spans="1:36" x14ac:dyDescent="0.25">
      <c r="A181" s="1" t="s">
        <v>525</v>
      </c>
      <c r="B181" s="1" t="s">
        <v>526</v>
      </c>
      <c r="C181" s="66">
        <v>3642</v>
      </c>
      <c r="D181" s="67" t="s">
        <v>1255</v>
      </c>
      <c r="E181" t="s">
        <v>3196</v>
      </c>
      <c r="F181" s="329">
        <v>968350.79</v>
      </c>
      <c r="G181" s="329">
        <v>0</v>
      </c>
      <c r="H181" s="329">
        <v>195167.51</v>
      </c>
      <c r="I181" s="319">
        <v>84891.82</v>
      </c>
      <c r="J181" s="319">
        <v>476578.82</v>
      </c>
      <c r="K181" s="341"/>
      <c r="L181" s="341"/>
      <c r="M181" s="341"/>
      <c r="N181" s="342">
        <v>1136.73</v>
      </c>
      <c r="O181"/>
      <c r="P181" s="319">
        <v>353232.43</v>
      </c>
      <c r="Q181" s="319">
        <v>1286359.3700000001</v>
      </c>
      <c r="R181" s="321">
        <v>903.2</v>
      </c>
      <c r="S181" s="321">
        <v>1504198.56</v>
      </c>
      <c r="T181" s="321">
        <v>195000</v>
      </c>
      <c r="U181" s="321">
        <v>68.56</v>
      </c>
      <c r="V181" s="321">
        <v>1057320</v>
      </c>
      <c r="W181" s="321">
        <v>3800</v>
      </c>
      <c r="X181" s="368">
        <v>1476409</v>
      </c>
      <c r="Y181" s="368">
        <v>4565</v>
      </c>
      <c r="Z181" s="368">
        <v>200</v>
      </c>
      <c r="AA181" s="368">
        <v>876857.03</v>
      </c>
      <c r="AB181" s="368">
        <v>318998.88</v>
      </c>
      <c r="AC181" s="367"/>
      <c r="AD181" s="367"/>
      <c r="AE181" s="370">
        <f t="shared" si="19"/>
        <v>1163518.3</v>
      </c>
      <c r="AF181" s="31">
        <f t="shared" si="20"/>
        <v>1136.73</v>
      </c>
      <c r="AG181" s="361">
        <f t="shared" si="21"/>
        <v>1162381.57</v>
      </c>
      <c r="AH181" s="15">
        <f t="shared" si="22"/>
        <v>2761290.3200000003</v>
      </c>
      <c r="AI181" s="363">
        <f t="shared" si="23"/>
        <v>2677029.91</v>
      </c>
      <c r="AJ181" s="26">
        <f t="shared" si="18"/>
        <v>84260.410000000149</v>
      </c>
    </row>
    <row r="182" spans="1:36" x14ac:dyDescent="0.25">
      <c r="A182" s="1" t="s">
        <v>529</v>
      </c>
      <c r="B182" s="1" t="s">
        <v>531</v>
      </c>
      <c r="C182" s="66">
        <v>3093</v>
      </c>
      <c r="D182" s="67" t="s">
        <v>1256</v>
      </c>
      <c r="E182" t="s">
        <v>3197</v>
      </c>
      <c r="F182" s="329">
        <v>572292.31999999995</v>
      </c>
      <c r="G182" s="329">
        <v>21454.880000000001</v>
      </c>
      <c r="H182" s="329">
        <v>66190.100000000006</v>
      </c>
      <c r="I182" s="319">
        <v>212352.45</v>
      </c>
      <c r="J182" s="319">
        <v>86416.2</v>
      </c>
      <c r="K182" s="342">
        <v>31486.47</v>
      </c>
      <c r="L182" s="342">
        <v>59.43</v>
      </c>
      <c r="M182" s="342">
        <v>1107</v>
      </c>
      <c r="N182" s="341"/>
      <c r="O182"/>
      <c r="P182" s="319">
        <v>-842146.48</v>
      </c>
      <c r="Q182" s="319">
        <v>1621669.25</v>
      </c>
      <c r="R182" s="320"/>
      <c r="S182" s="321">
        <v>621360.34</v>
      </c>
      <c r="T182" s="321">
        <v>133110</v>
      </c>
      <c r="U182" s="321">
        <v>644.9</v>
      </c>
      <c r="V182" s="321">
        <v>484672</v>
      </c>
      <c r="W182" s="321">
        <v>217220.89</v>
      </c>
      <c r="X182" s="368">
        <v>923474</v>
      </c>
      <c r="Y182" s="367"/>
      <c r="Z182" s="367"/>
      <c r="AA182" s="368">
        <v>329111.61</v>
      </c>
      <c r="AB182" s="368">
        <v>57892.24</v>
      </c>
      <c r="AC182" s="367"/>
      <c r="AD182" s="367"/>
      <c r="AE182" s="370">
        <f t="shared" si="19"/>
        <v>659937.29999999993</v>
      </c>
      <c r="AF182" s="31">
        <f t="shared" si="20"/>
        <v>32652.9</v>
      </c>
      <c r="AG182" s="361">
        <f t="shared" si="21"/>
        <v>627284.39999999991</v>
      </c>
      <c r="AH182" s="15">
        <f t="shared" si="22"/>
        <v>1457008.13</v>
      </c>
      <c r="AI182" s="363">
        <f t="shared" si="23"/>
        <v>1310477.8499999999</v>
      </c>
      <c r="AJ182" s="26">
        <f t="shared" si="18"/>
        <v>146530.28000000003</v>
      </c>
    </row>
    <row r="183" spans="1:36" x14ac:dyDescent="0.25">
      <c r="A183" s="1" t="s">
        <v>529</v>
      </c>
      <c r="B183" s="1" t="s">
        <v>531</v>
      </c>
      <c r="C183" s="66">
        <v>2775</v>
      </c>
      <c r="D183" s="67" t="s">
        <v>1257</v>
      </c>
      <c r="E183" t="s">
        <v>3198</v>
      </c>
      <c r="F183" s="329">
        <v>201172.67</v>
      </c>
      <c r="G183" s="329">
        <v>13600</v>
      </c>
      <c r="H183" s="329">
        <v>91896.21</v>
      </c>
      <c r="I183" s="319">
        <v>212418.83</v>
      </c>
      <c r="J183" s="319">
        <v>736506.07</v>
      </c>
      <c r="K183" s="342">
        <v>39685</v>
      </c>
      <c r="L183" s="341"/>
      <c r="M183" s="341"/>
      <c r="N183" s="341"/>
      <c r="O183"/>
      <c r="P183" s="319">
        <v>-958470.21</v>
      </c>
      <c r="Q183" s="319">
        <v>2143817.25</v>
      </c>
      <c r="R183" s="320"/>
      <c r="S183" s="321">
        <v>932757.44</v>
      </c>
      <c r="T183" s="321">
        <v>144530</v>
      </c>
      <c r="U183" s="321">
        <v>147.19999999999999</v>
      </c>
      <c r="V183" s="321">
        <v>1032660</v>
      </c>
      <c r="W183" s="321">
        <v>127750</v>
      </c>
      <c r="X183" s="368">
        <v>1545504</v>
      </c>
      <c r="Y183" s="368">
        <v>4800</v>
      </c>
      <c r="Z183" s="367"/>
      <c r="AA183" s="368">
        <v>485382.02</v>
      </c>
      <c r="AB183" s="368">
        <v>171596.88</v>
      </c>
      <c r="AC183" s="367"/>
      <c r="AD183" s="367"/>
      <c r="AE183" s="370">
        <f t="shared" si="19"/>
        <v>306668.88</v>
      </c>
      <c r="AF183" s="31">
        <f t="shared" si="20"/>
        <v>39685</v>
      </c>
      <c r="AG183" s="361">
        <f t="shared" si="21"/>
        <v>266983.88</v>
      </c>
      <c r="AH183" s="15">
        <f t="shared" si="22"/>
        <v>2237844.6399999997</v>
      </c>
      <c r="AI183" s="363">
        <f t="shared" si="23"/>
        <v>2207282.9</v>
      </c>
      <c r="AJ183" s="26">
        <f t="shared" si="18"/>
        <v>30561.739999999758</v>
      </c>
    </row>
    <row r="184" spans="1:36" x14ac:dyDescent="0.25">
      <c r="A184" s="1" t="s">
        <v>529</v>
      </c>
      <c r="B184" s="1" t="s">
        <v>531</v>
      </c>
      <c r="C184" s="66">
        <v>2224</v>
      </c>
      <c r="D184" s="67" t="s">
        <v>1258</v>
      </c>
      <c r="E184" t="s">
        <v>3199</v>
      </c>
      <c r="F184" s="329">
        <v>514412.22</v>
      </c>
      <c r="G184" s="329">
        <v>21798</v>
      </c>
      <c r="H184" s="329">
        <v>34506.120000000003</v>
      </c>
      <c r="I184" s="319">
        <v>2137338.59</v>
      </c>
      <c r="J184" s="319">
        <v>175785.64</v>
      </c>
      <c r="K184" s="342">
        <v>0</v>
      </c>
      <c r="L184" s="341"/>
      <c r="M184" s="341"/>
      <c r="N184" s="341"/>
      <c r="O184"/>
      <c r="P184" s="319">
        <v>2499694.38</v>
      </c>
      <c r="Q184" s="319">
        <v>309335.96999999997</v>
      </c>
      <c r="R184" s="320"/>
      <c r="S184" s="321">
        <v>640962.82999999996</v>
      </c>
      <c r="T184" s="321">
        <v>94640</v>
      </c>
      <c r="U184" s="321">
        <v>548.46</v>
      </c>
      <c r="V184" s="321">
        <v>714000</v>
      </c>
      <c r="W184" s="321">
        <v>149037.6</v>
      </c>
      <c r="X184" s="368">
        <v>1018286</v>
      </c>
      <c r="Y184" s="367"/>
      <c r="Z184" s="367"/>
      <c r="AA184" s="368">
        <v>388239.31</v>
      </c>
      <c r="AB184" s="368">
        <v>117853.36</v>
      </c>
      <c r="AC184" s="367"/>
      <c r="AD184" s="367"/>
      <c r="AE184" s="370">
        <f t="shared" si="19"/>
        <v>570716.34</v>
      </c>
      <c r="AF184" s="31">
        <f t="shared" si="20"/>
        <v>0</v>
      </c>
      <c r="AG184" s="361">
        <f t="shared" si="21"/>
        <v>570716.34</v>
      </c>
      <c r="AH184" s="15">
        <f t="shared" si="22"/>
        <v>1599188.8900000001</v>
      </c>
      <c r="AI184" s="363">
        <f t="shared" si="23"/>
        <v>1524378.6700000002</v>
      </c>
      <c r="AJ184" s="26">
        <f t="shared" si="18"/>
        <v>74810.219999999972</v>
      </c>
    </row>
    <row r="185" spans="1:36" x14ac:dyDescent="0.25">
      <c r="A185" s="1" t="s">
        <v>529</v>
      </c>
      <c r="B185" s="1" t="s">
        <v>531</v>
      </c>
      <c r="C185" s="66">
        <v>2037</v>
      </c>
      <c r="D185" s="67" t="s">
        <v>1259</v>
      </c>
      <c r="E185" t="s">
        <v>3200</v>
      </c>
      <c r="F185" s="329">
        <v>253907.63</v>
      </c>
      <c r="G185" s="329">
        <v>34352.26</v>
      </c>
      <c r="H185" s="329">
        <v>38564.370000000003</v>
      </c>
      <c r="I185" s="319">
        <v>90226.51</v>
      </c>
      <c r="J185" s="319">
        <v>679599.17</v>
      </c>
      <c r="K185" s="342">
        <v>18531</v>
      </c>
      <c r="L185" s="342">
        <v>65094</v>
      </c>
      <c r="M185" s="341"/>
      <c r="N185" s="342">
        <v>2650</v>
      </c>
      <c r="O185"/>
      <c r="P185" s="319">
        <v>-1304155.3899999999</v>
      </c>
      <c r="Q185" s="319">
        <v>1558084.6</v>
      </c>
      <c r="R185" s="320"/>
      <c r="S185" s="321">
        <v>533778.81999999995</v>
      </c>
      <c r="T185" s="321">
        <v>99590</v>
      </c>
      <c r="U185" s="321">
        <v>261.76</v>
      </c>
      <c r="V185" s="321">
        <v>470698</v>
      </c>
      <c r="W185" s="321">
        <v>838670.81</v>
      </c>
      <c r="X185" s="368">
        <v>785292</v>
      </c>
      <c r="Y185" s="367"/>
      <c r="Z185" s="367"/>
      <c r="AA185" s="368">
        <v>339464.41</v>
      </c>
      <c r="AB185" s="368">
        <v>61797.25</v>
      </c>
      <c r="AC185" s="367"/>
      <c r="AD185" s="367"/>
      <c r="AE185" s="370">
        <f t="shared" si="19"/>
        <v>326824.26</v>
      </c>
      <c r="AF185" s="31">
        <f t="shared" si="20"/>
        <v>86275</v>
      </c>
      <c r="AG185" s="361">
        <f t="shared" si="21"/>
        <v>240549.26</v>
      </c>
      <c r="AH185" s="15">
        <f t="shared" si="22"/>
        <v>1942999.3900000001</v>
      </c>
      <c r="AI185" s="363">
        <f t="shared" si="23"/>
        <v>1186553.6599999999</v>
      </c>
      <c r="AJ185" s="26">
        <f t="shared" si="18"/>
        <v>756445.73000000021</v>
      </c>
    </row>
    <row r="186" spans="1:36" x14ac:dyDescent="0.25">
      <c r="A186" s="1" t="s">
        <v>529</v>
      </c>
      <c r="B186" s="1" t="s">
        <v>531</v>
      </c>
      <c r="C186" s="66">
        <v>3571</v>
      </c>
      <c r="D186" s="67" t="s">
        <v>1260</v>
      </c>
      <c r="E186" t="s">
        <v>3201</v>
      </c>
      <c r="F186" s="329">
        <v>436155.66</v>
      </c>
      <c r="G186" s="329">
        <v>0</v>
      </c>
      <c r="H186" s="329">
        <v>28334.28</v>
      </c>
      <c r="I186" s="319">
        <v>350389.29</v>
      </c>
      <c r="J186" s="319">
        <v>85524.01</v>
      </c>
      <c r="K186" s="342">
        <v>0</v>
      </c>
      <c r="L186" s="341"/>
      <c r="M186" s="341"/>
      <c r="N186" s="342">
        <v>918</v>
      </c>
      <c r="O186"/>
      <c r="P186" s="319">
        <v>-1103429.93</v>
      </c>
      <c r="Q186" s="319">
        <v>1939631.19</v>
      </c>
      <c r="R186" s="320"/>
      <c r="S186" s="321">
        <v>885865.21</v>
      </c>
      <c r="T186" s="321">
        <v>149240</v>
      </c>
      <c r="U186" s="321">
        <v>401.52</v>
      </c>
      <c r="V186" s="321">
        <v>1018390</v>
      </c>
      <c r="W186" s="321">
        <v>182664.34</v>
      </c>
      <c r="X186" s="368">
        <v>1497356</v>
      </c>
      <c r="Y186" s="367"/>
      <c r="Z186" s="367"/>
      <c r="AA186" s="368">
        <v>595655.13</v>
      </c>
      <c r="AB186" s="368">
        <v>80265.960000000006</v>
      </c>
      <c r="AC186" s="367"/>
      <c r="AD186" s="367"/>
      <c r="AE186" s="370">
        <f t="shared" si="19"/>
        <v>464489.93999999994</v>
      </c>
      <c r="AF186" s="31">
        <f t="shared" si="20"/>
        <v>918</v>
      </c>
      <c r="AG186" s="361">
        <f t="shared" si="21"/>
        <v>463571.93999999994</v>
      </c>
      <c r="AH186" s="15">
        <f t="shared" si="22"/>
        <v>2236561.0699999998</v>
      </c>
      <c r="AI186" s="363">
        <f t="shared" si="23"/>
        <v>2173277.09</v>
      </c>
      <c r="AJ186" s="26">
        <f t="shared" si="18"/>
        <v>63283.979999999981</v>
      </c>
    </row>
    <row r="187" spans="1:36" x14ac:dyDescent="0.25">
      <c r="A187" s="1" t="s">
        <v>529</v>
      </c>
      <c r="B187" s="1" t="s">
        <v>531</v>
      </c>
      <c r="C187" s="66">
        <v>6793</v>
      </c>
      <c r="D187" s="67" t="s">
        <v>1261</v>
      </c>
      <c r="E187" t="s">
        <v>3202</v>
      </c>
      <c r="F187" s="329">
        <v>665561.1</v>
      </c>
      <c r="G187" s="329">
        <v>70064.350000000006</v>
      </c>
      <c r="H187" s="329">
        <v>75866.720000000001</v>
      </c>
      <c r="I187" s="319">
        <v>104306.08</v>
      </c>
      <c r="J187" s="319">
        <v>50380.59</v>
      </c>
      <c r="K187" s="342">
        <v>34939.120000000003</v>
      </c>
      <c r="L187" s="342">
        <v>0</v>
      </c>
      <c r="M187" s="341"/>
      <c r="N187" s="341"/>
      <c r="O187"/>
      <c r="P187" s="319">
        <v>-1524067.47</v>
      </c>
      <c r="Q187" s="319">
        <v>2258666.42</v>
      </c>
      <c r="R187" s="320"/>
      <c r="S187" s="321">
        <v>1155478.6399999999</v>
      </c>
      <c r="T187" s="321">
        <v>157260</v>
      </c>
      <c r="U187" s="321">
        <v>611.98</v>
      </c>
      <c r="V187" s="321">
        <v>1588872</v>
      </c>
      <c r="W187" s="321">
        <v>310538.32</v>
      </c>
      <c r="X187" s="368">
        <v>2380795</v>
      </c>
      <c r="Y187" s="367"/>
      <c r="Z187" s="367"/>
      <c r="AA187" s="368">
        <v>582315.06999999995</v>
      </c>
      <c r="AB187" s="368">
        <v>53010.1</v>
      </c>
      <c r="AC187" s="367"/>
      <c r="AD187" s="367"/>
      <c r="AE187" s="370">
        <f t="shared" si="19"/>
        <v>811492.16999999993</v>
      </c>
      <c r="AF187" s="31">
        <f t="shared" si="20"/>
        <v>34939.120000000003</v>
      </c>
      <c r="AG187" s="361">
        <f t="shared" si="21"/>
        <v>776553.04999999993</v>
      </c>
      <c r="AH187" s="15">
        <f t="shared" si="22"/>
        <v>3212760.94</v>
      </c>
      <c r="AI187" s="363">
        <f t="shared" si="23"/>
        <v>3016120.17</v>
      </c>
      <c r="AJ187" s="26">
        <f t="shared" si="18"/>
        <v>196640.77000000002</v>
      </c>
    </row>
    <row r="188" spans="1:36" x14ac:dyDescent="0.25">
      <c r="A188" s="1" t="s">
        <v>529</v>
      </c>
      <c r="B188" s="1" t="s">
        <v>531</v>
      </c>
      <c r="C188" s="66">
        <v>1011</v>
      </c>
      <c r="D188" s="67" t="s">
        <v>1262</v>
      </c>
      <c r="E188" t="s">
        <v>3203</v>
      </c>
      <c r="F188" s="329">
        <v>180565.17</v>
      </c>
      <c r="G188" s="329">
        <v>43050.46</v>
      </c>
      <c r="H188" s="329">
        <v>74179.710000000006</v>
      </c>
      <c r="I188" s="319">
        <v>-49685.16</v>
      </c>
      <c r="J188" s="319">
        <v>406629.15</v>
      </c>
      <c r="K188" s="342">
        <v>33722</v>
      </c>
      <c r="L188" s="342">
        <v>5752.5</v>
      </c>
      <c r="M188" s="341"/>
      <c r="N188" s="341"/>
      <c r="O188"/>
      <c r="P188" s="319">
        <v>-2693394.2</v>
      </c>
      <c r="Q188" s="319">
        <v>3335566.08</v>
      </c>
      <c r="R188" s="320"/>
      <c r="S188" s="321">
        <v>468938.8</v>
      </c>
      <c r="T188" s="321">
        <v>40000</v>
      </c>
      <c r="U188" s="321">
        <v>246.74</v>
      </c>
      <c r="V188" s="321">
        <v>624760</v>
      </c>
      <c r="W188" s="321">
        <v>73459.520000000004</v>
      </c>
      <c r="X188" s="368">
        <v>883253</v>
      </c>
      <c r="Y188" s="367"/>
      <c r="Z188" s="367"/>
      <c r="AA188" s="368">
        <v>234445.75</v>
      </c>
      <c r="AB188" s="368">
        <v>116613.36</v>
      </c>
      <c r="AC188" s="367"/>
      <c r="AD188" s="367"/>
      <c r="AE188" s="370">
        <f t="shared" si="19"/>
        <v>297795.34000000003</v>
      </c>
      <c r="AF188" s="31">
        <f t="shared" si="20"/>
        <v>39474.5</v>
      </c>
      <c r="AG188" s="361">
        <f t="shared" si="21"/>
        <v>258320.84000000003</v>
      </c>
      <c r="AH188" s="15">
        <f t="shared" si="22"/>
        <v>1207405.06</v>
      </c>
      <c r="AI188" s="363">
        <f t="shared" si="23"/>
        <v>1234312.1100000001</v>
      </c>
      <c r="AJ188" s="26">
        <f t="shared" si="18"/>
        <v>-26907.050000000047</v>
      </c>
    </row>
    <row r="189" spans="1:36" x14ac:dyDescent="0.25">
      <c r="A189" s="1" t="s">
        <v>529</v>
      </c>
      <c r="B189" s="1" t="s">
        <v>531</v>
      </c>
      <c r="C189" s="66">
        <v>3164</v>
      </c>
      <c r="D189" s="67" t="s">
        <v>1263</v>
      </c>
      <c r="E189" t="s">
        <v>3204</v>
      </c>
      <c r="F189" s="329">
        <v>486762</v>
      </c>
      <c r="G189" s="329">
        <v>0</v>
      </c>
      <c r="H189" s="329">
        <v>20058.18</v>
      </c>
      <c r="I189" s="319">
        <v>154832.07999999999</v>
      </c>
      <c r="J189" s="319">
        <v>59722.239999999998</v>
      </c>
      <c r="K189" s="342">
        <v>12970.77</v>
      </c>
      <c r="L189" s="342">
        <v>5737.28</v>
      </c>
      <c r="M189" s="341"/>
      <c r="N189" s="342">
        <v>3289</v>
      </c>
      <c r="O189"/>
      <c r="P189" s="319">
        <v>-1368300.04</v>
      </c>
      <c r="Q189" s="319">
        <v>1980732.96</v>
      </c>
      <c r="R189" s="320"/>
      <c r="S189" s="321">
        <v>762336.98</v>
      </c>
      <c r="T189" s="321">
        <v>72385</v>
      </c>
      <c r="U189" s="321">
        <v>683.06</v>
      </c>
      <c r="V189" s="321">
        <v>905384</v>
      </c>
      <c r="W189" s="321">
        <v>178928.81</v>
      </c>
      <c r="X189" s="368">
        <v>1421443</v>
      </c>
      <c r="Y189" s="367"/>
      <c r="Z189" s="367"/>
      <c r="AA189" s="368">
        <v>356559.2</v>
      </c>
      <c r="AB189" s="368">
        <v>54771.12</v>
      </c>
      <c r="AC189" s="367"/>
      <c r="AD189" s="367"/>
      <c r="AE189" s="370">
        <f t="shared" si="19"/>
        <v>506820.18</v>
      </c>
      <c r="AF189" s="31">
        <f t="shared" si="20"/>
        <v>21997.05</v>
      </c>
      <c r="AG189" s="361">
        <f t="shared" si="21"/>
        <v>484823.13</v>
      </c>
      <c r="AH189" s="15">
        <f t="shared" si="22"/>
        <v>1919717.85</v>
      </c>
      <c r="AI189" s="363">
        <f t="shared" si="23"/>
        <v>1832773.32</v>
      </c>
      <c r="AJ189" s="26">
        <f t="shared" si="18"/>
        <v>86944.530000000028</v>
      </c>
    </row>
  </sheetData>
  <sheetProtection algorithmName="SHA-512" hashValue="Uo7rXt6I/8vb9QvY29/RYraC2Eve+SOS8HLiFMKe8trXL0QSvHzyrhzHUNPz2EVUuy3nrb71NTGeTXivVycJTw==" saltValue="9WT8J8o5Gz1OQ7BmTl6Xvw==" spinCount="100000" sheet="1" objects="1" scenarios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zoomScale="96" zoomScaleNormal="96" workbookViewId="0">
      <selection sqref="A1:XFD1048576"/>
    </sheetView>
  </sheetViews>
  <sheetFormatPr defaultRowHeight="13.8" x14ac:dyDescent="0.25"/>
  <cols>
    <col min="1" max="1" width="19.3984375" customWidth="1"/>
    <col min="2" max="2" width="32.19921875" bestFit="1" customWidth="1"/>
    <col min="3" max="3" width="31.19921875" bestFit="1" customWidth="1"/>
  </cols>
  <sheetData>
    <row r="1" spans="1:33" x14ac:dyDescent="0.25">
      <c r="A1" t="s">
        <v>2458</v>
      </c>
      <c r="B1" t="s">
        <v>2459</v>
      </c>
      <c r="C1" t="s">
        <v>2460</v>
      </c>
      <c r="D1" t="s">
        <v>2461</v>
      </c>
      <c r="E1" t="s">
        <v>2462</v>
      </c>
      <c r="F1" t="s">
        <v>2463</v>
      </c>
      <c r="G1" t="s">
        <v>2464</v>
      </c>
      <c r="H1" t="s">
        <v>2465</v>
      </c>
      <c r="I1" t="s">
        <v>2613</v>
      </c>
      <c r="J1" t="s">
        <v>2466</v>
      </c>
      <c r="K1" t="s">
        <v>2467</v>
      </c>
      <c r="L1" t="s">
        <v>2470</v>
      </c>
      <c r="M1" t="s">
        <v>2471</v>
      </c>
      <c r="N1" t="s">
        <v>2472</v>
      </c>
      <c r="O1" t="s">
        <v>2473</v>
      </c>
      <c r="P1" t="s">
        <v>2474</v>
      </c>
      <c r="Q1" t="s">
        <v>2475</v>
      </c>
      <c r="R1" t="s">
        <v>3221</v>
      </c>
      <c r="S1" t="s">
        <v>2477</v>
      </c>
      <c r="T1" t="s">
        <v>2478</v>
      </c>
      <c r="U1" t="s">
        <v>2479</v>
      </c>
      <c r="V1" t="s">
        <v>2480</v>
      </c>
      <c r="W1" t="s">
        <v>2615</v>
      </c>
      <c r="X1" t="s">
        <v>2481</v>
      </c>
      <c r="Y1" t="s">
        <v>2483</v>
      </c>
      <c r="Z1" t="s">
        <v>2484</v>
      </c>
      <c r="AA1" t="s">
        <v>2485</v>
      </c>
      <c r="AB1" t="s">
        <v>2486</v>
      </c>
      <c r="AC1" t="s">
        <v>2487</v>
      </c>
      <c r="AD1" t="s">
        <v>2488</v>
      </c>
      <c r="AE1" t="s">
        <v>2489</v>
      </c>
      <c r="AF1" t="s">
        <v>2617</v>
      </c>
      <c r="AG1" t="s">
        <v>2490</v>
      </c>
    </row>
    <row r="2" spans="1:33" x14ac:dyDescent="0.25">
      <c r="A2" t="s">
        <v>2491</v>
      </c>
      <c r="B2" t="s">
        <v>2492</v>
      </c>
      <c r="C2" t="s">
        <v>2493</v>
      </c>
      <c r="D2" t="s">
        <v>2494</v>
      </c>
      <c r="E2" t="s">
        <v>2495</v>
      </c>
      <c r="F2" t="s">
        <v>2496</v>
      </c>
      <c r="G2" t="s">
        <v>2497</v>
      </c>
      <c r="H2" t="s">
        <v>2498</v>
      </c>
      <c r="I2" t="s">
        <v>2619</v>
      </c>
      <c r="J2" t="s">
        <v>2499</v>
      </c>
      <c r="K2" t="s">
        <v>2500</v>
      </c>
      <c r="L2" t="s">
        <v>2503</v>
      </c>
      <c r="M2" t="s">
        <v>2504</v>
      </c>
      <c r="N2" t="s">
        <v>2505</v>
      </c>
      <c r="O2" t="s">
        <v>2506</v>
      </c>
      <c r="P2" t="s">
        <v>2507</v>
      </c>
      <c r="Q2" t="s">
        <v>2508</v>
      </c>
      <c r="R2" t="s">
        <v>3222</v>
      </c>
      <c r="S2" t="s">
        <v>2510</v>
      </c>
      <c r="T2" t="s">
        <v>2511</v>
      </c>
      <c r="U2" t="s">
        <v>2512</v>
      </c>
      <c r="V2" t="s">
        <v>2513</v>
      </c>
      <c r="W2" t="s">
        <v>2621</v>
      </c>
      <c r="X2" t="s">
        <v>2514</v>
      </c>
      <c r="Y2" t="s">
        <v>2516</v>
      </c>
      <c r="Z2" t="s">
        <v>2517</v>
      </c>
      <c r="AA2" t="s">
        <v>2518</v>
      </c>
      <c r="AB2" t="s">
        <v>2519</v>
      </c>
      <c r="AC2" t="s">
        <v>2520</v>
      </c>
      <c r="AD2" t="s">
        <v>2521</v>
      </c>
      <c r="AE2" t="s">
        <v>2522</v>
      </c>
      <c r="AF2" t="s">
        <v>2623</v>
      </c>
      <c r="AG2" t="s">
        <v>2523</v>
      </c>
    </row>
    <row r="3" spans="1:33" x14ac:dyDescent="0.25">
      <c r="A3" t="s">
        <v>2524</v>
      </c>
      <c r="B3" s="319">
        <v>70700921.170000002</v>
      </c>
      <c r="C3" s="319">
        <v>2470775.41</v>
      </c>
      <c r="D3" s="319">
        <v>18309301.260000002</v>
      </c>
      <c r="E3" s="319">
        <v>24</v>
      </c>
      <c r="F3" s="319">
        <v>104153896.31999999</v>
      </c>
      <c r="G3" s="319">
        <v>38183847.939999998</v>
      </c>
      <c r="H3" s="319">
        <v>2</v>
      </c>
      <c r="I3" s="319">
        <v>315400</v>
      </c>
      <c r="J3" s="319">
        <v>269021</v>
      </c>
      <c r="K3" s="319">
        <v>2736468.57</v>
      </c>
      <c r="L3" s="319">
        <v>4686625.7300000004</v>
      </c>
      <c r="M3" s="319">
        <v>970563.81</v>
      </c>
      <c r="N3" s="319">
        <v>370476</v>
      </c>
      <c r="O3" s="319">
        <v>-246434.05</v>
      </c>
      <c r="P3" s="319">
        <v>-61258746.850000001</v>
      </c>
      <c r="Q3" s="319">
        <v>273748269.48000002</v>
      </c>
      <c r="R3" s="319">
        <v>16</v>
      </c>
      <c r="S3" s="319">
        <v>5760.42</v>
      </c>
      <c r="T3" s="319">
        <v>97412007.310000002</v>
      </c>
      <c r="U3" s="319">
        <v>8004853.6399999997</v>
      </c>
      <c r="V3" s="319">
        <v>69303.12</v>
      </c>
      <c r="W3" s="319">
        <v>2300</v>
      </c>
      <c r="X3" s="319">
        <v>119362614.73</v>
      </c>
      <c r="Y3" s="319">
        <v>15249234.390000001</v>
      </c>
      <c r="Z3" s="319">
        <v>149915640.69999999</v>
      </c>
      <c r="AA3" s="319">
        <v>391847.73</v>
      </c>
      <c r="AB3" s="319">
        <v>700136.78</v>
      </c>
      <c r="AC3" s="319">
        <v>60222974.200000003</v>
      </c>
      <c r="AD3" s="319">
        <v>15518323.26</v>
      </c>
      <c r="AE3" s="319">
        <v>140000</v>
      </c>
      <c r="AF3" s="319">
        <v>19902</v>
      </c>
      <c r="AG3" s="319">
        <v>339340.53</v>
      </c>
    </row>
    <row r="4" spans="1:33" x14ac:dyDescent="0.25">
      <c r="A4" t="s">
        <v>3223</v>
      </c>
      <c r="B4" s="319">
        <v>646421.88</v>
      </c>
      <c r="C4" s="319">
        <v>0</v>
      </c>
      <c r="D4" s="319">
        <v>34995.07</v>
      </c>
      <c r="F4" s="319">
        <v>133187.72</v>
      </c>
      <c r="G4" s="319">
        <v>177851.43</v>
      </c>
      <c r="K4" s="319">
        <v>39887</v>
      </c>
      <c r="L4" s="319">
        <v>50955</v>
      </c>
      <c r="M4" s="319">
        <v>106</v>
      </c>
      <c r="O4" s="319">
        <v>4655.03</v>
      </c>
      <c r="P4" s="319">
        <v>-1537378.48</v>
      </c>
      <c r="Q4" s="319">
        <v>2193223.69</v>
      </c>
      <c r="T4" s="319">
        <v>772609.87</v>
      </c>
      <c r="V4" s="319">
        <v>548.41</v>
      </c>
      <c r="X4" s="319">
        <v>994080</v>
      </c>
      <c r="Z4" s="319">
        <v>1096523</v>
      </c>
      <c r="AA4" s="319">
        <v>720</v>
      </c>
      <c r="AB4" s="319">
        <v>814</v>
      </c>
      <c r="AC4" s="319">
        <v>409915.98</v>
      </c>
      <c r="AD4" s="319">
        <v>18257.439999999999</v>
      </c>
    </row>
    <row r="5" spans="1:33" x14ac:dyDescent="0.25">
      <c r="A5" t="s">
        <v>3224</v>
      </c>
      <c r="B5" s="319">
        <v>637586.52</v>
      </c>
      <c r="C5" s="319">
        <v>0</v>
      </c>
      <c r="D5" s="319">
        <v>129914.03</v>
      </c>
      <c r="E5" s="319">
        <v>0</v>
      </c>
      <c r="F5" s="319">
        <v>871086.57</v>
      </c>
      <c r="G5" s="319">
        <v>751537.55</v>
      </c>
      <c r="K5" s="319">
        <v>19550</v>
      </c>
      <c r="M5" s="319">
        <v>162.61000000000001</v>
      </c>
      <c r="P5" s="319">
        <v>829965.58</v>
      </c>
      <c r="Q5" s="319">
        <v>1265427.9099999999</v>
      </c>
      <c r="T5" s="319">
        <v>958510.4</v>
      </c>
      <c r="V5" s="319">
        <v>735.1</v>
      </c>
      <c r="X5" s="319">
        <v>1228510</v>
      </c>
      <c r="Z5" s="319">
        <v>1353710</v>
      </c>
      <c r="AA5" s="319">
        <v>8494</v>
      </c>
      <c r="AB5" s="319">
        <v>3240</v>
      </c>
      <c r="AC5" s="319">
        <v>535116.39</v>
      </c>
      <c r="AD5" s="319">
        <v>11696.54</v>
      </c>
      <c r="AG5" s="319">
        <v>480</v>
      </c>
    </row>
    <row r="6" spans="1:33" x14ac:dyDescent="0.25">
      <c r="A6" t="s">
        <v>3225</v>
      </c>
      <c r="B6" s="319">
        <v>634610.52</v>
      </c>
      <c r="C6" s="319">
        <v>0</v>
      </c>
      <c r="D6" s="319">
        <v>113530.63</v>
      </c>
      <c r="F6" s="319">
        <v>1014322.47</v>
      </c>
      <c r="G6" s="319">
        <v>826289.86</v>
      </c>
      <c r="J6" s="319">
        <v>2000</v>
      </c>
      <c r="K6" s="319">
        <v>13350</v>
      </c>
      <c r="L6" s="319">
        <v>248700</v>
      </c>
      <c r="M6" s="319">
        <v>47277.4</v>
      </c>
      <c r="P6" s="319">
        <v>-1287332.8700000001</v>
      </c>
      <c r="Q6" s="319">
        <v>3482828.65</v>
      </c>
      <c r="T6" s="319">
        <v>639426.93999999994</v>
      </c>
      <c r="U6" s="319">
        <v>97390</v>
      </c>
      <c r="V6" s="319">
        <v>12.61</v>
      </c>
      <c r="X6" s="319">
        <v>1277600</v>
      </c>
      <c r="Z6" s="319">
        <v>1396490</v>
      </c>
      <c r="AC6" s="319">
        <v>426840.88</v>
      </c>
      <c r="AD6" s="319">
        <v>109168.37</v>
      </c>
    </row>
    <row r="7" spans="1:33" x14ac:dyDescent="0.25">
      <c r="A7" t="s">
        <v>3226</v>
      </c>
      <c r="B7" s="319">
        <v>457426.25</v>
      </c>
      <c r="C7" s="319">
        <v>0</v>
      </c>
      <c r="D7" s="319">
        <v>66794.58</v>
      </c>
      <c r="F7" s="319">
        <v>328929.21999999997</v>
      </c>
      <c r="G7" s="319">
        <v>406456.82</v>
      </c>
      <c r="J7" s="319">
        <v>2000</v>
      </c>
      <c r="K7" s="319">
        <v>148066.63</v>
      </c>
      <c r="M7" s="319">
        <v>11693.1</v>
      </c>
      <c r="N7" s="319">
        <v>0</v>
      </c>
      <c r="P7" s="319">
        <v>-2967990.04</v>
      </c>
      <c r="Q7" s="319">
        <v>3940312</v>
      </c>
      <c r="T7" s="319">
        <v>944957.29</v>
      </c>
      <c r="V7" s="319">
        <v>385.49</v>
      </c>
      <c r="X7" s="319">
        <v>407350</v>
      </c>
      <c r="Z7" s="319">
        <v>487612</v>
      </c>
      <c r="AA7" s="319">
        <v>3000</v>
      </c>
      <c r="AB7" s="319">
        <v>880</v>
      </c>
      <c r="AC7" s="319">
        <v>611888.72</v>
      </c>
      <c r="AD7" s="319">
        <v>123786.88</v>
      </c>
    </row>
    <row r="8" spans="1:33" x14ac:dyDescent="0.25">
      <c r="A8" t="s">
        <v>3227</v>
      </c>
      <c r="B8" s="319">
        <v>472826.81</v>
      </c>
      <c r="C8" s="319">
        <v>19000</v>
      </c>
      <c r="D8" s="319">
        <v>131961.20000000001</v>
      </c>
      <c r="F8" s="319">
        <v>297960.86</v>
      </c>
      <c r="G8" s="319">
        <v>292985.82</v>
      </c>
      <c r="I8" s="319">
        <v>194900</v>
      </c>
      <c r="J8" s="319">
        <v>1000</v>
      </c>
      <c r="K8" s="319">
        <v>27270</v>
      </c>
      <c r="M8" s="319">
        <v>0</v>
      </c>
      <c r="N8" s="319">
        <v>22500</v>
      </c>
      <c r="P8" s="319">
        <v>-1417248.34</v>
      </c>
      <c r="Q8" s="319">
        <v>2735240.51</v>
      </c>
      <c r="T8" s="319">
        <v>685660.96</v>
      </c>
      <c r="V8" s="319">
        <v>650.34</v>
      </c>
      <c r="X8" s="319">
        <v>791640</v>
      </c>
      <c r="Z8" s="319">
        <v>866617</v>
      </c>
      <c r="AA8" s="319">
        <v>4000</v>
      </c>
      <c r="AC8" s="319">
        <v>548270.78</v>
      </c>
      <c r="AD8" s="319">
        <v>18191</v>
      </c>
    </row>
    <row r="9" spans="1:33" x14ac:dyDescent="0.25">
      <c r="A9" t="s">
        <v>3228</v>
      </c>
      <c r="B9" s="319">
        <v>267829.2</v>
      </c>
      <c r="C9" s="319">
        <v>0</v>
      </c>
      <c r="D9" s="319">
        <v>70337.75</v>
      </c>
      <c r="E9" s="319">
        <v>24</v>
      </c>
      <c r="F9" s="319">
        <v>757035.11</v>
      </c>
      <c r="G9" s="319">
        <v>1143524.6499999999</v>
      </c>
      <c r="K9" s="319">
        <v>20970</v>
      </c>
      <c r="N9" s="319">
        <v>18000</v>
      </c>
      <c r="P9" s="319">
        <v>-228419.82</v>
      </c>
      <c r="Q9" s="319">
        <v>2266802.89</v>
      </c>
      <c r="T9" s="319">
        <v>509930.32</v>
      </c>
      <c r="V9" s="319">
        <v>181.64</v>
      </c>
      <c r="X9" s="319">
        <v>463036</v>
      </c>
      <c r="Z9" s="319">
        <v>535822</v>
      </c>
      <c r="AA9" s="319">
        <v>3000</v>
      </c>
      <c r="AC9" s="319">
        <v>258261.68</v>
      </c>
      <c r="AD9" s="319">
        <v>14666.64</v>
      </c>
    </row>
    <row r="10" spans="1:33" x14ac:dyDescent="0.25">
      <c r="A10" t="s">
        <v>3229</v>
      </c>
      <c r="B10" s="319">
        <v>534199.71</v>
      </c>
      <c r="C10" s="319">
        <v>0</v>
      </c>
      <c r="D10" s="319">
        <v>152478.14000000001</v>
      </c>
      <c r="F10" s="319">
        <v>943122.4</v>
      </c>
      <c r="G10" s="319">
        <v>545084.21</v>
      </c>
      <c r="K10" s="319">
        <v>24738</v>
      </c>
      <c r="L10" s="319">
        <v>59320</v>
      </c>
      <c r="M10" s="319">
        <v>725.64</v>
      </c>
      <c r="N10" s="319">
        <v>63000</v>
      </c>
      <c r="P10" s="319">
        <v>-654080.4</v>
      </c>
      <c r="Q10" s="319">
        <v>2678016.84</v>
      </c>
      <c r="T10" s="319">
        <v>822132.67</v>
      </c>
      <c r="V10" s="319">
        <v>594.54</v>
      </c>
      <c r="X10" s="319">
        <v>908800</v>
      </c>
      <c r="Z10" s="319">
        <v>999569</v>
      </c>
      <c r="AC10" s="319">
        <v>524939.53</v>
      </c>
      <c r="AD10" s="319">
        <v>203854.3</v>
      </c>
    </row>
    <row r="11" spans="1:33" x14ac:dyDescent="0.25">
      <c r="A11" t="s">
        <v>3230</v>
      </c>
      <c r="B11" s="319">
        <v>496517.41</v>
      </c>
      <c r="C11" s="319">
        <v>0</v>
      </c>
      <c r="D11" s="319">
        <v>187740.82</v>
      </c>
      <c r="F11" s="319">
        <v>1817001.36</v>
      </c>
      <c r="G11" s="319">
        <v>308317.40000000002</v>
      </c>
      <c r="K11" s="319">
        <v>24100</v>
      </c>
      <c r="L11" s="319">
        <v>32000</v>
      </c>
      <c r="M11" s="319">
        <v>36238.550000000003</v>
      </c>
      <c r="N11" s="319">
        <v>27000</v>
      </c>
      <c r="P11" s="319">
        <v>2082938.43</v>
      </c>
      <c r="Q11" s="319">
        <v>585220.22</v>
      </c>
      <c r="T11" s="319">
        <v>685096.11</v>
      </c>
      <c r="U11" s="319">
        <v>43800</v>
      </c>
      <c r="V11" s="319">
        <v>570.01</v>
      </c>
      <c r="X11" s="319">
        <v>729210</v>
      </c>
      <c r="Z11" s="319">
        <v>854555</v>
      </c>
      <c r="AA11" s="319">
        <v>7235</v>
      </c>
      <c r="AB11" s="319">
        <v>4528</v>
      </c>
      <c r="AC11" s="319">
        <v>441110.16</v>
      </c>
      <c r="AD11" s="319">
        <v>129168.17</v>
      </c>
    </row>
    <row r="12" spans="1:33" x14ac:dyDescent="0.25">
      <c r="A12" t="s">
        <v>3231</v>
      </c>
      <c r="B12" s="319">
        <v>486698.6</v>
      </c>
      <c r="C12" s="319">
        <v>0</v>
      </c>
      <c r="D12" s="319">
        <v>194482.98</v>
      </c>
      <c r="F12" s="319">
        <v>363031.4</v>
      </c>
      <c r="G12" s="319">
        <v>848540.49</v>
      </c>
      <c r="J12" s="319">
        <v>0</v>
      </c>
      <c r="K12" s="319">
        <v>34280</v>
      </c>
      <c r="M12" s="319">
        <v>-19.43</v>
      </c>
      <c r="P12" s="319">
        <v>187202.73</v>
      </c>
      <c r="Q12" s="319">
        <v>1804328.64</v>
      </c>
      <c r="T12" s="319">
        <v>530939.99</v>
      </c>
      <c r="V12" s="319">
        <v>603.67999999999995</v>
      </c>
      <c r="X12" s="319">
        <v>1011360</v>
      </c>
      <c r="Z12" s="319">
        <v>1087360</v>
      </c>
      <c r="AC12" s="319">
        <v>340941.32</v>
      </c>
      <c r="AD12" s="319">
        <v>247640.82</v>
      </c>
    </row>
    <row r="13" spans="1:33" x14ac:dyDescent="0.25">
      <c r="A13" t="s">
        <v>3232</v>
      </c>
      <c r="B13" s="319">
        <v>584627.07999999996</v>
      </c>
      <c r="C13" s="319">
        <v>0</v>
      </c>
      <c r="D13" s="319">
        <v>105718.44</v>
      </c>
      <c r="F13" s="319">
        <v>189513.97</v>
      </c>
      <c r="G13" s="319">
        <v>424205.56</v>
      </c>
      <c r="K13" s="319">
        <v>20400</v>
      </c>
      <c r="M13" s="319">
        <v>1629.25</v>
      </c>
      <c r="N13" s="319">
        <v>34400</v>
      </c>
      <c r="P13" s="319">
        <v>279301.18</v>
      </c>
      <c r="Q13" s="319">
        <v>667029.63</v>
      </c>
      <c r="T13" s="319">
        <v>1063825.51</v>
      </c>
      <c r="V13" s="319">
        <v>500.02</v>
      </c>
      <c r="X13" s="319">
        <v>530350</v>
      </c>
      <c r="Y13" s="319">
        <v>99550</v>
      </c>
      <c r="Z13" s="319">
        <v>629581.5</v>
      </c>
      <c r="AA13" s="319">
        <v>640</v>
      </c>
      <c r="AB13" s="319">
        <v>1630</v>
      </c>
      <c r="AC13" s="319">
        <v>698612.54</v>
      </c>
      <c r="AD13" s="319">
        <v>62456.5</v>
      </c>
    </row>
    <row r="14" spans="1:33" x14ac:dyDescent="0.25">
      <c r="A14" t="s">
        <v>3233</v>
      </c>
      <c r="B14" s="319">
        <v>427593.42</v>
      </c>
      <c r="C14" s="319">
        <v>0</v>
      </c>
      <c r="D14" s="319">
        <v>261113.77</v>
      </c>
      <c r="F14" s="319">
        <v>3</v>
      </c>
      <c r="G14" s="319">
        <v>597049.02</v>
      </c>
      <c r="K14" s="319">
        <v>13940</v>
      </c>
      <c r="M14" s="319">
        <v>558</v>
      </c>
      <c r="N14" s="319">
        <v>6450</v>
      </c>
      <c r="P14" s="319">
        <v>-83200.23</v>
      </c>
      <c r="Q14" s="319">
        <v>818351.54</v>
      </c>
      <c r="T14" s="319">
        <v>1104158.2</v>
      </c>
      <c r="V14" s="319">
        <v>414.42</v>
      </c>
      <c r="X14" s="319">
        <v>536780</v>
      </c>
      <c r="Z14" s="319">
        <v>663334.12</v>
      </c>
      <c r="AC14" s="319">
        <v>390569.82</v>
      </c>
      <c r="AD14" s="319">
        <v>37788.78</v>
      </c>
      <c r="AG14" s="319">
        <v>20000</v>
      </c>
    </row>
    <row r="15" spans="1:33" x14ac:dyDescent="0.25">
      <c r="A15" t="s">
        <v>3234</v>
      </c>
      <c r="B15" s="319">
        <v>376978.52</v>
      </c>
      <c r="C15" s="319">
        <v>0</v>
      </c>
      <c r="D15" s="319">
        <v>5467.79</v>
      </c>
      <c r="F15" s="319">
        <v>467337.85</v>
      </c>
      <c r="G15" s="319">
        <v>-71100.84</v>
      </c>
      <c r="K15" s="319">
        <v>23840</v>
      </c>
      <c r="L15" s="319">
        <v>114580</v>
      </c>
      <c r="M15" s="319">
        <v>1191</v>
      </c>
      <c r="P15" s="319">
        <v>-3321696.58</v>
      </c>
      <c r="Q15" s="319">
        <v>3873985.05</v>
      </c>
      <c r="T15" s="319">
        <v>824731.72</v>
      </c>
      <c r="V15" s="319">
        <v>332.55</v>
      </c>
      <c r="X15" s="319">
        <v>958450</v>
      </c>
      <c r="Y15" s="319">
        <v>1404.96</v>
      </c>
      <c r="Z15" s="319">
        <v>988450</v>
      </c>
      <c r="AA15" s="319">
        <v>38037</v>
      </c>
      <c r="AC15" s="319">
        <v>476307.98</v>
      </c>
      <c r="AD15" s="319">
        <v>195340.4</v>
      </c>
    </row>
    <row r="16" spans="1:33" x14ac:dyDescent="0.25">
      <c r="A16" t="s">
        <v>3235</v>
      </c>
      <c r="B16" s="319">
        <v>181997.15</v>
      </c>
      <c r="C16" s="319">
        <v>27135.22</v>
      </c>
      <c r="D16" s="319">
        <v>188639.71</v>
      </c>
      <c r="F16" s="319">
        <v>1455022.77</v>
      </c>
      <c r="G16" s="319">
        <v>213830.51</v>
      </c>
      <c r="K16" s="319">
        <v>25261</v>
      </c>
      <c r="L16" s="319">
        <v>38858.01</v>
      </c>
      <c r="M16" s="319">
        <v>691.58</v>
      </c>
      <c r="N16" s="319">
        <v>-4500</v>
      </c>
      <c r="P16" s="319">
        <v>-89046.39</v>
      </c>
      <c r="Q16" s="319">
        <v>2037072.22</v>
      </c>
      <c r="T16" s="319">
        <v>663583.26</v>
      </c>
      <c r="U16" s="319">
        <v>30411</v>
      </c>
      <c r="V16" s="319">
        <v>194.73</v>
      </c>
      <c r="X16" s="319">
        <v>801800</v>
      </c>
      <c r="Z16" s="319">
        <v>892140.04</v>
      </c>
      <c r="AA16" s="319">
        <v>3640</v>
      </c>
      <c r="AB16" s="319">
        <v>2430</v>
      </c>
      <c r="AC16" s="319">
        <v>440757.84</v>
      </c>
      <c r="AD16" s="319">
        <v>98732.17</v>
      </c>
    </row>
    <row r="17" spans="1:33" x14ac:dyDescent="0.25">
      <c r="A17" t="s">
        <v>3236</v>
      </c>
      <c r="B17" s="319">
        <v>172534.28</v>
      </c>
      <c r="C17" s="319">
        <v>0</v>
      </c>
      <c r="D17" s="319">
        <v>44812.91</v>
      </c>
      <c r="F17" s="319">
        <v>100387.85</v>
      </c>
      <c r="G17" s="319">
        <v>566902.18000000005</v>
      </c>
      <c r="K17" s="319">
        <v>22594</v>
      </c>
      <c r="O17" s="319">
        <v>7161.58</v>
      </c>
      <c r="P17" s="319">
        <v>-1796234.87</v>
      </c>
      <c r="Q17" s="319">
        <v>2706524.69</v>
      </c>
      <c r="T17" s="319">
        <v>469783.63</v>
      </c>
      <c r="V17" s="319">
        <v>332.19</v>
      </c>
      <c r="X17" s="319">
        <v>867790</v>
      </c>
      <c r="Z17" s="319">
        <v>890061.52</v>
      </c>
      <c r="AC17" s="319">
        <v>376059.12</v>
      </c>
      <c r="AD17" s="319">
        <v>127193.36</v>
      </c>
    </row>
    <row r="18" spans="1:33" x14ac:dyDescent="0.25">
      <c r="A18" t="s">
        <v>3237</v>
      </c>
      <c r="B18" s="319">
        <v>191501.22</v>
      </c>
      <c r="C18" s="319">
        <v>45536.4</v>
      </c>
      <c r="D18" s="319">
        <v>249904.65</v>
      </c>
      <c r="F18" s="319">
        <v>1938368.19</v>
      </c>
      <c r="G18" s="319">
        <v>327629.67</v>
      </c>
      <c r="J18" s="319">
        <v>22000</v>
      </c>
      <c r="K18" s="319">
        <v>50130</v>
      </c>
      <c r="M18" s="319">
        <v>-316.05</v>
      </c>
      <c r="N18" s="319">
        <v>9000</v>
      </c>
      <c r="P18" s="319">
        <v>1836658.15</v>
      </c>
      <c r="Q18" s="319">
        <v>865508.28</v>
      </c>
      <c r="T18" s="319">
        <v>755851.97</v>
      </c>
      <c r="V18" s="319">
        <v>267.42</v>
      </c>
      <c r="X18" s="319">
        <v>699270</v>
      </c>
      <c r="Z18" s="319">
        <v>875357</v>
      </c>
      <c r="AA18" s="319">
        <v>3000</v>
      </c>
      <c r="AB18" s="319">
        <v>1000</v>
      </c>
      <c r="AC18" s="319">
        <v>493837.26</v>
      </c>
      <c r="AD18" s="319">
        <v>112235.38</v>
      </c>
    </row>
    <row r="19" spans="1:33" x14ac:dyDescent="0.25">
      <c r="A19" t="s">
        <v>3238</v>
      </c>
      <c r="B19" s="319">
        <v>397293.45</v>
      </c>
      <c r="C19" s="319">
        <v>0</v>
      </c>
      <c r="D19" s="319">
        <v>47843.53</v>
      </c>
      <c r="F19" s="319">
        <v>-6338.51</v>
      </c>
      <c r="G19" s="319">
        <v>-235753.7</v>
      </c>
      <c r="K19" s="319">
        <v>30430</v>
      </c>
      <c r="M19" s="319">
        <v>858</v>
      </c>
      <c r="N19" s="319">
        <v>14400</v>
      </c>
      <c r="O19" s="319">
        <v>10715</v>
      </c>
      <c r="P19" s="319">
        <v>-2466273.4900000002</v>
      </c>
      <c r="Q19" s="319">
        <v>2831701.19</v>
      </c>
      <c r="T19" s="319">
        <v>655539.98</v>
      </c>
      <c r="U19" s="319">
        <v>299670</v>
      </c>
      <c r="V19" s="319">
        <v>575.1</v>
      </c>
      <c r="X19" s="319">
        <v>904470</v>
      </c>
      <c r="Z19" s="319">
        <v>1032634</v>
      </c>
      <c r="AA19" s="319">
        <v>640</v>
      </c>
      <c r="AB19" s="319">
        <v>2430</v>
      </c>
      <c r="AC19" s="319">
        <v>523835.58</v>
      </c>
      <c r="AD19" s="319">
        <v>519501.43</v>
      </c>
    </row>
    <row r="20" spans="1:33" x14ac:dyDescent="0.25">
      <c r="A20" t="s">
        <v>3239</v>
      </c>
      <c r="B20" s="319">
        <v>440464.19</v>
      </c>
      <c r="C20" s="319">
        <v>0</v>
      </c>
      <c r="D20" s="319">
        <v>247091.01</v>
      </c>
      <c r="F20" s="319">
        <v>2421170.15</v>
      </c>
      <c r="G20" s="319">
        <v>652215.01</v>
      </c>
      <c r="K20" s="319">
        <v>13157</v>
      </c>
      <c r="M20" s="319">
        <v>995</v>
      </c>
      <c r="N20" s="319">
        <v>78000</v>
      </c>
      <c r="P20" s="319">
        <v>-1874082.52</v>
      </c>
      <c r="Q20" s="319">
        <v>5546813.3099999996</v>
      </c>
      <c r="T20" s="319">
        <v>798759.43</v>
      </c>
      <c r="U20" s="319">
        <v>285000</v>
      </c>
      <c r="V20" s="319">
        <v>1007.87</v>
      </c>
      <c r="X20" s="319">
        <v>979780</v>
      </c>
      <c r="Y20" s="319">
        <v>1015</v>
      </c>
      <c r="Z20" s="319">
        <v>1142454.75</v>
      </c>
      <c r="AA20" s="319">
        <v>7662.73</v>
      </c>
      <c r="AB20" s="319">
        <v>18656.43</v>
      </c>
      <c r="AC20" s="319">
        <v>769110.14</v>
      </c>
      <c r="AD20" s="319">
        <v>131620.68</v>
      </c>
    </row>
    <row r="21" spans="1:33" x14ac:dyDescent="0.25">
      <c r="A21" t="s">
        <v>3240</v>
      </c>
      <c r="B21" s="319">
        <v>674099.68</v>
      </c>
      <c r="C21" s="319">
        <v>0</v>
      </c>
      <c r="D21" s="319">
        <v>142815.28</v>
      </c>
      <c r="F21" s="319">
        <v>2383449.6</v>
      </c>
      <c r="G21" s="319">
        <v>1334108.3700000001</v>
      </c>
      <c r="J21" s="319">
        <v>2000</v>
      </c>
      <c r="K21" s="319">
        <v>28173</v>
      </c>
      <c r="L21" s="319">
        <v>69320</v>
      </c>
      <c r="M21" s="319">
        <v>1398</v>
      </c>
      <c r="N21" s="319">
        <v>6000</v>
      </c>
      <c r="P21" s="319">
        <v>2902103.98</v>
      </c>
      <c r="Q21" s="319">
        <v>1606327.04</v>
      </c>
      <c r="T21" s="319">
        <v>1047102.88</v>
      </c>
      <c r="V21" s="319">
        <v>1032.1199999999999</v>
      </c>
      <c r="X21" s="319">
        <v>1730180</v>
      </c>
      <c r="Z21" s="319">
        <v>1931809</v>
      </c>
      <c r="AA21" s="319">
        <v>8175</v>
      </c>
      <c r="AC21" s="319">
        <v>667309.44999999995</v>
      </c>
      <c r="AD21" s="319">
        <v>251870.64</v>
      </c>
    </row>
    <row r="22" spans="1:33" x14ac:dyDescent="0.25">
      <c r="A22" t="s">
        <v>3241</v>
      </c>
      <c r="B22" s="319">
        <v>890537.84</v>
      </c>
      <c r="C22" s="319">
        <v>0</v>
      </c>
      <c r="D22" s="319">
        <v>116448</v>
      </c>
      <c r="F22" s="319">
        <v>1686109.17</v>
      </c>
      <c r="G22" s="319">
        <v>573968.97</v>
      </c>
      <c r="K22" s="319">
        <v>23710</v>
      </c>
      <c r="M22" s="319">
        <v>418.69</v>
      </c>
      <c r="N22" s="319">
        <v>0</v>
      </c>
      <c r="P22" s="319">
        <v>1859056.31</v>
      </c>
      <c r="Q22" s="319">
        <v>1373222.93</v>
      </c>
      <c r="T22" s="319">
        <v>586627.82999999996</v>
      </c>
      <c r="V22" s="319">
        <v>1165.54</v>
      </c>
      <c r="X22" s="319">
        <v>585530</v>
      </c>
      <c r="Z22" s="319">
        <v>687440</v>
      </c>
      <c r="AA22" s="319">
        <v>3000</v>
      </c>
      <c r="AB22" s="319">
        <v>2160</v>
      </c>
      <c r="AC22" s="319">
        <v>315108.32</v>
      </c>
      <c r="AD22" s="319">
        <v>134959</v>
      </c>
      <c r="AG22" s="319">
        <v>20000</v>
      </c>
    </row>
    <row r="23" spans="1:33" x14ac:dyDescent="0.25">
      <c r="A23" t="s">
        <v>3242</v>
      </c>
      <c r="B23" s="319">
        <v>418360.54</v>
      </c>
      <c r="C23" s="319">
        <v>0</v>
      </c>
      <c r="D23" s="319">
        <v>69180.05</v>
      </c>
      <c r="F23" s="319">
        <v>1830774.67</v>
      </c>
      <c r="G23" s="319">
        <v>472322.92</v>
      </c>
      <c r="K23" s="319">
        <v>19040</v>
      </c>
      <c r="L23" s="319">
        <v>27320</v>
      </c>
      <c r="N23" s="319">
        <v>-300</v>
      </c>
      <c r="P23" s="319">
        <v>2193361.35</v>
      </c>
      <c r="Q23" s="319">
        <v>466379.49</v>
      </c>
      <c r="T23" s="319">
        <v>754453.54</v>
      </c>
      <c r="U23" s="319">
        <v>31980</v>
      </c>
      <c r="V23" s="319">
        <v>512.21</v>
      </c>
      <c r="W23" s="319">
        <v>2300</v>
      </c>
      <c r="X23" s="319">
        <v>653220</v>
      </c>
      <c r="Z23" s="319">
        <v>733765</v>
      </c>
      <c r="AB23" s="319">
        <v>4000</v>
      </c>
      <c r="AC23" s="319">
        <v>469261.07</v>
      </c>
      <c r="AD23" s="319">
        <v>150602.34</v>
      </c>
    </row>
    <row r="24" spans="1:33" x14ac:dyDescent="0.25">
      <c r="A24" t="s">
        <v>3243</v>
      </c>
      <c r="B24" s="319">
        <v>399789.26</v>
      </c>
      <c r="C24" s="319">
        <v>-247328.54</v>
      </c>
      <c r="D24" s="319">
        <v>141017.01</v>
      </c>
      <c r="F24" s="319">
        <v>170661.54</v>
      </c>
      <c r="G24" s="319">
        <v>301234.68</v>
      </c>
      <c r="J24" s="319">
        <v>50000</v>
      </c>
      <c r="K24" s="319">
        <v>-7552</v>
      </c>
      <c r="M24" s="319">
        <v>-400</v>
      </c>
      <c r="N24" s="319">
        <v>1800</v>
      </c>
      <c r="P24" s="319">
        <v>-1061836.3400000001</v>
      </c>
      <c r="Q24" s="319">
        <v>1804328.64</v>
      </c>
      <c r="T24" s="319">
        <v>478506.65</v>
      </c>
      <c r="V24" s="319">
        <v>232.23</v>
      </c>
      <c r="X24" s="319">
        <v>337290</v>
      </c>
      <c r="Y24" s="319">
        <v>102000</v>
      </c>
      <c r="Z24" s="319">
        <v>430267</v>
      </c>
      <c r="AC24" s="319">
        <v>356794.23</v>
      </c>
      <c r="AD24" s="319">
        <v>151934</v>
      </c>
    </row>
    <row r="25" spans="1:33" x14ac:dyDescent="0.25">
      <c r="A25" t="s">
        <v>3244</v>
      </c>
      <c r="B25" s="319">
        <v>310945.44</v>
      </c>
      <c r="C25" s="319">
        <v>0</v>
      </c>
      <c r="D25" s="319">
        <v>271188.99</v>
      </c>
      <c r="F25" s="319">
        <v>383824.98</v>
      </c>
      <c r="G25" s="319">
        <v>243828.23</v>
      </c>
      <c r="J25" s="319">
        <v>6000</v>
      </c>
      <c r="K25" s="319">
        <v>69933</v>
      </c>
      <c r="L25" s="319">
        <v>88750</v>
      </c>
      <c r="M25" s="319">
        <v>0</v>
      </c>
      <c r="N25" s="319">
        <v>17160</v>
      </c>
      <c r="P25" s="319">
        <v>-394850.18</v>
      </c>
      <c r="Q25" s="319">
        <v>1601555.91</v>
      </c>
      <c r="T25" s="319">
        <v>597951.23</v>
      </c>
      <c r="U25" s="319">
        <v>21720</v>
      </c>
      <c r="V25" s="319">
        <v>325.56</v>
      </c>
      <c r="X25" s="319">
        <v>978990</v>
      </c>
      <c r="Z25" s="319">
        <v>1107711.3999999999</v>
      </c>
      <c r="AA25" s="319">
        <v>3400</v>
      </c>
      <c r="AC25" s="319">
        <v>622202.98</v>
      </c>
      <c r="AD25" s="319">
        <v>44433.5</v>
      </c>
    </row>
    <row r="26" spans="1:33" x14ac:dyDescent="0.25">
      <c r="A26" t="s">
        <v>3245</v>
      </c>
      <c r="B26" s="319">
        <v>189195.96</v>
      </c>
      <c r="C26" s="319">
        <v>0</v>
      </c>
      <c r="D26" s="319">
        <v>74571.009999999995</v>
      </c>
      <c r="F26" s="319">
        <v>47102.87</v>
      </c>
      <c r="G26" s="319">
        <v>387340.53</v>
      </c>
      <c r="K26" s="319">
        <v>22591</v>
      </c>
      <c r="L26" s="319">
        <v>75000</v>
      </c>
      <c r="M26" s="319">
        <v>533.08000000000004</v>
      </c>
      <c r="N26" s="319">
        <v>30000</v>
      </c>
      <c r="P26" s="319">
        <v>-675637.59</v>
      </c>
      <c r="Q26" s="319">
        <v>1188537.31</v>
      </c>
      <c r="T26" s="319">
        <v>676635.55</v>
      </c>
      <c r="U26" s="319">
        <v>51700</v>
      </c>
      <c r="V26" s="319">
        <v>282.48</v>
      </c>
      <c r="X26" s="319">
        <v>806360</v>
      </c>
      <c r="Y26" s="319">
        <v>0.01</v>
      </c>
      <c r="Z26" s="319">
        <v>896162</v>
      </c>
      <c r="AA26" s="319">
        <v>1534</v>
      </c>
      <c r="AC26" s="319">
        <v>513355.29</v>
      </c>
      <c r="AD26" s="319">
        <v>66740.179999999993</v>
      </c>
    </row>
    <row r="27" spans="1:33" x14ac:dyDescent="0.25">
      <c r="A27" t="s">
        <v>3365</v>
      </c>
      <c r="B27" s="319">
        <v>189253.12</v>
      </c>
      <c r="C27" s="319">
        <v>617835.05000000005</v>
      </c>
      <c r="D27" s="319">
        <v>46385</v>
      </c>
      <c r="F27" s="319">
        <v>671349.49</v>
      </c>
      <c r="G27" s="319">
        <v>407773.66</v>
      </c>
      <c r="K27" s="319">
        <v>14800</v>
      </c>
      <c r="L27" s="319">
        <v>195760</v>
      </c>
      <c r="O27" s="319">
        <v>14425.64</v>
      </c>
      <c r="P27" s="319">
        <v>-2535080.56</v>
      </c>
      <c r="Q27" s="319">
        <v>3378480.39</v>
      </c>
      <c r="T27" s="319">
        <v>1473006.75</v>
      </c>
      <c r="U27" s="319">
        <v>104100</v>
      </c>
      <c r="V27" s="319">
        <v>459.46</v>
      </c>
      <c r="X27" s="319">
        <v>100140</v>
      </c>
      <c r="Z27" s="319">
        <v>196272.4</v>
      </c>
      <c r="AC27" s="319">
        <v>551967.55000000005</v>
      </c>
      <c r="AD27" s="319">
        <v>65255.41</v>
      </c>
    </row>
    <row r="28" spans="1:33" x14ac:dyDescent="0.25">
      <c r="A28" t="s">
        <v>3370</v>
      </c>
      <c r="B28" s="319">
        <v>282902.84000000003</v>
      </c>
      <c r="C28" s="319">
        <v>77348</v>
      </c>
      <c r="D28" s="319">
        <v>144358.44</v>
      </c>
      <c r="F28" s="319">
        <v>3361435.17</v>
      </c>
      <c r="G28" s="319">
        <v>407908.5</v>
      </c>
      <c r="K28" s="319">
        <v>40864</v>
      </c>
      <c r="M28" s="319">
        <v>798</v>
      </c>
      <c r="P28" s="319">
        <v>-534458.64</v>
      </c>
      <c r="Q28" s="319">
        <v>4652638.84</v>
      </c>
      <c r="T28" s="319">
        <v>572215.56000000006</v>
      </c>
      <c r="U28" s="319">
        <v>110000</v>
      </c>
      <c r="V28" s="319">
        <v>349.97</v>
      </c>
      <c r="X28" s="319">
        <v>362680</v>
      </c>
      <c r="Z28" s="319">
        <v>473617.84</v>
      </c>
      <c r="AA28" s="319">
        <v>4000</v>
      </c>
      <c r="AC28" s="319">
        <v>297271.61</v>
      </c>
      <c r="AD28" s="319">
        <v>156245.32999999999</v>
      </c>
    </row>
    <row r="29" spans="1:33" x14ac:dyDescent="0.25">
      <c r="A29" t="s">
        <v>3246</v>
      </c>
      <c r="B29" s="319">
        <v>466620</v>
      </c>
      <c r="C29" s="319">
        <v>0</v>
      </c>
      <c r="D29" s="319">
        <v>31456.42</v>
      </c>
      <c r="F29" s="319">
        <v>2081229.35</v>
      </c>
      <c r="G29" s="319">
        <v>256507.81</v>
      </c>
      <c r="M29" s="319">
        <v>987</v>
      </c>
      <c r="P29" s="319">
        <v>-1255164.97</v>
      </c>
      <c r="Q29" s="319">
        <v>3908830.71</v>
      </c>
      <c r="T29" s="319">
        <v>838871.71</v>
      </c>
      <c r="V29" s="319">
        <v>284.54000000000002</v>
      </c>
      <c r="X29" s="319">
        <v>1622140</v>
      </c>
      <c r="Y29" s="319">
        <v>348240</v>
      </c>
      <c r="Z29" s="319">
        <v>1846941</v>
      </c>
      <c r="AB29" s="319">
        <v>640</v>
      </c>
      <c r="AC29" s="319">
        <v>596187.81999999995</v>
      </c>
      <c r="AD29" s="319">
        <v>172312.67</v>
      </c>
      <c r="AG29" s="319">
        <v>12293.92</v>
      </c>
    </row>
    <row r="30" spans="1:33" x14ac:dyDescent="0.25">
      <c r="A30" t="s">
        <v>3247</v>
      </c>
      <c r="B30" s="319">
        <v>568873.62</v>
      </c>
      <c r="C30" s="319">
        <v>0</v>
      </c>
      <c r="D30" s="319">
        <v>175939.5</v>
      </c>
      <c r="F30" s="319">
        <v>802536</v>
      </c>
      <c r="G30" s="319">
        <v>547213</v>
      </c>
      <c r="M30" s="319">
        <v>1133.18</v>
      </c>
      <c r="P30" s="319">
        <v>-2764505.63</v>
      </c>
      <c r="Q30" s="319">
        <v>4779390.07</v>
      </c>
      <c r="S30" s="319">
        <v>653.1</v>
      </c>
      <c r="T30" s="319">
        <v>965266.58</v>
      </c>
      <c r="X30" s="319">
        <v>944960</v>
      </c>
      <c r="Y30" s="319">
        <v>140000</v>
      </c>
      <c r="Z30" s="319">
        <v>1108593.42</v>
      </c>
      <c r="AB30" s="319">
        <v>6990</v>
      </c>
      <c r="AC30" s="319">
        <v>753103.76</v>
      </c>
      <c r="AD30" s="319">
        <v>103648</v>
      </c>
    </row>
    <row r="31" spans="1:33" x14ac:dyDescent="0.25">
      <c r="A31" t="s">
        <v>3248</v>
      </c>
      <c r="B31" s="319">
        <v>339212.9</v>
      </c>
      <c r="C31" s="319">
        <v>0</v>
      </c>
      <c r="D31" s="319">
        <v>36315.839999999997</v>
      </c>
      <c r="G31" s="319">
        <v>367281.11</v>
      </c>
      <c r="M31" s="319">
        <v>465</v>
      </c>
      <c r="P31" s="319">
        <v>-966644.63</v>
      </c>
      <c r="Q31" s="319">
        <v>1728640.99</v>
      </c>
      <c r="T31" s="319">
        <v>677900.93</v>
      </c>
      <c r="V31" s="319">
        <v>391.45</v>
      </c>
      <c r="X31" s="319">
        <v>960000</v>
      </c>
      <c r="Y31" s="319">
        <v>108291.92</v>
      </c>
      <c r="Z31" s="319">
        <v>1070209</v>
      </c>
      <c r="AB31" s="319">
        <v>3530</v>
      </c>
      <c r="AC31" s="319">
        <v>613850.9</v>
      </c>
      <c r="AD31" s="319">
        <v>78645.91</v>
      </c>
    </row>
    <row r="32" spans="1:33" x14ac:dyDescent="0.25">
      <c r="A32" t="s">
        <v>3249</v>
      </c>
      <c r="B32" s="319">
        <v>538429.61</v>
      </c>
      <c r="C32" s="319">
        <v>20000</v>
      </c>
      <c r="D32" s="319">
        <v>73902.62</v>
      </c>
      <c r="F32" s="319">
        <v>3286129.05</v>
      </c>
      <c r="G32" s="319">
        <v>156743.91</v>
      </c>
      <c r="K32" s="319">
        <v>460.2</v>
      </c>
      <c r="M32" s="319">
        <v>347500</v>
      </c>
      <c r="P32" s="319">
        <v>1287760.1399999999</v>
      </c>
      <c r="Q32" s="319">
        <v>2399403.2599999998</v>
      </c>
      <c r="S32" s="319">
        <v>250.61</v>
      </c>
      <c r="T32" s="319">
        <v>891835.5</v>
      </c>
      <c r="Z32" s="319">
        <v>367346</v>
      </c>
      <c r="AB32" s="319">
        <v>13280</v>
      </c>
      <c r="AC32" s="319">
        <v>383625.8</v>
      </c>
      <c r="AD32" s="319">
        <v>87312.72</v>
      </c>
      <c r="AG32" s="319">
        <v>440</v>
      </c>
    </row>
    <row r="33" spans="1:33" x14ac:dyDescent="0.25">
      <c r="A33" t="s">
        <v>3250</v>
      </c>
      <c r="B33" s="319">
        <v>581271</v>
      </c>
      <c r="C33" s="319">
        <v>0</v>
      </c>
      <c r="D33" s="319">
        <v>60588.13</v>
      </c>
      <c r="F33" s="319">
        <v>11219590.16</v>
      </c>
      <c r="G33" s="319">
        <v>606661.82999999996</v>
      </c>
      <c r="M33" s="319">
        <v>1472</v>
      </c>
      <c r="P33" s="319">
        <v>12405553.76</v>
      </c>
      <c r="T33" s="319">
        <v>809164.05</v>
      </c>
      <c r="V33" s="319">
        <v>816.04</v>
      </c>
      <c r="X33" s="319">
        <v>715720</v>
      </c>
      <c r="Y33" s="319">
        <v>339790</v>
      </c>
      <c r="Z33" s="319">
        <v>1109214</v>
      </c>
      <c r="AB33" s="319">
        <v>29184</v>
      </c>
      <c r="AC33" s="319">
        <v>491962.89</v>
      </c>
      <c r="AD33" s="319">
        <v>134043.84</v>
      </c>
      <c r="AE33" s="319">
        <v>30000</v>
      </c>
      <c r="AG33" s="319">
        <v>10000</v>
      </c>
    </row>
    <row r="34" spans="1:33" x14ac:dyDescent="0.25">
      <c r="A34" t="s">
        <v>3251</v>
      </c>
      <c r="B34" s="319">
        <v>700637.49</v>
      </c>
      <c r="C34" s="319">
        <v>0</v>
      </c>
      <c r="D34" s="319">
        <v>25363.63</v>
      </c>
      <c r="F34" s="319">
        <v>804942.61</v>
      </c>
      <c r="G34" s="319">
        <v>196615.14</v>
      </c>
      <c r="M34" s="319">
        <v>63038.77</v>
      </c>
      <c r="P34" s="319">
        <v>-487318</v>
      </c>
      <c r="Q34" s="319">
        <v>2109112.34</v>
      </c>
      <c r="T34" s="319">
        <v>619692.17000000004</v>
      </c>
      <c r="V34" s="319">
        <v>1000.18</v>
      </c>
      <c r="Y34" s="319">
        <v>148320</v>
      </c>
      <c r="Z34" s="319">
        <v>241702</v>
      </c>
      <c r="AB34" s="319">
        <v>2000</v>
      </c>
      <c r="AC34" s="319">
        <v>379756.49</v>
      </c>
      <c r="AD34" s="319">
        <v>92828.1</v>
      </c>
      <c r="AG34" s="319">
        <v>10000</v>
      </c>
    </row>
    <row r="35" spans="1:33" x14ac:dyDescent="0.25">
      <c r="A35" t="s">
        <v>3252</v>
      </c>
      <c r="B35" s="319">
        <v>263415.28999999998</v>
      </c>
      <c r="C35" s="319">
        <v>0</v>
      </c>
      <c r="D35" s="319">
        <v>69612.45</v>
      </c>
      <c r="F35" s="319">
        <v>2025471.5</v>
      </c>
      <c r="G35" s="319">
        <v>288492.59999999998</v>
      </c>
      <c r="M35" s="319">
        <v>5131</v>
      </c>
      <c r="O35" s="319">
        <v>-67697.34</v>
      </c>
      <c r="P35" s="319">
        <v>879294.19</v>
      </c>
      <c r="Q35" s="319">
        <v>2003005.18</v>
      </c>
      <c r="T35" s="319">
        <v>732138.7</v>
      </c>
      <c r="Y35" s="319">
        <v>52400</v>
      </c>
      <c r="Z35" s="319">
        <v>346192</v>
      </c>
      <c r="AB35" s="319">
        <v>37252</v>
      </c>
      <c r="AC35" s="319">
        <v>420106.11</v>
      </c>
      <c r="AD35" s="319">
        <v>133729.78</v>
      </c>
      <c r="AG35" s="319">
        <v>20000</v>
      </c>
    </row>
    <row r="36" spans="1:33" x14ac:dyDescent="0.25">
      <c r="A36" t="s">
        <v>3253</v>
      </c>
      <c r="B36" s="319">
        <v>319587.09999999998</v>
      </c>
      <c r="C36" s="319">
        <v>123587.22</v>
      </c>
      <c r="D36" s="319">
        <v>47107.42</v>
      </c>
      <c r="F36" s="319">
        <v>1184884.8999999999</v>
      </c>
      <c r="G36" s="319">
        <v>187099.64</v>
      </c>
      <c r="M36" s="319">
        <v>507</v>
      </c>
      <c r="P36" s="319">
        <v>-290153.67</v>
      </c>
      <c r="Q36" s="319">
        <v>2067007.72</v>
      </c>
      <c r="T36" s="319">
        <v>732697.35</v>
      </c>
      <c r="V36" s="319">
        <v>266.62</v>
      </c>
      <c r="Y36" s="319">
        <v>127200</v>
      </c>
      <c r="Z36" s="319">
        <v>212422</v>
      </c>
      <c r="AB36" s="319">
        <v>1260</v>
      </c>
      <c r="AC36" s="319">
        <v>491584.5</v>
      </c>
      <c r="AD36" s="319">
        <v>69992.240000000005</v>
      </c>
    </row>
    <row r="37" spans="1:33" x14ac:dyDescent="0.25">
      <c r="A37" t="s">
        <v>3254</v>
      </c>
      <c r="B37" s="319">
        <v>245369.82</v>
      </c>
      <c r="C37" s="319">
        <v>42667.22</v>
      </c>
      <c r="D37" s="319">
        <v>268251.86</v>
      </c>
      <c r="F37" s="319">
        <v>522327.95</v>
      </c>
      <c r="G37" s="319">
        <v>884483.21</v>
      </c>
      <c r="M37" s="319">
        <v>46015</v>
      </c>
      <c r="N37" s="319">
        <v>8180</v>
      </c>
      <c r="P37" s="319">
        <v>-737011.12</v>
      </c>
      <c r="Q37" s="319">
        <v>2721924.84</v>
      </c>
      <c r="S37" s="319">
        <v>360.43</v>
      </c>
      <c r="T37" s="319">
        <v>831737.02</v>
      </c>
      <c r="X37" s="319">
        <v>616094</v>
      </c>
      <c r="Y37" s="319">
        <v>134345.57999999999</v>
      </c>
      <c r="Z37" s="319">
        <v>871535</v>
      </c>
      <c r="AB37" s="319">
        <v>29956</v>
      </c>
      <c r="AC37" s="319">
        <v>666996.68999999994</v>
      </c>
      <c r="AD37" s="319">
        <v>90058</v>
      </c>
    </row>
    <row r="38" spans="1:33" x14ac:dyDescent="0.25">
      <c r="A38" t="s">
        <v>3255</v>
      </c>
      <c r="B38" s="319">
        <v>670255.92000000004</v>
      </c>
      <c r="C38" s="319">
        <v>0</v>
      </c>
      <c r="D38" s="319">
        <v>122194.35</v>
      </c>
      <c r="F38" s="319">
        <v>3</v>
      </c>
      <c r="G38" s="319">
        <v>-110290.42</v>
      </c>
      <c r="K38" s="319">
        <v>18450</v>
      </c>
      <c r="M38" s="319">
        <v>9</v>
      </c>
      <c r="P38" s="319">
        <v>-727589.17</v>
      </c>
      <c r="Q38" s="319">
        <v>1153430.04</v>
      </c>
      <c r="T38" s="319">
        <v>484080.16</v>
      </c>
      <c r="U38" s="319">
        <v>97600</v>
      </c>
      <c r="V38" s="319">
        <v>515.98</v>
      </c>
      <c r="X38" s="319">
        <v>803920</v>
      </c>
      <c r="Y38" s="319">
        <v>187386.37</v>
      </c>
      <c r="Z38" s="319">
        <v>1048098</v>
      </c>
      <c r="AB38" s="319">
        <v>3540</v>
      </c>
      <c r="AC38" s="319">
        <v>261521.94</v>
      </c>
      <c r="AD38" s="319">
        <v>22479.59</v>
      </c>
    </row>
    <row r="39" spans="1:33" x14ac:dyDescent="0.25">
      <c r="A39" t="s">
        <v>3256</v>
      </c>
      <c r="B39" s="319">
        <v>851166.69</v>
      </c>
      <c r="C39" s="319">
        <v>0</v>
      </c>
      <c r="D39" s="319">
        <v>319799.57</v>
      </c>
      <c r="F39" s="319">
        <v>-477148.43</v>
      </c>
      <c r="G39" s="319">
        <v>49189.46</v>
      </c>
      <c r="K39" s="319">
        <v>44350</v>
      </c>
      <c r="M39" s="319">
        <v>328.2</v>
      </c>
      <c r="P39" s="319">
        <v>-2377952.9500000002</v>
      </c>
      <c r="Q39" s="319">
        <v>2737074.7</v>
      </c>
      <c r="T39" s="319">
        <v>759074.43</v>
      </c>
      <c r="U39" s="319">
        <v>72220</v>
      </c>
      <c r="V39" s="319">
        <v>805.36</v>
      </c>
      <c r="X39" s="319">
        <v>764080</v>
      </c>
      <c r="Y39" s="319">
        <v>85600</v>
      </c>
      <c r="Z39" s="319">
        <v>943678</v>
      </c>
      <c r="AA39" s="319">
        <v>3190</v>
      </c>
      <c r="AB39" s="319">
        <v>9847.9</v>
      </c>
      <c r="AC39" s="319">
        <v>312702.14</v>
      </c>
      <c r="AD39" s="319">
        <v>73154.41</v>
      </c>
    </row>
    <row r="40" spans="1:33" x14ac:dyDescent="0.25">
      <c r="A40" t="s">
        <v>3257</v>
      </c>
      <c r="B40" s="319">
        <v>627987.13</v>
      </c>
      <c r="C40" s="319">
        <v>0</v>
      </c>
      <c r="D40" s="319">
        <v>136998.42000000001</v>
      </c>
      <c r="F40" s="319">
        <v>64640.59</v>
      </c>
      <c r="G40" s="319">
        <v>68479.199999999997</v>
      </c>
      <c r="K40" s="319">
        <v>6300</v>
      </c>
      <c r="M40" s="319">
        <v>-124</v>
      </c>
      <c r="P40" s="319">
        <v>-805608.92</v>
      </c>
      <c r="Q40" s="319">
        <v>1656318.18</v>
      </c>
      <c r="T40" s="319">
        <v>440428.4</v>
      </c>
      <c r="U40" s="319">
        <v>41835</v>
      </c>
      <c r="V40" s="319">
        <v>1653.61</v>
      </c>
      <c r="X40" s="319">
        <v>830570</v>
      </c>
      <c r="Y40" s="319">
        <v>51052</v>
      </c>
      <c r="Z40" s="319">
        <v>978294.22</v>
      </c>
      <c r="AB40" s="319">
        <v>32491.8</v>
      </c>
      <c r="AC40" s="319">
        <v>233269.97</v>
      </c>
      <c r="AD40" s="319">
        <v>80262.94</v>
      </c>
    </row>
    <row r="41" spans="1:33" x14ac:dyDescent="0.25">
      <c r="A41" t="s">
        <v>3258</v>
      </c>
      <c r="B41" s="319">
        <v>407202.51</v>
      </c>
      <c r="C41" s="319">
        <v>4000</v>
      </c>
      <c r="D41" s="319">
        <v>50246.43</v>
      </c>
      <c r="F41" s="319">
        <v>81294.039999999994</v>
      </c>
      <c r="G41" s="319">
        <v>-86138.76</v>
      </c>
      <c r="K41" s="319">
        <v>41480</v>
      </c>
      <c r="M41" s="319">
        <v>176.35</v>
      </c>
      <c r="P41" s="319">
        <v>-863727.35</v>
      </c>
      <c r="Q41" s="319">
        <v>1118559.83</v>
      </c>
      <c r="T41" s="319">
        <v>545767.38</v>
      </c>
      <c r="U41" s="319">
        <v>52860</v>
      </c>
      <c r="V41" s="319">
        <v>343.36</v>
      </c>
      <c r="X41" s="319">
        <v>720800</v>
      </c>
      <c r="Y41" s="319">
        <v>35600</v>
      </c>
      <c r="Z41" s="319">
        <v>935402</v>
      </c>
      <c r="AB41" s="319">
        <v>1600</v>
      </c>
      <c r="AC41" s="319">
        <v>227530.3</v>
      </c>
      <c r="AD41" s="319">
        <v>30723.05</v>
      </c>
    </row>
    <row r="42" spans="1:33" x14ac:dyDescent="0.25">
      <c r="A42" t="s">
        <v>3259</v>
      </c>
      <c r="B42" s="319">
        <v>277737.89</v>
      </c>
      <c r="C42" s="319">
        <v>-21309.02</v>
      </c>
      <c r="D42" s="319">
        <v>219292.36</v>
      </c>
      <c r="F42" s="319">
        <v>-860955.36</v>
      </c>
      <c r="G42" s="319">
        <v>-167998.25</v>
      </c>
      <c r="K42" s="319">
        <v>49070</v>
      </c>
      <c r="M42" s="319">
        <v>1311</v>
      </c>
      <c r="P42" s="319">
        <v>-2014323.3</v>
      </c>
      <c r="Q42" s="319">
        <v>1381244.13</v>
      </c>
      <c r="T42" s="319">
        <v>586996.87</v>
      </c>
      <c r="U42" s="319">
        <v>62740</v>
      </c>
      <c r="V42" s="319">
        <v>221.77</v>
      </c>
      <c r="X42" s="319">
        <v>675800</v>
      </c>
      <c r="Y42" s="319">
        <v>77300</v>
      </c>
      <c r="Z42" s="319">
        <v>932597</v>
      </c>
      <c r="AA42" s="319">
        <v>4390</v>
      </c>
      <c r="AB42" s="319">
        <v>9547.9</v>
      </c>
      <c r="AC42" s="319">
        <v>313229.96000000002</v>
      </c>
      <c r="AD42" s="319">
        <v>113827.99</v>
      </c>
    </row>
    <row r="43" spans="1:33" x14ac:dyDescent="0.25">
      <c r="A43" t="s">
        <v>3260</v>
      </c>
      <c r="B43" s="319">
        <v>517491.25</v>
      </c>
      <c r="C43" s="319">
        <v>19059.310000000001</v>
      </c>
      <c r="D43" s="319">
        <v>193940.33</v>
      </c>
      <c r="F43" s="319">
        <v>57029.5</v>
      </c>
      <c r="G43" s="319">
        <v>-148179.79999999999</v>
      </c>
      <c r="K43" s="319">
        <v>83280</v>
      </c>
      <c r="M43" s="319">
        <v>1420.35</v>
      </c>
      <c r="P43" s="319">
        <v>-873823.49</v>
      </c>
      <c r="Q43" s="319">
        <v>1240631.49</v>
      </c>
      <c r="T43" s="319">
        <v>647207.07999999996</v>
      </c>
      <c r="U43" s="319">
        <v>168318.54</v>
      </c>
      <c r="V43" s="319">
        <v>615.32000000000005</v>
      </c>
      <c r="X43" s="319">
        <v>982520</v>
      </c>
      <c r="Y43" s="319">
        <v>116000</v>
      </c>
      <c r="Z43" s="319">
        <v>1258843</v>
      </c>
      <c r="AB43" s="319">
        <v>94457.9</v>
      </c>
      <c r="AC43" s="319">
        <v>264307.3</v>
      </c>
      <c r="AD43" s="319">
        <v>109220.5</v>
      </c>
    </row>
    <row r="44" spans="1:33" x14ac:dyDescent="0.25">
      <c r="A44" t="s">
        <v>3261</v>
      </c>
      <c r="B44" s="319">
        <v>615093.38</v>
      </c>
      <c r="C44" s="319">
        <v>106184.02</v>
      </c>
      <c r="D44" s="319">
        <v>179249.41</v>
      </c>
      <c r="F44" s="319">
        <v>23658.79</v>
      </c>
      <c r="G44" s="319">
        <v>15017.86</v>
      </c>
      <c r="K44" s="319">
        <v>12000</v>
      </c>
      <c r="M44" s="319">
        <v>418.05</v>
      </c>
      <c r="P44" s="319">
        <v>-2314784.25</v>
      </c>
      <c r="Q44" s="319">
        <v>2770050.54</v>
      </c>
      <c r="T44" s="319">
        <v>596782.39</v>
      </c>
      <c r="U44" s="319">
        <v>263340</v>
      </c>
      <c r="V44" s="319">
        <v>469.83</v>
      </c>
      <c r="Z44" s="319">
        <v>91469</v>
      </c>
      <c r="AC44" s="319">
        <v>258502.09</v>
      </c>
      <c r="AD44" s="319">
        <v>39102.01</v>
      </c>
    </row>
    <row r="45" spans="1:33" x14ac:dyDescent="0.25">
      <c r="A45" t="s">
        <v>3262</v>
      </c>
      <c r="B45" s="319">
        <v>963718.27</v>
      </c>
      <c r="C45" s="319">
        <v>0</v>
      </c>
      <c r="D45" s="319">
        <v>82036.210000000006</v>
      </c>
      <c r="F45" s="319">
        <v>38097.31</v>
      </c>
      <c r="G45" s="319">
        <v>154378.73000000001</v>
      </c>
      <c r="K45" s="319">
        <v>8540</v>
      </c>
      <c r="M45" s="319">
        <v>822.86</v>
      </c>
      <c r="P45" s="319">
        <v>-1508943.95</v>
      </c>
      <c r="Q45" s="319">
        <v>2356118.79</v>
      </c>
      <c r="T45" s="319">
        <v>573651.44999999995</v>
      </c>
      <c r="U45" s="319">
        <v>243200</v>
      </c>
      <c r="V45" s="319">
        <v>882.24</v>
      </c>
      <c r="X45" s="319">
        <v>704290</v>
      </c>
      <c r="Y45" s="319">
        <v>137638</v>
      </c>
      <c r="Z45" s="319">
        <v>923078</v>
      </c>
      <c r="AA45" s="319">
        <v>600</v>
      </c>
      <c r="AC45" s="319">
        <v>328932.56</v>
      </c>
      <c r="AD45" s="319">
        <v>25358.31</v>
      </c>
    </row>
    <row r="46" spans="1:33" x14ac:dyDescent="0.25">
      <c r="A46" t="s">
        <v>3263</v>
      </c>
      <c r="B46" s="319">
        <v>485859.3</v>
      </c>
      <c r="C46" s="319">
        <v>0</v>
      </c>
      <c r="D46" s="319">
        <v>75646.78</v>
      </c>
      <c r="F46" s="319">
        <v>65879.350000000006</v>
      </c>
      <c r="G46" s="319">
        <v>197459.08</v>
      </c>
      <c r="K46" s="319">
        <v>109030</v>
      </c>
      <c r="L46" s="319">
        <v>2759</v>
      </c>
      <c r="M46" s="319">
        <v>2057.23</v>
      </c>
      <c r="O46" s="319">
        <v>-341908.85</v>
      </c>
      <c r="P46" s="319">
        <v>-1074278.1100000001</v>
      </c>
      <c r="Q46" s="319">
        <v>1990390.15</v>
      </c>
      <c r="T46" s="319">
        <v>576100.75</v>
      </c>
      <c r="U46" s="319">
        <v>126000</v>
      </c>
      <c r="V46" s="319">
        <v>388.05</v>
      </c>
      <c r="X46" s="319">
        <v>192020</v>
      </c>
      <c r="Y46" s="319">
        <v>136124</v>
      </c>
      <c r="Z46" s="319">
        <v>354883</v>
      </c>
      <c r="AB46" s="319">
        <v>3240</v>
      </c>
      <c r="AC46" s="319">
        <v>417319.01</v>
      </c>
      <c r="AD46" s="319">
        <v>118395.7</v>
      </c>
    </row>
    <row r="47" spans="1:33" x14ac:dyDescent="0.25">
      <c r="A47" t="s">
        <v>3264</v>
      </c>
      <c r="B47" s="319">
        <v>608768.26</v>
      </c>
      <c r="C47" s="319">
        <v>0</v>
      </c>
      <c r="D47" s="319">
        <v>100555.34</v>
      </c>
      <c r="F47" s="319">
        <v>275449.49</v>
      </c>
      <c r="G47" s="319">
        <v>-18354.59</v>
      </c>
      <c r="J47" s="319">
        <v>100000</v>
      </c>
      <c r="K47" s="319">
        <v>165730</v>
      </c>
      <c r="M47" s="319">
        <v>577.91</v>
      </c>
      <c r="P47" s="319">
        <v>-41549.97</v>
      </c>
      <c r="Q47" s="319">
        <v>498635.02</v>
      </c>
      <c r="T47" s="319">
        <v>546025.6</v>
      </c>
      <c r="U47" s="319">
        <v>111150</v>
      </c>
      <c r="V47" s="319">
        <v>489.42</v>
      </c>
      <c r="X47" s="319">
        <v>405280</v>
      </c>
      <c r="Y47" s="319">
        <v>69400</v>
      </c>
      <c r="Z47" s="319">
        <v>610641</v>
      </c>
      <c r="AB47" s="319">
        <v>25475.8</v>
      </c>
      <c r="AC47" s="319">
        <v>228722.69</v>
      </c>
      <c r="AD47" s="319">
        <v>24479.99</v>
      </c>
    </row>
    <row r="48" spans="1:33" x14ac:dyDescent="0.25">
      <c r="A48" t="s">
        <v>3265</v>
      </c>
      <c r="B48" s="319">
        <v>173583.51</v>
      </c>
      <c r="C48" s="319">
        <v>0</v>
      </c>
      <c r="D48" s="319">
        <v>188364.15</v>
      </c>
      <c r="F48" s="319">
        <v>3</v>
      </c>
      <c r="G48" s="319">
        <v>-19748.330000000002</v>
      </c>
      <c r="K48" s="319">
        <v>5000</v>
      </c>
      <c r="M48" s="319">
        <v>0</v>
      </c>
      <c r="P48" s="319">
        <v>-958.14</v>
      </c>
      <c r="Q48" s="319">
        <v>452082.82</v>
      </c>
      <c r="T48" s="319">
        <v>470094.36</v>
      </c>
      <c r="U48" s="319">
        <v>66420</v>
      </c>
      <c r="V48" s="319">
        <v>122.85</v>
      </c>
      <c r="X48" s="319">
        <v>575870</v>
      </c>
      <c r="Y48" s="319">
        <v>70900</v>
      </c>
      <c r="Z48" s="319">
        <v>875981.01</v>
      </c>
      <c r="AA48" s="319">
        <v>3190</v>
      </c>
      <c r="AB48" s="319">
        <v>9747.9</v>
      </c>
      <c r="AC48" s="319">
        <v>349258.16</v>
      </c>
      <c r="AD48" s="319">
        <v>37567.49</v>
      </c>
      <c r="AG48" s="319">
        <v>21585</v>
      </c>
    </row>
    <row r="49" spans="1:33" x14ac:dyDescent="0.25">
      <c r="A49" t="s">
        <v>3266</v>
      </c>
      <c r="B49" s="319">
        <v>681100</v>
      </c>
      <c r="C49" s="319">
        <v>0</v>
      </c>
      <c r="D49" s="319">
        <v>45995.21</v>
      </c>
      <c r="F49" s="319">
        <v>2463878.52</v>
      </c>
      <c r="G49" s="319">
        <v>136568.06</v>
      </c>
      <c r="K49" s="319">
        <v>27730</v>
      </c>
      <c r="M49" s="319">
        <v>0</v>
      </c>
      <c r="P49" s="319">
        <v>-2271483.98</v>
      </c>
      <c r="Q49" s="319">
        <v>5378772.1500000004</v>
      </c>
      <c r="T49" s="319">
        <v>511115.33</v>
      </c>
      <c r="U49" s="319">
        <v>80725</v>
      </c>
      <c r="V49" s="319">
        <v>1423.89</v>
      </c>
      <c r="X49" s="319">
        <v>793500</v>
      </c>
      <c r="Y49" s="319">
        <v>111600</v>
      </c>
      <c r="Z49" s="319">
        <v>953792</v>
      </c>
      <c r="AB49" s="319">
        <v>12737.9</v>
      </c>
      <c r="AC49" s="319">
        <v>247010.16</v>
      </c>
      <c r="AD49" s="319">
        <v>92300.54</v>
      </c>
    </row>
    <row r="50" spans="1:33" x14ac:dyDescent="0.25">
      <c r="A50" t="s">
        <v>3267</v>
      </c>
      <c r="B50" s="319">
        <v>473849.52</v>
      </c>
      <c r="C50" s="319">
        <v>0</v>
      </c>
      <c r="D50" s="319">
        <v>363439.65</v>
      </c>
      <c r="F50" s="319">
        <v>-207740.64</v>
      </c>
      <c r="G50" s="319">
        <v>-389092.38</v>
      </c>
      <c r="K50" s="319">
        <v>11150</v>
      </c>
      <c r="M50" s="319">
        <v>1772</v>
      </c>
      <c r="N50" s="319">
        <v>4586</v>
      </c>
      <c r="P50" s="319">
        <v>-1745833.8</v>
      </c>
      <c r="Q50" s="319">
        <v>1780248.13</v>
      </c>
      <c r="T50" s="319">
        <v>605204.41</v>
      </c>
      <c r="U50" s="319">
        <v>57188</v>
      </c>
      <c r="V50" s="319">
        <v>602.88</v>
      </c>
      <c r="X50" s="319">
        <v>947740</v>
      </c>
      <c r="Y50" s="319">
        <v>100800</v>
      </c>
      <c r="Z50" s="319">
        <v>1205772</v>
      </c>
      <c r="AB50" s="319">
        <v>4000</v>
      </c>
      <c r="AC50" s="319">
        <v>202354.51</v>
      </c>
      <c r="AD50" s="319">
        <v>110874.96</v>
      </c>
    </row>
    <row r="51" spans="1:33" x14ac:dyDescent="0.25">
      <c r="A51" t="s">
        <v>3268</v>
      </c>
      <c r="B51" s="319">
        <v>691143.98</v>
      </c>
      <c r="C51" s="319">
        <v>171998.89</v>
      </c>
      <c r="D51" s="319">
        <v>56765</v>
      </c>
      <c r="F51" s="319">
        <v>846846.72</v>
      </c>
      <c r="G51" s="319">
        <v>297327.14</v>
      </c>
      <c r="K51" s="319">
        <v>13000</v>
      </c>
      <c r="L51" s="319">
        <v>57130</v>
      </c>
      <c r="M51" s="319">
        <v>685.6</v>
      </c>
      <c r="N51" s="319">
        <v>28800</v>
      </c>
      <c r="P51" s="319">
        <v>-948420.44</v>
      </c>
      <c r="Q51" s="319">
        <v>2690789.95</v>
      </c>
      <c r="T51" s="319">
        <v>720478.75</v>
      </c>
      <c r="U51" s="319">
        <v>34950</v>
      </c>
      <c r="V51" s="319">
        <v>633.70000000000005</v>
      </c>
      <c r="X51" s="319">
        <v>791650</v>
      </c>
      <c r="Y51" s="319">
        <v>31496</v>
      </c>
      <c r="Z51" s="319">
        <v>912101.4</v>
      </c>
      <c r="AA51" s="319">
        <v>900</v>
      </c>
      <c r="AC51" s="319">
        <v>443260.43</v>
      </c>
      <c r="AD51" s="319">
        <v>850</v>
      </c>
    </row>
    <row r="52" spans="1:33" x14ac:dyDescent="0.25">
      <c r="A52" t="s">
        <v>3269</v>
      </c>
      <c r="B52" s="319">
        <v>842049.68</v>
      </c>
      <c r="C52" s="319">
        <v>10000</v>
      </c>
      <c r="D52" s="319">
        <v>159803.62</v>
      </c>
      <c r="F52" s="319">
        <v>379694.26</v>
      </c>
      <c r="G52" s="319">
        <v>-57680.79</v>
      </c>
      <c r="M52" s="319">
        <v>2552</v>
      </c>
      <c r="P52" s="319">
        <v>-840710.45</v>
      </c>
      <c r="Q52" s="319">
        <v>2057308.95</v>
      </c>
      <c r="T52" s="319">
        <v>432179.94</v>
      </c>
      <c r="U52" s="319">
        <v>35200</v>
      </c>
      <c r="V52" s="319">
        <v>1038.9000000000001</v>
      </c>
      <c r="X52" s="319">
        <v>717810</v>
      </c>
      <c r="Y52" s="319">
        <v>22200</v>
      </c>
      <c r="Z52" s="319">
        <v>791135.01</v>
      </c>
      <c r="AC52" s="319">
        <v>240056</v>
      </c>
      <c r="AD52" s="319">
        <v>62521.56</v>
      </c>
    </row>
    <row r="53" spans="1:33" x14ac:dyDescent="0.25">
      <c r="A53" t="s">
        <v>3270</v>
      </c>
      <c r="B53" s="319">
        <v>213189.45</v>
      </c>
      <c r="C53" s="319">
        <v>0</v>
      </c>
      <c r="D53" s="319">
        <v>88282.54</v>
      </c>
      <c r="F53" s="319">
        <v>113141.73</v>
      </c>
      <c r="G53" s="319">
        <v>129072.83</v>
      </c>
      <c r="K53" s="319">
        <v>-93100</v>
      </c>
      <c r="M53" s="319">
        <v>-3461.29</v>
      </c>
      <c r="P53" s="319">
        <v>-1536534.27</v>
      </c>
      <c r="Q53" s="319">
        <v>1988049.06</v>
      </c>
      <c r="T53" s="319">
        <v>539304.31999999995</v>
      </c>
      <c r="V53" s="319">
        <v>132.66</v>
      </c>
      <c r="X53" s="319">
        <v>278910</v>
      </c>
      <c r="Y53" s="319">
        <v>93100</v>
      </c>
      <c r="Z53" s="319">
        <v>426976</v>
      </c>
      <c r="AC53" s="319">
        <v>263386.88</v>
      </c>
      <c r="AD53" s="319">
        <v>32351.05</v>
      </c>
    </row>
    <row r="54" spans="1:33" x14ac:dyDescent="0.25">
      <c r="A54" t="s">
        <v>3271</v>
      </c>
      <c r="B54" s="319">
        <v>190912.93</v>
      </c>
      <c r="C54" s="319">
        <v>77437.259999999995</v>
      </c>
      <c r="D54" s="319">
        <v>207284.67</v>
      </c>
      <c r="F54" s="319">
        <v>5436.55</v>
      </c>
      <c r="G54" s="319">
        <v>93699.85</v>
      </c>
      <c r="K54" s="319">
        <v>21590</v>
      </c>
      <c r="M54" s="319">
        <v>941</v>
      </c>
      <c r="P54" s="319">
        <v>-1545421.4</v>
      </c>
      <c r="Q54" s="319">
        <v>1911374.52</v>
      </c>
      <c r="T54" s="319">
        <v>558169.82999999996</v>
      </c>
      <c r="V54" s="319">
        <v>143.91999999999999</v>
      </c>
      <c r="X54" s="319">
        <v>834900</v>
      </c>
      <c r="Y54" s="319">
        <v>87200</v>
      </c>
      <c r="Z54" s="319">
        <v>1083171</v>
      </c>
      <c r="AA54" s="319">
        <v>1500</v>
      </c>
      <c r="AC54" s="319">
        <v>179619.11</v>
      </c>
      <c r="AD54" s="319">
        <v>29836.5</v>
      </c>
    </row>
    <row r="55" spans="1:33" x14ac:dyDescent="0.25">
      <c r="A55" t="s">
        <v>3272</v>
      </c>
      <c r="B55" s="319">
        <v>400281.54</v>
      </c>
      <c r="C55" s="319">
        <v>2143.1</v>
      </c>
      <c r="D55" s="319">
        <v>34212.83</v>
      </c>
      <c r="F55" s="319">
        <v>93264.35</v>
      </c>
      <c r="G55" s="319">
        <v>115927.43</v>
      </c>
      <c r="K55" s="319">
        <v>33040</v>
      </c>
      <c r="M55" s="319">
        <v>0</v>
      </c>
      <c r="P55" s="319">
        <v>-1235904.1599999999</v>
      </c>
      <c r="Q55" s="319">
        <v>1946410.43</v>
      </c>
      <c r="S55" s="319">
        <v>429.48</v>
      </c>
      <c r="T55" s="319">
        <v>537114.06999999995</v>
      </c>
      <c r="X55" s="319">
        <v>727866</v>
      </c>
      <c r="Y55" s="319">
        <v>10500</v>
      </c>
      <c r="Z55" s="319">
        <v>852303.97</v>
      </c>
      <c r="AA55" s="319">
        <v>4010</v>
      </c>
      <c r="AB55" s="319">
        <v>4108</v>
      </c>
      <c r="AC55" s="319">
        <v>470743.49</v>
      </c>
      <c r="AD55" s="319">
        <v>42461.11</v>
      </c>
    </row>
    <row r="56" spans="1:33" x14ac:dyDescent="0.25">
      <c r="A56" t="s">
        <v>3273</v>
      </c>
      <c r="B56" s="319">
        <v>277792.95</v>
      </c>
      <c r="C56" s="319">
        <v>69048.25</v>
      </c>
      <c r="D56" s="319">
        <v>40079.78</v>
      </c>
      <c r="F56" s="319">
        <v>330469.14</v>
      </c>
      <c r="G56" s="319">
        <v>74945.11</v>
      </c>
      <c r="K56" s="319">
        <v>7950</v>
      </c>
      <c r="M56" s="319">
        <v>0</v>
      </c>
      <c r="P56" s="319">
        <v>-515451.99</v>
      </c>
      <c r="Q56" s="319">
        <v>1372237.86</v>
      </c>
      <c r="T56" s="319">
        <v>526515.53</v>
      </c>
      <c r="U56" s="319">
        <v>74200</v>
      </c>
      <c r="V56" s="319">
        <v>428.66</v>
      </c>
      <c r="X56" s="319">
        <v>385984</v>
      </c>
      <c r="Y56" s="319">
        <v>50100</v>
      </c>
      <c r="Z56" s="319">
        <v>475684</v>
      </c>
      <c r="AA56" s="319">
        <v>11040</v>
      </c>
      <c r="AC56" s="319">
        <v>498934.91</v>
      </c>
      <c r="AD56" s="319">
        <v>123969.92</v>
      </c>
    </row>
    <row r="57" spans="1:33" x14ac:dyDescent="0.25">
      <c r="A57" t="s">
        <v>3274</v>
      </c>
      <c r="B57" s="319">
        <v>159426.23000000001</v>
      </c>
      <c r="C57" s="319">
        <v>0</v>
      </c>
      <c r="D57" s="319">
        <v>90231.89</v>
      </c>
      <c r="F57" s="319">
        <v>18655.79</v>
      </c>
      <c r="G57" s="319">
        <v>22530.84</v>
      </c>
      <c r="J57" s="319">
        <v>3000</v>
      </c>
      <c r="K57" s="319">
        <v>27840</v>
      </c>
      <c r="M57" s="319">
        <v>28.04</v>
      </c>
      <c r="P57" s="319">
        <v>-731115.29</v>
      </c>
      <c r="Q57" s="319">
        <v>1028783.07</v>
      </c>
      <c r="S57" s="319">
        <v>413.33</v>
      </c>
      <c r="T57" s="319">
        <v>739145.4</v>
      </c>
      <c r="X57" s="319">
        <v>398928</v>
      </c>
      <c r="Y57" s="319">
        <v>37000</v>
      </c>
      <c r="Z57" s="319">
        <v>531323</v>
      </c>
      <c r="AA57" s="319">
        <v>4120</v>
      </c>
      <c r="AB57" s="319">
        <v>580</v>
      </c>
      <c r="AC57" s="319">
        <v>654956.75</v>
      </c>
      <c r="AD57" s="319">
        <v>22198.05</v>
      </c>
    </row>
    <row r="58" spans="1:33" x14ac:dyDescent="0.25">
      <c r="A58" t="s">
        <v>3275</v>
      </c>
      <c r="B58" s="319">
        <v>771417.59</v>
      </c>
      <c r="C58" s="319">
        <v>999.9</v>
      </c>
      <c r="D58" s="319">
        <v>44040.14</v>
      </c>
      <c r="F58" s="319">
        <v>63597.66</v>
      </c>
      <c r="G58" s="319">
        <v>46637.25</v>
      </c>
      <c r="J58" s="319">
        <v>2000</v>
      </c>
      <c r="K58" s="319">
        <v>33141.43</v>
      </c>
      <c r="M58" s="319">
        <v>219.65</v>
      </c>
      <c r="P58" s="319">
        <v>148458.21</v>
      </c>
      <c r="Q58" s="319">
        <v>566631.65</v>
      </c>
      <c r="T58" s="319">
        <v>780938.97</v>
      </c>
      <c r="U58" s="319">
        <v>98500</v>
      </c>
      <c r="V58" s="319">
        <v>899.23</v>
      </c>
      <c r="X58" s="319">
        <v>511334.79</v>
      </c>
      <c r="Y58" s="319">
        <v>48100</v>
      </c>
      <c r="Z58" s="319">
        <v>662229.79</v>
      </c>
      <c r="AA58" s="319">
        <v>6680</v>
      </c>
      <c r="AC58" s="319">
        <v>578290.93999999994</v>
      </c>
      <c r="AD58" s="319">
        <v>16330.66</v>
      </c>
    </row>
    <row r="59" spans="1:33" x14ac:dyDescent="0.25">
      <c r="A59" t="s">
        <v>3276</v>
      </c>
      <c r="B59" s="319">
        <v>304573.65999999997</v>
      </c>
      <c r="C59" s="319">
        <v>37102</v>
      </c>
      <c r="D59" s="319">
        <v>12602.9</v>
      </c>
      <c r="F59" s="319">
        <v>88610.2</v>
      </c>
      <c r="G59" s="319">
        <v>144994.09</v>
      </c>
      <c r="K59" s="319">
        <v>7950</v>
      </c>
      <c r="M59" s="319">
        <v>411</v>
      </c>
      <c r="P59" s="319">
        <v>-1409197.29</v>
      </c>
      <c r="Q59" s="319">
        <v>1787234.17</v>
      </c>
      <c r="T59" s="319">
        <v>455397.41</v>
      </c>
      <c r="U59" s="319">
        <v>103000</v>
      </c>
      <c r="V59" s="319">
        <v>146.74</v>
      </c>
      <c r="X59" s="319">
        <v>558029.5</v>
      </c>
      <c r="Y59" s="319">
        <v>55940</v>
      </c>
      <c r="Z59" s="319">
        <v>616237.5</v>
      </c>
      <c r="AA59" s="319">
        <v>1550</v>
      </c>
      <c r="AB59" s="319">
        <v>350</v>
      </c>
      <c r="AC59" s="319">
        <v>256454.42</v>
      </c>
      <c r="AD59" s="319">
        <v>96436.76</v>
      </c>
    </row>
    <row r="60" spans="1:33" x14ac:dyDescent="0.25">
      <c r="A60" t="s">
        <v>3277</v>
      </c>
      <c r="B60" s="319">
        <v>260078.72</v>
      </c>
      <c r="C60" s="319">
        <v>1357.2</v>
      </c>
      <c r="D60" s="319">
        <v>61101.27</v>
      </c>
      <c r="F60" s="319">
        <v>1970970.9</v>
      </c>
      <c r="G60" s="319">
        <v>33061.919999999998</v>
      </c>
      <c r="K60" s="319">
        <v>31980</v>
      </c>
      <c r="M60" s="319">
        <v>7</v>
      </c>
      <c r="P60" s="319">
        <v>-1598096.62</v>
      </c>
      <c r="Q60" s="319">
        <v>3909726.18</v>
      </c>
      <c r="T60" s="319">
        <v>482936.22</v>
      </c>
      <c r="U60" s="319">
        <v>139000</v>
      </c>
      <c r="V60" s="319">
        <v>131.25</v>
      </c>
      <c r="X60" s="319">
        <v>873432</v>
      </c>
      <c r="Y60" s="319">
        <v>55700</v>
      </c>
      <c r="Z60" s="319">
        <v>1034393</v>
      </c>
      <c r="AA60" s="319">
        <v>5430</v>
      </c>
      <c r="AB60" s="319">
        <v>1028</v>
      </c>
      <c r="AC60" s="319">
        <v>422740.33</v>
      </c>
      <c r="AD60" s="319">
        <v>104654.69</v>
      </c>
    </row>
    <row r="61" spans="1:33" x14ac:dyDescent="0.25">
      <c r="A61" t="s">
        <v>3278</v>
      </c>
      <c r="B61" s="319">
        <v>499893.96</v>
      </c>
      <c r="C61" s="319">
        <v>1245.57</v>
      </c>
      <c r="D61" s="319">
        <v>50795.21</v>
      </c>
      <c r="F61" s="319">
        <v>60175.63</v>
      </c>
      <c r="G61" s="319">
        <v>845300.23</v>
      </c>
      <c r="J61" s="319">
        <v>3000</v>
      </c>
      <c r="K61" s="319">
        <v>15150</v>
      </c>
      <c r="M61" s="319">
        <v>28.03</v>
      </c>
      <c r="P61" s="319">
        <v>-1299964.49</v>
      </c>
      <c r="Q61" s="319">
        <v>2469567.41</v>
      </c>
      <c r="S61" s="319">
        <v>478.21</v>
      </c>
      <c r="T61" s="319">
        <v>699921.71</v>
      </c>
      <c r="U61" s="319">
        <v>85525</v>
      </c>
      <c r="X61" s="319">
        <v>856589.5</v>
      </c>
      <c r="Y61" s="319">
        <v>55600</v>
      </c>
      <c r="Z61" s="319">
        <v>1010196.5</v>
      </c>
      <c r="AA61" s="319">
        <v>9880</v>
      </c>
      <c r="AB61" s="319">
        <v>1120</v>
      </c>
      <c r="AC61" s="319">
        <v>286875.7</v>
      </c>
      <c r="AD61" s="319">
        <v>120412.57</v>
      </c>
    </row>
    <row r="62" spans="1:33" x14ac:dyDescent="0.25">
      <c r="A62" t="s">
        <v>3363</v>
      </c>
      <c r="B62" s="319">
        <v>405408.37</v>
      </c>
      <c r="C62" s="319">
        <v>676.18</v>
      </c>
      <c r="D62" s="319">
        <v>74076.58</v>
      </c>
      <c r="F62" s="319">
        <v>331805.99</v>
      </c>
      <c r="G62" s="319">
        <v>98237.4</v>
      </c>
      <c r="J62" s="319">
        <v>3000</v>
      </c>
      <c r="K62" s="319">
        <v>25850</v>
      </c>
      <c r="M62" s="319">
        <v>35.04</v>
      </c>
      <c r="O62" s="319">
        <v>-204294.74</v>
      </c>
      <c r="P62" s="319">
        <v>-1134743.55</v>
      </c>
      <c r="Q62" s="319">
        <v>2114448.44</v>
      </c>
      <c r="T62" s="319">
        <v>465358.55</v>
      </c>
      <c r="U62" s="319">
        <v>119700</v>
      </c>
      <c r="V62" s="319">
        <v>263.83</v>
      </c>
      <c r="X62" s="319">
        <v>855747.54</v>
      </c>
      <c r="Y62" s="319">
        <v>49800</v>
      </c>
      <c r="Z62" s="319">
        <v>948547.54</v>
      </c>
      <c r="AC62" s="319">
        <v>334719.63</v>
      </c>
      <c r="AD62" s="319">
        <v>94253.42</v>
      </c>
      <c r="AG62" s="319">
        <v>7440</v>
      </c>
    </row>
    <row r="63" spans="1:33" x14ac:dyDescent="0.25">
      <c r="A63" t="s">
        <v>3366</v>
      </c>
      <c r="B63" s="319">
        <v>255534.25</v>
      </c>
      <c r="C63" s="319">
        <v>0</v>
      </c>
      <c r="D63" s="319">
        <v>4838.88</v>
      </c>
      <c r="F63" s="319">
        <v>1627814.78</v>
      </c>
      <c r="G63" s="319">
        <v>93803.49</v>
      </c>
      <c r="K63" s="319">
        <v>31370</v>
      </c>
      <c r="M63" s="319">
        <v>0</v>
      </c>
      <c r="P63" s="319">
        <v>-883155.8</v>
      </c>
      <c r="Q63" s="319">
        <v>2791483.6</v>
      </c>
      <c r="T63" s="319">
        <v>535395.06000000006</v>
      </c>
      <c r="U63" s="319">
        <v>36000</v>
      </c>
      <c r="V63" s="319">
        <v>238.41</v>
      </c>
      <c r="X63" s="319">
        <v>1052006</v>
      </c>
      <c r="Y63" s="319">
        <v>12000</v>
      </c>
      <c r="Z63" s="319">
        <v>1210613</v>
      </c>
      <c r="AA63" s="319">
        <v>5440</v>
      </c>
      <c r="AB63" s="319">
        <v>1190</v>
      </c>
      <c r="AC63" s="319">
        <v>294857.09000000003</v>
      </c>
      <c r="AD63" s="319">
        <v>81245.78</v>
      </c>
    </row>
    <row r="64" spans="1:33" x14ac:dyDescent="0.25">
      <c r="A64" t="s">
        <v>3279</v>
      </c>
      <c r="B64" s="319">
        <v>906129.98</v>
      </c>
      <c r="C64" s="319">
        <v>0</v>
      </c>
      <c r="D64" s="319">
        <v>352524.58</v>
      </c>
      <c r="F64" s="319">
        <v>292292.42</v>
      </c>
      <c r="G64" s="319">
        <v>190382.28</v>
      </c>
      <c r="K64" s="319">
        <v>39350</v>
      </c>
      <c r="L64" s="319">
        <v>35845</v>
      </c>
      <c r="M64" s="319">
        <v>17517</v>
      </c>
      <c r="P64" s="319">
        <v>-162730.41</v>
      </c>
      <c r="Q64" s="319">
        <v>1683662.57</v>
      </c>
      <c r="T64" s="319">
        <v>569061.17000000004</v>
      </c>
      <c r="U64" s="319">
        <v>6375</v>
      </c>
      <c r="V64" s="319">
        <v>1020.68</v>
      </c>
      <c r="X64" s="319">
        <v>1603657.7</v>
      </c>
      <c r="Y64" s="319">
        <v>116800</v>
      </c>
      <c r="Z64" s="319">
        <v>1862860.7</v>
      </c>
      <c r="AA64" s="319">
        <v>6522.6</v>
      </c>
      <c r="AC64" s="319">
        <v>255493.59</v>
      </c>
      <c r="AD64" s="319">
        <v>44352.56</v>
      </c>
    </row>
    <row r="65" spans="1:33" x14ac:dyDescent="0.25">
      <c r="A65" t="s">
        <v>3280</v>
      </c>
      <c r="B65" s="319">
        <v>776757.6</v>
      </c>
      <c r="C65" s="319">
        <v>0</v>
      </c>
      <c r="D65" s="319">
        <v>44671.77</v>
      </c>
      <c r="F65" s="319">
        <v>9678.4</v>
      </c>
      <c r="G65" s="319">
        <v>369283.84000000003</v>
      </c>
      <c r="K65" s="319">
        <v>16300</v>
      </c>
      <c r="L65" s="319">
        <v>121050</v>
      </c>
      <c r="M65" s="319">
        <v>28480</v>
      </c>
      <c r="O65" s="319">
        <v>-239565.73</v>
      </c>
      <c r="P65" s="319">
        <v>31279.25</v>
      </c>
      <c r="Q65" s="319">
        <v>1188971.67</v>
      </c>
      <c r="T65" s="319">
        <v>506729.34</v>
      </c>
      <c r="V65" s="319">
        <v>797.41</v>
      </c>
      <c r="X65" s="319">
        <v>524600.03</v>
      </c>
      <c r="Y65" s="319">
        <v>82639.88</v>
      </c>
      <c r="Z65" s="319">
        <v>720715.91</v>
      </c>
      <c r="AA65" s="319">
        <v>15456</v>
      </c>
      <c r="AC65" s="319">
        <v>250125.95</v>
      </c>
      <c r="AD65" s="319">
        <v>74592.38</v>
      </c>
    </row>
    <row r="66" spans="1:33" x14ac:dyDescent="0.25">
      <c r="A66" t="s">
        <v>3281</v>
      </c>
      <c r="B66" s="319">
        <v>443826.13</v>
      </c>
      <c r="C66" s="319">
        <v>0</v>
      </c>
      <c r="D66" s="319">
        <v>106422.11</v>
      </c>
      <c r="F66" s="319">
        <v>439955.27</v>
      </c>
      <c r="G66" s="319">
        <v>292745.43</v>
      </c>
      <c r="K66" s="319">
        <v>18542.89</v>
      </c>
      <c r="M66" s="319">
        <v>15904.57</v>
      </c>
      <c r="P66" s="319">
        <v>-697148.95</v>
      </c>
      <c r="Q66" s="319">
        <v>2121250.9300000002</v>
      </c>
      <c r="S66" s="319">
        <v>1335.23</v>
      </c>
      <c r="T66" s="319">
        <v>633735.67000000004</v>
      </c>
      <c r="U66" s="319">
        <v>33210</v>
      </c>
      <c r="X66" s="319">
        <v>676348.5</v>
      </c>
      <c r="Y66" s="319">
        <v>24500</v>
      </c>
      <c r="Z66" s="319">
        <v>933285.5</v>
      </c>
      <c r="AB66" s="319">
        <v>3960</v>
      </c>
      <c r="AC66" s="319">
        <v>428220.95</v>
      </c>
      <c r="AD66" s="319">
        <v>179263.45</v>
      </c>
    </row>
    <row r="67" spans="1:33" x14ac:dyDescent="0.25">
      <c r="A67" t="s">
        <v>3282</v>
      </c>
      <c r="B67" s="319">
        <v>440102.41</v>
      </c>
      <c r="C67" s="319">
        <v>55000</v>
      </c>
      <c r="D67" s="319">
        <v>277868.98</v>
      </c>
      <c r="F67" s="319">
        <v>26900.3</v>
      </c>
      <c r="G67" s="319">
        <v>-174119.61</v>
      </c>
      <c r="K67" s="319">
        <v>22620</v>
      </c>
      <c r="L67" s="319">
        <v>58700</v>
      </c>
      <c r="M67" s="319">
        <v>1578</v>
      </c>
      <c r="O67" s="319">
        <v>165092.32999999999</v>
      </c>
      <c r="P67" s="319">
        <v>-1082861.3400000001</v>
      </c>
      <c r="Q67" s="319">
        <v>1374864.38</v>
      </c>
      <c r="S67" s="319">
        <v>28.71</v>
      </c>
      <c r="T67" s="319">
        <v>812689.75</v>
      </c>
      <c r="U67" s="319">
        <v>55500</v>
      </c>
      <c r="V67" s="319">
        <v>449.58</v>
      </c>
      <c r="X67" s="319">
        <v>842473.9</v>
      </c>
      <c r="Y67" s="319">
        <v>83200</v>
      </c>
      <c r="Z67" s="319">
        <v>1285742.8999999999</v>
      </c>
      <c r="AC67" s="319">
        <v>331529.42</v>
      </c>
      <c r="AD67" s="319">
        <v>91310.91</v>
      </c>
    </row>
    <row r="68" spans="1:33" x14ac:dyDescent="0.25">
      <c r="A68" t="s">
        <v>3283</v>
      </c>
      <c r="B68" s="319">
        <v>806096.19</v>
      </c>
      <c r="C68" s="319">
        <v>0</v>
      </c>
      <c r="D68" s="319">
        <v>88490.58</v>
      </c>
      <c r="F68" s="319">
        <v>315407.71999999997</v>
      </c>
      <c r="G68" s="319">
        <v>980467.13</v>
      </c>
      <c r="K68" s="319">
        <v>61800</v>
      </c>
      <c r="L68" s="319">
        <v>620000</v>
      </c>
      <c r="M68" s="319">
        <v>22197</v>
      </c>
      <c r="P68" s="319">
        <v>-1695627.65</v>
      </c>
      <c r="Q68" s="319">
        <v>2680574.06</v>
      </c>
      <c r="T68" s="319">
        <v>1531161.8</v>
      </c>
      <c r="V68" s="319">
        <v>767.49</v>
      </c>
      <c r="X68" s="319">
        <v>1998706.5</v>
      </c>
      <c r="Y68" s="319">
        <v>219200</v>
      </c>
      <c r="Z68" s="319">
        <v>2538034.02</v>
      </c>
      <c r="AA68" s="319">
        <v>13245.2</v>
      </c>
      <c r="AC68" s="319">
        <v>400341.03</v>
      </c>
      <c r="AD68" s="319">
        <v>296697.33</v>
      </c>
    </row>
    <row r="69" spans="1:33" x14ac:dyDescent="0.25">
      <c r="A69" t="s">
        <v>3284</v>
      </c>
      <c r="B69" s="319">
        <v>776080.74</v>
      </c>
      <c r="C69" s="319">
        <v>5000</v>
      </c>
      <c r="D69" s="319">
        <v>235144.51</v>
      </c>
      <c r="F69" s="319">
        <v>11750.34</v>
      </c>
      <c r="G69" s="319">
        <v>453446.13</v>
      </c>
      <c r="K69" s="319">
        <v>6600</v>
      </c>
      <c r="L69" s="319">
        <v>4020</v>
      </c>
      <c r="M69" s="319">
        <v>4319.1000000000004</v>
      </c>
      <c r="N69" s="319">
        <v>5000</v>
      </c>
      <c r="P69" s="319">
        <v>-1039787.37</v>
      </c>
      <c r="Q69" s="319">
        <v>2191965</v>
      </c>
      <c r="T69" s="319">
        <v>471723.72</v>
      </c>
      <c r="U69" s="319">
        <v>74000</v>
      </c>
      <c r="V69" s="319">
        <v>1005.26</v>
      </c>
      <c r="X69" s="319">
        <v>729120</v>
      </c>
      <c r="Y69" s="319">
        <v>370800</v>
      </c>
      <c r="Z69" s="319">
        <v>979425.97</v>
      </c>
      <c r="AA69" s="319">
        <v>3770</v>
      </c>
      <c r="AB69" s="319">
        <v>5984</v>
      </c>
      <c r="AC69" s="319">
        <v>326933.78999999998</v>
      </c>
      <c r="AD69" s="319">
        <v>21230.23</v>
      </c>
    </row>
    <row r="70" spans="1:33" x14ac:dyDescent="0.25">
      <c r="A70" t="s">
        <v>3285</v>
      </c>
      <c r="B70" s="319">
        <v>804123.72</v>
      </c>
      <c r="C70" s="319">
        <v>0</v>
      </c>
      <c r="D70" s="319">
        <v>99417.51</v>
      </c>
      <c r="F70" s="319">
        <v>27167.9</v>
      </c>
      <c r="G70" s="319">
        <v>484581.28</v>
      </c>
      <c r="K70" s="319">
        <v>9023.74</v>
      </c>
      <c r="M70" s="319">
        <v>43589</v>
      </c>
      <c r="P70" s="319">
        <v>-1045617.05</v>
      </c>
      <c r="Q70" s="319">
        <v>1302561.3500000001</v>
      </c>
      <c r="T70" s="319">
        <v>1831430.97</v>
      </c>
      <c r="U70" s="319">
        <v>7210</v>
      </c>
      <c r="V70" s="319">
        <v>883.33</v>
      </c>
      <c r="X70" s="319">
        <v>789096.14</v>
      </c>
      <c r="Z70" s="319">
        <v>956261.23</v>
      </c>
      <c r="AB70" s="319">
        <v>660</v>
      </c>
      <c r="AC70" s="319">
        <v>459329.81</v>
      </c>
      <c r="AD70" s="319">
        <v>106636.03</v>
      </c>
    </row>
    <row r="71" spans="1:33" x14ac:dyDescent="0.25">
      <c r="A71" t="s">
        <v>3286</v>
      </c>
      <c r="B71" s="319">
        <v>1078786.33</v>
      </c>
      <c r="C71" s="319">
        <v>0</v>
      </c>
      <c r="D71" s="319">
        <v>100172.63</v>
      </c>
      <c r="F71" s="319">
        <v>366700.92</v>
      </c>
      <c r="G71" s="319">
        <v>308220.74</v>
      </c>
      <c r="J71" s="319">
        <v>23635</v>
      </c>
      <c r="K71" s="319">
        <v>6600</v>
      </c>
      <c r="L71" s="319">
        <v>269950</v>
      </c>
      <c r="M71" s="319">
        <v>1778.5</v>
      </c>
      <c r="P71" s="319">
        <v>-192016.16</v>
      </c>
      <c r="Q71" s="319">
        <v>1726865.73</v>
      </c>
      <c r="S71" s="319">
        <v>1003.58</v>
      </c>
      <c r="T71" s="319">
        <v>734723.92</v>
      </c>
      <c r="U71" s="319">
        <v>56500</v>
      </c>
      <c r="V71" s="319">
        <v>901.21</v>
      </c>
      <c r="X71" s="319">
        <v>987707.5</v>
      </c>
      <c r="Y71" s="319">
        <v>120800</v>
      </c>
      <c r="Z71" s="319">
        <v>1387228.5</v>
      </c>
      <c r="AA71" s="319">
        <v>1320</v>
      </c>
      <c r="AB71" s="319">
        <v>2356</v>
      </c>
      <c r="AC71" s="319">
        <v>435358.38</v>
      </c>
      <c r="AD71" s="319">
        <v>58305.78</v>
      </c>
    </row>
    <row r="72" spans="1:33" x14ac:dyDescent="0.25">
      <c r="A72" t="s">
        <v>3287</v>
      </c>
      <c r="B72" s="319">
        <v>396922.07</v>
      </c>
      <c r="C72" s="319">
        <v>0</v>
      </c>
      <c r="D72" s="319">
        <v>178293.46</v>
      </c>
      <c r="F72" s="319">
        <v>209930.2</v>
      </c>
      <c r="G72" s="319">
        <v>105360.91</v>
      </c>
      <c r="K72" s="319">
        <v>6150</v>
      </c>
      <c r="L72" s="319">
        <v>38700</v>
      </c>
      <c r="M72" s="319">
        <v>0</v>
      </c>
      <c r="P72" s="319">
        <v>-142391.49</v>
      </c>
      <c r="Q72" s="319">
        <v>1340923.19</v>
      </c>
      <c r="T72" s="319">
        <v>430968.47</v>
      </c>
      <c r="U72" s="319">
        <v>37650</v>
      </c>
      <c r="V72" s="319">
        <v>553.42999999999995</v>
      </c>
      <c r="X72" s="319">
        <v>1305207.5</v>
      </c>
      <c r="Y72" s="319">
        <v>132000</v>
      </c>
      <c r="Z72" s="319">
        <v>1707649.5</v>
      </c>
      <c r="AA72" s="319">
        <v>7800</v>
      </c>
      <c r="AC72" s="319">
        <v>435736.89</v>
      </c>
      <c r="AD72" s="319">
        <v>108068.07</v>
      </c>
    </row>
    <row r="73" spans="1:33" x14ac:dyDescent="0.25">
      <c r="A73" t="s">
        <v>3288</v>
      </c>
      <c r="B73" s="319">
        <v>794304.81</v>
      </c>
      <c r="C73" s="319">
        <v>0</v>
      </c>
      <c r="D73" s="319">
        <v>147272.70000000001</v>
      </c>
      <c r="F73" s="319">
        <v>617858.07999999996</v>
      </c>
      <c r="G73" s="319">
        <v>149572.76999999999</v>
      </c>
      <c r="K73" s="319">
        <v>7350</v>
      </c>
      <c r="M73" s="319">
        <v>11346</v>
      </c>
      <c r="P73" s="319">
        <v>189188.58</v>
      </c>
      <c r="Q73" s="319">
        <v>1494202.14</v>
      </c>
      <c r="T73" s="319">
        <v>635859.53</v>
      </c>
      <c r="U73" s="319">
        <v>41000</v>
      </c>
      <c r="V73" s="319">
        <v>1601.91</v>
      </c>
      <c r="X73" s="319">
        <v>983386.4</v>
      </c>
      <c r="Y73" s="319">
        <v>111900</v>
      </c>
      <c r="Z73" s="319">
        <v>1269715.43</v>
      </c>
      <c r="AA73" s="319">
        <v>14085.2</v>
      </c>
      <c r="AC73" s="319">
        <v>334982.21000000002</v>
      </c>
      <c r="AD73" s="319">
        <v>148043.35999999999</v>
      </c>
    </row>
    <row r="74" spans="1:33" x14ac:dyDescent="0.25">
      <c r="A74" t="s">
        <v>3289</v>
      </c>
      <c r="B74" s="319">
        <v>904169.83</v>
      </c>
      <c r="C74" s="319">
        <v>0</v>
      </c>
      <c r="D74" s="319">
        <v>87991.18</v>
      </c>
      <c r="F74" s="319">
        <v>1939210.64</v>
      </c>
      <c r="G74" s="319">
        <v>560398.62</v>
      </c>
      <c r="K74" s="319">
        <v>6837</v>
      </c>
      <c r="L74" s="319">
        <v>52106.9</v>
      </c>
      <c r="M74" s="319">
        <v>70395.899999999994</v>
      </c>
      <c r="P74" s="319">
        <v>2654231.19</v>
      </c>
      <c r="Q74" s="319">
        <v>464694.52</v>
      </c>
      <c r="T74" s="319">
        <v>445480.67</v>
      </c>
      <c r="U74" s="319">
        <v>68293.100000000006</v>
      </c>
      <c r="V74" s="319">
        <v>974.2</v>
      </c>
      <c r="X74" s="319">
        <v>950156.6</v>
      </c>
      <c r="Y74" s="319">
        <v>369200</v>
      </c>
      <c r="Z74" s="319">
        <v>1132623.6000000001</v>
      </c>
      <c r="AA74" s="319">
        <v>4960</v>
      </c>
      <c r="AC74" s="319">
        <v>307690.05</v>
      </c>
      <c r="AD74" s="319">
        <v>145326.16</v>
      </c>
    </row>
    <row r="75" spans="1:33" x14ac:dyDescent="0.25">
      <c r="A75" t="s">
        <v>3290</v>
      </c>
      <c r="B75" s="319">
        <v>803010.23</v>
      </c>
      <c r="C75" s="319">
        <v>0</v>
      </c>
      <c r="D75" s="319">
        <v>103003.34</v>
      </c>
      <c r="F75" s="319">
        <v>1139045.81</v>
      </c>
      <c r="G75" s="319">
        <v>189887.35</v>
      </c>
      <c r="K75" s="319">
        <v>9110.5</v>
      </c>
      <c r="L75" s="319">
        <v>175000</v>
      </c>
      <c r="M75" s="319">
        <v>20000</v>
      </c>
      <c r="P75" s="319">
        <v>1375394.05</v>
      </c>
      <c r="Q75" s="319">
        <v>961521.58</v>
      </c>
      <c r="T75" s="319">
        <v>493639.21</v>
      </c>
      <c r="V75" s="319">
        <v>737.62</v>
      </c>
      <c r="X75" s="319">
        <v>1208706.5</v>
      </c>
      <c r="Y75" s="319">
        <v>161600</v>
      </c>
      <c r="Z75" s="319">
        <v>1590079.5</v>
      </c>
      <c r="AA75" s="319">
        <v>8176</v>
      </c>
      <c r="AC75" s="319">
        <v>424940.86</v>
      </c>
      <c r="AD75" s="319">
        <v>147566.37</v>
      </c>
    </row>
    <row r="76" spans="1:33" x14ac:dyDescent="0.25">
      <c r="A76" t="s">
        <v>3291</v>
      </c>
      <c r="B76" s="319">
        <v>892792.97</v>
      </c>
      <c r="C76" s="319">
        <v>55000</v>
      </c>
      <c r="D76" s="319">
        <v>75916.47</v>
      </c>
      <c r="F76" s="319">
        <v>1503844.12</v>
      </c>
      <c r="G76" s="319">
        <v>773236.68</v>
      </c>
      <c r="K76" s="319">
        <v>23300</v>
      </c>
      <c r="L76" s="319">
        <v>206140</v>
      </c>
      <c r="M76" s="319">
        <v>1333.49</v>
      </c>
      <c r="P76" s="319">
        <v>358846.46</v>
      </c>
      <c r="Q76" s="319">
        <v>2317512.06</v>
      </c>
      <c r="T76" s="319">
        <v>981830.34</v>
      </c>
      <c r="U76" s="319">
        <v>37700</v>
      </c>
      <c r="V76" s="319">
        <v>1002.93</v>
      </c>
      <c r="X76" s="319">
        <v>685570.7</v>
      </c>
      <c r="Y76" s="319">
        <v>145600</v>
      </c>
      <c r="Z76" s="319">
        <v>1026324.7</v>
      </c>
      <c r="AA76" s="319">
        <v>4960</v>
      </c>
      <c r="AC76" s="319">
        <v>359894.33</v>
      </c>
      <c r="AD76" s="319">
        <v>66866.710000000006</v>
      </c>
    </row>
    <row r="77" spans="1:33" x14ac:dyDescent="0.25">
      <c r="A77" t="s">
        <v>3292</v>
      </c>
      <c r="B77" s="319">
        <v>820867.3</v>
      </c>
      <c r="C77" s="319">
        <v>0</v>
      </c>
      <c r="D77" s="319">
        <v>57131.65</v>
      </c>
      <c r="F77" s="319">
        <v>469159.79</v>
      </c>
      <c r="G77" s="319">
        <v>335105.89</v>
      </c>
      <c r="K77" s="319">
        <v>37411.29</v>
      </c>
      <c r="L77" s="319">
        <v>428560</v>
      </c>
      <c r="M77" s="319">
        <v>492</v>
      </c>
      <c r="P77" s="319">
        <v>-1065259.42</v>
      </c>
      <c r="Q77" s="319">
        <v>2233839.69</v>
      </c>
      <c r="T77" s="319">
        <v>520792.74</v>
      </c>
      <c r="V77" s="319">
        <v>845.63</v>
      </c>
      <c r="X77" s="319">
        <v>919547.48</v>
      </c>
      <c r="Y77" s="319">
        <v>291700</v>
      </c>
      <c r="Z77" s="319">
        <v>1201344.48</v>
      </c>
      <c r="AA77" s="319">
        <v>1500</v>
      </c>
      <c r="AC77" s="319">
        <v>353090.63</v>
      </c>
      <c r="AD77" s="319">
        <v>129729.67</v>
      </c>
    </row>
    <row r="78" spans="1:33" x14ac:dyDescent="0.25">
      <c r="A78" t="s">
        <v>3364</v>
      </c>
      <c r="B78" s="319">
        <v>691770.29</v>
      </c>
      <c r="C78" s="319">
        <v>0</v>
      </c>
      <c r="D78" s="319">
        <v>57188.85</v>
      </c>
      <c r="F78" s="319">
        <v>207640.98</v>
      </c>
      <c r="G78" s="319">
        <v>506051.01</v>
      </c>
      <c r="K78" s="319">
        <v>31350</v>
      </c>
      <c r="M78" s="319">
        <v>3011.59</v>
      </c>
      <c r="P78" s="319">
        <v>-1012256.9</v>
      </c>
      <c r="Q78" s="319">
        <v>2560558.21</v>
      </c>
      <c r="T78" s="319">
        <v>434596.98</v>
      </c>
      <c r="U78" s="319">
        <v>22000</v>
      </c>
      <c r="V78" s="319">
        <v>31.95</v>
      </c>
      <c r="X78" s="319">
        <v>976402</v>
      </c>
      <c r="Y78" s="319">
        <v>-9590.2999999999993</v>
      </c>
      <c r="Z78" s="319">
        <v>1190060</v>
      </c>
      <c r="AA78" s="319">
        <v>360</v>
      </c>
      <c r="AB78" s="319">
        <v>300</v>
      </c>
      <c r="AC78" s="319">
        <v>273955.96999999997</v>
      </c>
      <c r="AD78" s="319">
        <v>78776.429999999993</v>
      </c>
    </row>
    <row r="79" spans="1:33" x14ac:dyDescent="0.25">
      <c r="A79" t="s">
        <v>3293</v>
      </c>
      <c r="B79" s="319">
        <v>719227.37</v>
      </c>
      <c r="C79" s="319">
        <v>10910</v>
      </c>
      <c r="D79" s="319">
        <v>87928.91</v>
      </c>
      <c r="F79" s="319">
        <v>382250.99</v>
      </c>
      <c r="G79" s="319">
        <v>683647.46</v>
      </c>
      <c r="K79" s="319">
        <v>-48670.85</v>
      </c>
      <c r="L79" s="319">
        <v>261070</v>
      </c>
      <c r="M79" s="319">
        <v>-822</v>
      </c>
      <c r="P79" s="319">
        <v>22471.66</v>
      </c>
      <c r="Q79" s="319">
        <v>1212676.51</v>
      </c>
      <c r="T79" s="319">
        <v>840339.85</v>
      </c>
      <c r="V79" s="319">
        <v>665.46</v>
      </c>
      <c r="X79" s="319">
        <v>1156080</v>
      </c>
      <c r="Y79" s="319">
        <v>108000</v>
      </c>
      <c r="Z79" s="319">
        <v>1409866.2</v>
      </c>
      <c r="AB79" s="319">
        <v>40111.360000000001</v>
      </c>
      <c r="AC79" s="319">
        <v>162159.54999999999</v>
      </c>
      <c r="AD79" s="319">
        <v>25707.79</v>
      </c>
      <c r="AG79" s="319">
        <v>30001</v>
      </c>
    </row>
    <row r="80" spans="1:33" x14ac:dyDescent="0.25">
      <c r="A80" t="s">
        <v>3294</v>
      </c>
      <c r="B80" s="319">
        <v>568680.22</v>
      </c>
      <c r="C80" s="319">
        <v>5475</v>
      </c>
      <c r="D80" s="319">
        <v>59064.45</v>
      </c>
      <c r="F80" s="319">
        <v>99807.34</v>
      </c>
      <c r="G80" s="319">
        <v>158429.47</v>
      </c>
      <c r="K80" s="319">
        <v>245390</v>
      </c>
      <c r="L80" s="319">
        <v>208500</v>
      </c>
      <c r="M80" s="319">
        <v>1070.2</v>
      </c>
      <c r="P80" s="319">
        <v>-1162542.96</v>
      </c>
      <c r="Q80" s="319">
        <v>1431387.54</v>
      </c>
      <c r="T80" s="319">
        <v>742640.51</v>
      </c>
      <c r="V80" s="319">
        <v>351.79</v>
      </c>
      <c r="X80" s="319">
        <v>1151560</v>
      </c>
      <c r="Z80" s="319">
        <v>1354135</v>
      </c>
      <c r="AA80" s="319">
        <v>9400</v>
      </c>
      <c r="AC80" s="319">
        <v>269570.21999999997</v>
      </c>
      <c r="AD80" s="319">
        <v>93795.38</v>
      </c>
    </row>
    <row r="81" spans="1:33" x14ac:dyDescent="0.25">
      <c r="A81" t="s">
        <v>3295</v>
      </c>
      <c r="B81" s="319">
        <v>753367.52</v>
      </c>
      <c r="C81" s="319">
        <v>0</v>
      </c>
      <c r="D81" s="319">
        <v>24369.89</v>
      </c>
      <c r="F81" s="319">
        <v>374077.34</v>
      </c>
      <c r="G81" s="319">
        <v>760359.98</v>
      </c>
      <c r="J81" s="319">
        <v>-75000</v>
      </c>
      <c r="K81" s="319">
        <v>79654.350000000006</v>
      </c>
      <c r="L81" s="319">
        <v>194740</v>
      </c>
      <c r="M81" s="319">
        <v>2945.48</v>
      </c>
      <c r="P81" s="319">
        <v>-372161.7</v>
      </c>
      <c r="Q81" s="319">
        <v>2041384.85</v>
      </c>
      <c r="T81" s="319">
        <v>739801.98</v>
      </c>
      <c r="V81" s="319">
        <v>676.86</v>
      </c>
      <c r="X81" s="319">
        <v>1003840</v>
      </c>
      <c r="Y81" s="319">
        <v>117600</v>
      </c>
      <c r="Z81" s="319">
        <v>1449961.42</v>
      </c>
      <c r="AB81" s="319">
        <v>21562</v>
      </c>
      <c r="AC81" s="319">
        <v>210705.11</v>
      </c>
      <c r="AD81" s="319">
        <v>109078.56</v>
      </c>
      <c r="AG81" s="319">
        <v>30000</v>
      </c>
    </row>
    <row r="82" spans="1:33" x14ac:dyDescent="0.25">
      <c r="A82" t="s">
        <v>3296</v>
      </c>
      <c r="B82" s="319">
        <v>535241.66</v>
      </c>
      <c r="C82" s="319">
        <v>0</v>
      </c>
      <c r="D82" s="319">
        <v>72543.09</v>
      </c>
      <c r="F82" s="319">
        <v>420135.83</v>
      </c>
      <c r="G82" s="319">
        <v>382074.41</v>
      </c>
      <c r="K82" s="319">
        <v>18600</v>
      </c>
      <c r="L82" s="319">
        <v>181164.82</v>
      </c>
      <c r="M82" s="319">
        <v>6834.93</v>
      </c>
      <c r="P82" s="319">
        <v>-308058.27</v>
      </c>
      <c r="Q82" s="319">
        <v>1173118.0900000001</v>
      </c>
      <c r="T82" s="319">
        <v>707423.01</v>
      </c>
      <c r="U82" s="319">
        <v>45000</v>
      </c>
      <c r="V82" s="319">
        <v>258.5</v>
      </c>
      <c r="X82" s="319">
        <v>970180</v>
      </c>
      <c r="Y82" s="319">
        <v>162000</v>
      </c>
      <c r="Z82" s="319">
        <v>1189749</v>
      </c>
      <c r="AB82" s="319">
        <v>1035</v>
      </c>
      <c r="AC82" s="319">
        <v>295308.33</v>
      </c>
      <c r="AD82" s="319">
        <v>60433.760000000002</v>
      </c>
    </row>
    <row r="83" spans="1:33" x14ac:dyDescent="0.25">
      <c r="A83" t="s">
        <v>3297</v>
      </c>
      <c r="B83" s="319">
        <v>954060.78</v>
      </c>
      <c r="C83" s="319">
        <v>0</v>
      </c>
      <c r="D83" s="319">
        <v>50553.05</v>
      </c>
      <c r="F83" s="319">
        <v>509548.82</v>
      </c>
      <c r="G83" s="319">
        <v>153905.98000000001</v>
      </c>
      <c r="K83" s="319">
        <v>276.60000000000002</v>
      </c>
      <c r="L83" s="319">
        <v>-36000</v>
      </c>
      <c r="M83" s="319">
        <v>0</v>
      </c>
      <c r="P83" s="319">
        <v>-14929.01</v>
      </c>
      <c r="Q83" s="319">
        <v>1745362.84</v>
      </c>
      <c r="T83" s="319">
        <v>402229.45</v>
      </c>
      <c r="U83" s="319">
        <v>250890</v>
      </c>
      <c r="V83" s="319">
        <v>1187.42</v>
      </c>
      <c r="X83" s="319">
        <v>1111840</v>
      </c>
      <c r="Y83" s="319">
        <v>160800</v>
      </c>
      <c r="Z83" s="319">
        <v>1376883</v>
      </c>
      <c r="AB83" s="319">
        <v>22940</v>
      </c>
      <c r="AC83" s="319">
        <v>395998.53</v>
      </c>
      <c r="AD83" s="319">
        <v>157767.14000000001</v>
      </c>
    </row>
    <row r="84" spans="1:33" x14ac:dyDescent="0.25">
      <c r="A84" t="s">
        <v>3298</v>
      </c>
      <c r="B84" s="319">
        <v>459251.83</v>
      </c>
      <c r="C84" s="319">
        <v>84434.74</v>
      </c>
      <c r="D84" s="319">
        <v>51898.400000000001</v>
      </c>
      <c r="F84" s="319">
        <v>1020438.83</v>
      </c>
      <c r="G84" s="319">
        <v>420843.18</v>
      </c>
      <c r="K84" s="319">
        <v>34983.800000000003</v>
      </c>
      <c r="M84" s="319">
        <v>644.63</v>
      </c>
      <c r="P84" s="319">
        <v>-155564.79</v>
      </c>
      <c r="Q84" s="319">
        <v>1929262.58</v>
      </c>
      <c r="S84" s="319">
        <v>72.540000000000006</v>
      </c>
      <c r="T84" s="319">
        <v>864218.24</v>
      </c>
      <c r="U84" s="319">
        <v>106225</v>
      </c>
      <c r="V84" s="319">
        <v>268.55</v>
      </c>
      <c r="X84" s="319">
        <v>1038680</v>
      </c>
      <c r="Y84" s="319">
        <v>13328.5</v>
      </c>
      <c r="Z84" s="319">
        <v>1255828</v>
      </c>
      <c r="AB84" s="319">
        <v>488</v>
      </c>
      <c r="AC84" s="319">
        <v>414053.66</v>
      </c>
      <c r="AD84" s="319">
        <v>123718.28</v>
      </c>
      <c r="AG84" s="319">
        <v>1164.1300000000001</v>
      </c>
    </row>
    <row r="85" spans="1:33" x14ac:dyDescent="0.25">
      <c r="A85" t="s">
        <v>3299</v>
      </c>
      <c r="B85" s="319">
        <v>698353.35</v>
      </c>
      <c r="C85" s="319">
        <v>15270</v>
      </c>
      <c r="D85" s="319">
        <v>52188.19</v>
      </c>
      <c r="F85" s="319">
        <v>228468.98</v>
      </c>
      <c r="G85" s="319">
        <v>231131.81</v>
      </c>
      <c r="L85" s="319">
        <v>56602</v>
      </c>
      <c r="M85" s="319">
        <v>585</v>
      </c>
      <c r="P85" s="319">
        <v>-939473.83</v>
      </c>
      <c r="Q85" s="319">
        <v>1851699.47</v>
      </c>
      <c r="T85" s="319">
        <v>988559.38</v>
      </c>
      <c r="V85" s="319">
        <v>212.39</v>
      </c>
      <c r="X85" s="319">
        <v>914525</v>
      </c>
      <c r="Y85" s="319">
        <v>44400</v>
      </c>
      <c r="Z85" s="319">
        <v>1370399</v>
      </c>
      <c r="AA85" s="319">
        <v>3288</v>
      </c>
      <c r="AB85" s="319">
        <v>18080</v>
      </c>
      <c r="AC85" s="319">
        <v>163850.15</v>
      </c>
      <c r="AD85" s="319">
        <v>135274.32</v>
      </c>
      <c r="AG85" s="319">
        <v>805.61</v>
      </c>
    </row>
    <row r="86" spans="1:33" x14ac:dyDescent="0.25">
      <c r="A86" t="s">
        <v>3300</v>
      </c>
      <c r="B86" s="319">
        <v>473725.27</v>
      </c>
      <c r="C86" s="319">
        <v>25325.13</v>
      </c>
      <c r="D86" s="319">
        <v>35585.279999999999</v>
      </c>
      <c r="F86" s="319">
        <v>526883.43999999994</v>
      </c>
      <c r="G86" s="319">
        <v>336201.56</v>
      </c>
      <c r="K86" s="319">
        <v>-43700</v>
      </c>
      <c r="M86" s="319">
        <v>857.95</v>
      </c>
      <c r="P86" s="319">
        <v>-185357.02</v>
      </c>
      <c r="Q86" s="319">
        <v>1211766.1200000001</v>
      </c>
      <c r="T86" s="319">
        <v>203923.8</v>
      </c>
      <c r="V86" s="319">
        <v>7.66</v>
      </c>
      <c r="X86" s="319">
        <v>914215</v>
      </c>
      <c r="Y86" s="319">
        <v>480677.44</v>
      </c>
      <c r="Z86" s="319">
        <v>945707.95</v>
      </c>
      <c r="AB86" s="319">
        <v>3820</v>
      </c>
      <c r="AC86" s="319">
        <v>196922.42</v>
      </c>
      <c r="AD86" s="319">
        <v>38219.9</v>
      </c>
    </row>
    <row r="87" spans="1:33" x14ac:dyDescent="0.25">
      <c r="A87" t="s">
        <v>3301</v>
      </c>
      <c r="B87" s="319">
        <v>878302.7</v>
      </c>
      <c r="C87" s="319">
        <v>0</v>
      </c>
      <c r="D87" s="319">
        <v>68872</v>
      </c>
      <c r="F87" s="319">
        <v>4891.71</v>
      </c>
      <c r="G87" s="319">
        <v>559951.88</v>
      </c>
      <c r="K87" s="319">
        <v>350</v>
      </c>
      <c r="L87" s="319">
        <v>142500</v>
      </c>
      <c r="M87" s="319">
        <v>-428</v>
      </c>
      <c r="P87" s="319">
        <v>197592.44</v>
      </c>
      <c r="Q87" s="319">
        <v>858319.49</v>
      </c>
      <c r="T87" s="319">
        <v>820545.62</v>
      </c>
      <c r="X87" s="319">
        <v>1362560</v>
      </c>
      <c r="Y87" s="319">
        <v>197700</v>
      </c>
      <c r="Z87" s="319">
        <v>1674435</v>
      </c>
      <c r="AB87" s="319">
        <v>5126</v>
      </c>
      <c r="AC87" s="319">
        <v>297640.33</v>
      </c>
      <c r="AD87" s="319">
        <v>89919.93</v>
      </c>
    </row>
    <row r="88" spans="1:33" x14ac:dyDescent="0.25">
      <c r="A88" t="s">
        <v>3371</v>
      </c>
      <c r="B88" s="319">
        <v>554440.23</v>
      </c>
      <c r="C88" s="319">
        <v>5684.8</v>
      </c>
      <c r="D88" s="319">
        <v>14518.17</v>
      </c>
      <c r="F88" s="319">
        <v>435246.48</v>
      </c>
      <c r="G88" s="319">
        <v>172054.72</v>
      </c>
      <c r="K88" s="319">
        <v>29518.15</v>
      </c>
      <c r="L88" s="319">
        <v>129030</v>
      </c>
      <c r="M88" s="319">
        <v>483</v>
      </c>
      <c r="P88" s="319">
        <v>-693413.42</v>
      </c>
      <c r="Q88" s="319">
        <v>1583723.57</v>
      </c>
      <c r="T88" s="319">
        <v>643566.01</v>
      </c>
      <c r="V88" s="319">
        <v>308.3</v>
      </c>
      <c r="X88" s="319">
        <v>985840</v>
      </c>
      <c r="Y88" s="319">
        <v>128400</v>
      </c>
      <c r="Z88" s="319">
        <v>1262681</v>
      </c>
      <c r="AB88" s="319">
        <v>800</v>
      </c>
      <c r="AC88" s="319">
        <v>211928.63</v>
      </c>
      <c r="AD88" s="319">
        <v>150101.57999999999</v>
      </c>
    </row>
    <row r="89" spans="1:33" x14ac:dyDescent="0.25">
      <c r="A89" t="s">
        <v>3302</v>
      </c>
      <c r="B89" s="319">
        <v>107929.77</v>
      </c>
      <c r="C89" s="319">
        <v>0</v>
      </c>
      <c r="D89" s="319">
        <v>3402.39</v>
      </c>
      <c r="F89" s="319">
        <v>30853.06</v>
      </c>
      <c r="G89" s="319">
        <v>58803.93</v>
      </c>
      <c r="K89" s="319">
        <v>18048.5</v>
      </c>
      <c r="M89" s="319">
        <v>1917</v>
      </c>
      <c r="P89" s="319">
        <v>-102055.58</v>
      </c>
      <c r="Q89" s="319">
        <v>378255.7</v>
      </c>
      <c r="T89" s="319">
        <v>448879.52</v>
      </c>
      <c r="V89" s="319">
        <v>201.25</v>
      </c>
      <c r="Y89" s="319">
        <v>17000</v>
      </c>
      <c r="Z89" s="319">
        <v>159346</v>
      </c>
      <c r="AB89" s="319">
        <v>2160</v>
      </c>
      <c r="AC89" s="319">
        <v>317633.48</v>
      </c>
      <c r="AD89" s="319">
        <v>82117.759999999995</v>
      </c>
    </row>
    <row r="90" spans="1:33" x14ac:dyDescent="0.25">
      <c r="A90" t="s">
        <v>3303</v>
      </c>
      <c r="B90" s="319">
        <v>261852.79</v>
      </c>
      <c r="C90" s="319">
        <v>0</v>
      </c>
      <c r="D90" s="319">
        <v>813.92</v>
      </c>
      <c r="F90" s="319">
        <v>69192.92</v>
      </c>
      <c r="G90" s="319">
        <v>95001.94</v>
      </c>
      <c r="J90" s="319">
        <v>6000</v>
      </c>
      <c r="K90" s="319">
        <v>0</v>
      </c>
      <c r="M90" s="319">
        <v>546</v>
      </c>
      <c r="P90" s="319">
        <v>-207775.88</v>
      </c>
      <c r="Q90" s="319">
        <v>646850.12</v>
      </c>
      <c r="T90" s="319">
        <v>341198.82</v>
      </c>
      <c r="U90" s="319">
        <v>7250</v>
      </c>
      <c r="V90" s="319">
        <v>390.36</v>
      </c>
      <c r="X90" s="319">
        <v>1049512</v>
      </c>
      <c r="Y90" s="319">
        <v>13040</v>
      </c>
      <c r="Z90" s="319">
        <v>1139840.25</v>
      </c>
      <c r="AA90" s="319">
        <v>640</v>
      </c>
      <c r="AC90" s="319">
        <v>239654</v>
      </c>
      <c r="AD90" s="319">
        <v>50015.6</v>
      </c>
    </row>
    <row r="91" spans="1:33" x14ac:dyDescent="0.25">
      <c r="A91" t="s">
        <v>3304</v>
      </c>
      <c r="B91" s="319">
        <v>233833.64</v>
      </c>
      <c r="C91" s="319">
        <v>0</v>
      </c>
      <c r="D91" s="319">
        <v>54740.87</v>
      </c>
      <c r="F91" s="319">
        <v>2633204.44</v>
      </c>
      <c r="G91" s="319">
        <v>184055.69</v>
      </c>
      <c r="J91" s="319">
        <v>5500</v>
      </c>
      <c r="K91" s="319">
        <v>19700</v>
      </c>
      <c r="M91" s="319">
        <v>952</v>
      </c>
      <c r="P91" s="319">
        <v>-196263.55</v>
      </c>
      <c r="Q91" s="319">
        <v>3382854.97</v>
      </c>
      <c r="T91" s="319">
        <v>431886.22</v>
      </c>
      <c r="U91" s="319">
        <v>121800</v>
      </c>
      <c r="V91" s="319">
        <v>415.73</v>
      </c>
      <c r="X91" s="319">
        <v>1221410</v>
      </c>
      <c r="Y91" s="319">
        <v>285462</v>
      </c>
      <c r="Z91" s="319">
        <v>1399873</v>
      </c>
      <c r="AA91" s="319">
        <v>8840</v>
      </c>
      <c r="AB91" s="319">
        <v>800</v>
      </c>
      <c r="AC91" s="319">
        <v>579621.88</v>
      </c>
      <c r="AD91" s="319">
        <v>178747.85</v>
      </c>
    </row>
    <row r="92" spans="1:33" x14ac:dyDescent="0.25">
      <c r="A92" t="s">
        <v>3305</v>
      </c>
      <c r="B92" s="319">
        <v>302174.02</v>
      </c>
      <c r="C92" s="319">
        <v>0</v>
      </c>
      <c r="D92" s="319">
        <v>120143.18</v>
      </c>
      <c r="F92" s="319">
        <v>394164.61</v>
      </c>
      <c r="G92" s="319">
        <v>137257.5</v>
      </c>
      <c r="J92" s="319">
        <v>5600</v>
      </c>
      <c r="K92" s="319">
        <v>6120</v>
      </c>
      <c r="M92" s="319">
        <v>789</v>
      </c>
      <c r="P92" s="319">
        <v>-138524.37</v>
      </c>
      <c r="Q92" s="319">
        <v>1045747.78</v>
      </c>
      <c r="T92" s="319">
        <v>419785.32</v>
      </c>
      <c r="U92" s="319">
        <v>45000</v>
      </c>
      <c r="V92" s="319">
        <v>332.87</v>
      </c>
      <c r="X92" s="319">
        <v>869280</v>
      </c>
      <c r="Y92" s="319">
        <v>8600</v>
      </c>
      <c r="Z92" s="319">
        <v>951534.31</v>
      </c>
      <c r="AA92" s="319">
        <v>19414</v>
      </c>
      <c r="AC92" s="319">
        <v>261426.55</v>
      </c>
      <c r="AD92" s="319">
        <v>76616.429999999993</v>
      </c>
    </row>
    <row r="93" spans="1:33" x14ac:dyDescent="0.25">
      <c r="A93" t="s">
        <v>3306</v>
      </c>
      <c r="B93" s="319">
        <v>226721.77</v>
      </c>
      <c r="C93" s="319">
        <v>0</v>
      </c>
      <c r="D93" s="319">
        <v>35172.480000000003</v>
      </c>
      <c r="F93" s="319">
        <v>30735.91</v>
      </c>
      <c r="G93" s="319">
        <v>128273.07</v>
      </c>
      <c r="J93" s="319">
        <v>-107514</v>
      </c>
      <c r="M93" s="319">
        <v>1172</v>
      </c>
      <c r="O93" s="319">
        <v>256891.42</v>
      </c>
      <c r="P93" s="319">
        <v>-271183.84999999998</v>
      </c>
      <c r="Q93" s="319">
        <v>320699.84999999998</v>
      </c>
      <c r="T93" s="319">
        <v>674712.03</v>
      </c>
      <c r="U93" s="319">
        <v>160100</v>
      </c>
      <c r="V93" s="319">
        <v>237.65</v>
      </c>
      <c r="X93" s="319">
        <v>777576.5</v>
      </c>
      <c r="Y93" s="319">
        <v>263733</v>
      </c>
      <c r="Z93" s="319">
        <v>1037545.04</v>
      </c>
      <c r="AA93" s="319">
        <v>3800</v>
      </c>
      <c r="AB93" s="319">
        <v>4629.8</v>
      </c>
      <c r="AC93" s="319">
        <v>579138.05000000005</v>
      </c>
      <c r="AD93" s="319">
        <v>30408.48</v>
      </c>
    </row>
    <row r="94" spans="1:33" x14ac:dyDescent="0.25">
      <c r="A94" t="s">
        <v>3307</v>
      </c>
      <c r="B94" s="319">
        <v>267240.05</v>
      </c>
      <c r="C94" s="319">
        <v>0</v>
      </c>
      <c r="D94" s="319">
        <v>10098.959999999999</v>
      </c>
      <c r="F94" s="319">
        <v>547176.23</v>
      </c>
      <c r="G94" s="319">
        <v>33673.199999999997</v>
      </c>
      <c r="M94" s="319">
        <v>2226</v>
      </c>
      <c r="P94" s="319">
        <v>100689.64</v>
      </c>
      <c r="Q94" s="319">
        <v>1001354.77</v>
      </c>
      <c r="R94" s="319">
        <v>8</v>
      </c>
      <c r="T94" s="319">
        <v>302914.7</v>
      </c>
      <c r="V94" s="319">
        <v>390.04</v>
      </c>
      <c r="X94" s="319">
        <v>590240</v>
      </c>
      <c r="Y94" s="319">
        <v>96100</v>
      </c>
      <c r="Z94" s="319">
        <v>676894</v>
      </c>
      <c r="AB94" s="319">
        <v>4556</v>
      </c>
      <c r="AC94" s="319">
        <v>478076.29</v>
      </c>
      <c r="AD94" s="319">
        <v>76208.42</v>
      </c>
    </row>
    <row r="95" spans="1:33" x14ac:dyDescent="0.25">
      <c r="A95" t="s">
        <v>3308</v>
      </c>
      <c r="B95" s="319">
        <v>422714.04</v>
      </c>
      <c r="C95" s="319">
        <v>0</v>
      </c>
      <c r="D95" s="319">
        <v>149528.64000000001</v>
      </c>
      <c r="F95" s="319">
        <v>3</v>
      </c>
      <c r="G95" s="319">
        <v>752557.81</v>
      </c>
      <c r="J95" s="319">
        <v>6000</v>
      </c>
      <c r="K95" s="319">
        <v>3900</v>
      </c>
      <c r="M95" s="319">
        <v>345</v>
      </c>
      <c r="P95" s="319">
        <v>324039.40000000002</v>
      </c>
      <c r="Q95" s="319">
        <v>573056.03</v>
      </c>
      <c r="S95" s="319">
        <v>583.07000000000005</v>
      </c>
      <c r="T95" s="319">
        <v>531015.21</v>
      </c>
      <c r="U95" s="319">
        <v>80000</v>
      </c>
      <c r="X95" s="319">
        <v>1169640</v>
      </c>
      <c r="Y95" s="319">
        <v>422191.49</v>
      </c>
      <c r="Z95" s="319">
        <v>1273795</v>
      </c>
      <c r="AA95" s="319">
        <v>420</v>
      </c>
      <c r="AC95" s="319">
        <v>403455.91</v>
      </c>
      <c r="AD95" s="319">
        <v>108295.8</v>
      </c>
    </row>
    <row r="96" spans="1:33" x14ac:dyDescent="0.25">
      <c r="A96" t="s">
        <v>3309</v>
      </c>
      <c r="B96" s="319">
        <v>131738.78</v>
      </c>
      <c r="C96" s="319">
        <v>0</v>
      </c>
      <c r="D96" s="319">
        <v>115623</v>
      </c>
      <c r="F96" s="319">
        <v>1430785.75</v>
      </c>
      <c r="G96" s="319">
        <v>181206.44</v>
      </c>
      <c r="J96" s="319">
        <v>6000</v>
      </c>
      <c r="K96" s="319">
        <v>3900</v>
      </c>
      <c r="M96" s="319">
        <v>2853.88</v>
      </c>
      <c r="P96" s="319">
        <v>-165493.38</v>
      </c>
      <c r="Q96" s="319">
        <v>1997218.5</v>
      </c>
      <c r="T96" s="319">
        <v>502049.41</v>
      </c>
      <c r="U96" s="319">
        <v>35475</v>
      </c>
      <c r="V96" s="319">
        <v>208.82</v>
      </c>
      <c r="X96" s="319">
        <v>869032</v>
      </c>
      <c r="Y96" s="319">
        <v>261282</v>
      </c>
      <c r="Z96" s="319">
        <v>1085381</v>
      </c>
      <c r="AA96" s="319">
        <v>1180</v>
      </c>
      <c r="AC96" s="319">
        <v>394942.57</v>
      </c>
      <c r="AD96" s="319">
        <v>120668.69</v>
      </c>
      <c r="AG96" s="319">
        <v>51000</v>
      </c>
    </row>
    <row r="97" spans="1:33" x14ac:dyDescent="0.25">
      <c r="A97" t="s">
        <v>3310</v>
      </c>
      <c r="B97" s="319">
        <v>343659.22</v>
      </c>
      <c r="C97" s="319">
        <v>116520</v>
      </c>
      <c r="D97" s="319">
        <v>32001.53</v>
      </c>
      <c r="F97" s="319">
        <v>169306.23999999999</v>
      </c>
      <c r="G97" s="319">
        <v>180834.07</v>
      </c>
      <c r="J97" s="319">
        <v>6000</v>
      </c>
      <c r="M97" s="319">
        <v>934</v>
      </c>
      <c r="P97" s="319">
        <v>217848.71</v>
      </c>
      <c r="Q97" s="319">
        <v>569833.9</v>
      </c>
      <c r="T97" s="319">
        <v>412345.95</v>
      </c>
      <c r="V97" s="319">
        <v>443.19</v>
      </c>
      <c r="Y97" s="319">
        <v>218912</v>
      </c>
      <c r="Z97" s="319">
        <v>293252</v>
      </c>
      <c r="AC97" s="319">
        <v>232265.11</v>
      </c>
      <c r="AD97" s="319">
        <v>50499.58</v>
      </c>
      <c r="AG97" s="319">
        <v>7980</v>
      </c>
    </row>
    <row r="98" spans="1:33" x14ac:dyDescent="0.25">
      <c r="A98" t="s">
        <v>3311</v>
      </c>
      <c r="B98" s="319">
        <v>334427.37</v>
      </c>
      <c r="C98" s="319">
        <v>0</v>
      </c>
      <c r="D98" s="319">
        <v>54554.35</v>
      </c>
      <c r="F98" s="319">
        <v>10106.27</v>
      </c>
      <c r="G98" s="319">
        <v>325052</v>
      </c>
      <c r="J98" s="319">
        <v>6000</v>
      </c>
      <c r="K98" s="319">
        <v>8919.6299999999992</v>
      </c>
      <c r="M98" s="319">
        <v>1114.5</v>
      </c>
      <c r="P98" s="319">
        <v>450457.91</v>
      </c>
      <c r="Q98" s="319">
        <v>528870.26</v>
      </c>
      <c r="T98" s="319">
        <v>498451.20000000001</v>
      </c>
      <c r="U98" s="319">
        <v>23250</v>
      </c>
      <c r="V98" s="319">
        <v>646.54</v>
      </c>
      <c r="X98" s="319">
        <v>740210</v>
      </c>
      <c r="Y98" s="319">
        <v>113100</v>
      </c>
      <c r="Z98" s="319">
        <v>905497</v>
      </c>
      <c r="AA98" s="319">
        <v>1048</v>
      </c>
      <c r="AC98" s="319">
        <v>667176.59</v>
      </c>
      <c r="AD98" s="319">
        <v>73158.460000000006</v>
      </c>
    </row>
    <row r="99" spans="1:33" x14ac:dyDescent="0.25">
      <c r="A99" t="s">
        <v>3312</v>
      </c>
      <c r="B99" s="319">
        <v>229028.46</v>
      </c>
      <c r="C99" s="319">
        <v>20160</v>
      </c>
      <c r="D99" s="319">
        <v>77527.17</v>
      </c>
      <c r="F99" s="319">
        <v>11043.31</v>
      </c>
      <c r="G99" s="319">
        <v>242732.23</v>
      </c>
      <c r="J99" s="319">
        <v>5200</v>
      </c>
      <c r="K99" s="319">
        <v>6600</v>
      </c>
      <c r="M99" s="319">
        <v>4188.12</v>
      </c>
      <c r="P99" s="319">
        <v>78770.69</v>
      </c>
      <c r="Q99" s="319">
        <v>713142.2</v>
      </c>
      <c r="R99" s="319">
        <v>8</v>
      </c>
      <c r="T99" s="319">
        <v>469275.61</v>
      </c>
      <c r="V99" s="319">
        <v>489.13</v>
      </c>
      <c r="X99" s="319">
        <v>1152397.8999999999</v>
      </c>
      <c r="Y99" s="319">
        <v>261036</v>
      </c>
      <c r="Z99" s="319">
        <v>1335879.8999999999</v>
      </c>
      <c r="AC99" s="319">
        <v>627808.31000000006</v>
      </c>
      <c r="AD99" s="319">
        <v>46928.27</v>
      </c>
      <c r="AE99" s="319">
        <v>100000</v>
      </c>
    </row>
    <row r="100" spans="1:33" x14ac:dyDescent="0.25">
      <c r="A100" t="s">
        <v>3313</v>
      </c>
      <c r="B100" s="319">
        <v>131243.67000000001</v>
      </c>
      <c r="C100" s="319">
        <v>0</v>
      </c>
      <c r="D100" s="319">
        <v>177115.4</v>
      </c>
      <c r="F100" s="319">
        <v>234633.60000000001</v>
      </c>
      <c r="G100" s="319">
        <v>269844.2</v>
      </c>
      <c r="J100" s="319">
        <v>6000</v>
      </c>
      <c r="K100" s="319">
        <v>5100</v>
      </c>
      <c r="M100" s="319">
        <v>1882.12</v>
      </c>
      <c r="P100" s="319">
        <v>209628.05</v>
      </c>
      <c r="Q100" s="319">
        <v>673323.61</v>
      </c>
      <c r="T100" s="319">
        <v>454867.86</v>
      </c>
      <c r="V100" s="319">
        <v>273.13</v>
      </c>
      <c r="X100" s="319">
        <v>610350</v>
      </c>
      <c r="Y100" s="319">
        <v>87300</v>
      </c>
      <c r="Z100" s="319">
        <v>784793</v>
      </c>
      <c r="AC100" s="319">
        <v>329681.86</v>
      </c>
      <c r="AD100" s="319">
        <v>116913.04</v>
      </c>
      <c r="AG100" s="319">
        <v>4500</v>
      </c>
    </row>
    <row r="101" spans="1:33" x14ac:dyDescent="0.25">
      <c r="A101" t="s">
        <v>3314</v>
      </c>
      <c r="B101" s="319">
        <v>408510.61</v>
      </c>
      <c r="C101" s="319">
        <v>0</v>
      </c>
      <c r="D101" s="319">
        <v>4984.9799999999996</v>
      </c>
      <c r="F101" s="319">
        <v>3</v>
      </c>
      <c r="G101" s="319">
        <v>133540.75</v>
      </c>
      <c r="J101" s="319">
        <v>5000</v>
      </c>
      <c r="K101" s="319">
        <v>6600</v>
      </c>
      <c r="M101" s="319">
        <v>675</v>
      </c>
      <c r="P101" s="319">
        <v>-754710.04</v>
      </c>
      <c r="Q101" s="319">
        <v>1404582.07</v>
      </c>
      <c r="T101" s="319">
        <v>331123.75</v>
      </c>
      <c r="U101" s="319">
        <v>42500</v>
      </c>
      <c r="V101" s="319">
        <v>471.37</v>
      </c>
      <c r="X101" s="319">
        <v>708120</v>
      </c>
      <c r="Y101" s="319">
        <v>104100</v>
      </c>
      <c r="Z101" s="319">
        <v>786461</v>
      </c>
      <c r="AA101" s="319">
        <v>420</v>
      </c>
      <c r="AC101" s="319">
        <v>469522.74</v>
      </c>
      <c r="AD101" s="319">
        <v>45019.07</v>
      </c>
    </row>
    <row r="102" spans="1:33" x14ac:dyDescent="0.25">
      <c r="A102" t="s">
        <v>3315</v>
      </c>
      <c r="B102" s="319">
        <v>499938.7</v>
      </c>
      <c r="C102" s="319">
        <v>0</v>
      </c>
      <c r="D102" s="319">
        <v>756282.08</v>
      </c>
      <c r="F102" s="319">
        <v>211292.53</v>
      </c>
      <c r="G102" s="319">
        <v>205448.26</v>
      </c>
      <c r="K102" s="319">
        <v>0</v>
      </c>
      <c r="M102" s="319">
        <v>843</v>
      </c>
      <c r="P102" s="319">
        <v>557313.04</v>
      </c>
      <c r="Q102" s="319">
        <v>819557.49</v>
      </c>
      <c r="S102" s="319">
        <v>33.17</v>
      </c>
      <c r="T102" s="319">
        <v>469397.33</v>
      </c>
      <c r="U102" s="319">
        <v>288000</v>
      </c>
      <c r="V102" s="319">
        <v>277.73</v>
      </c>
      <c r="X102" s="319">
        <v>986190</v>
      </c>
      <c r="Y102" s="319">
        <v>113400</v>
      </c>
      <c r="Z102" s="319">
        <v>1137141</v>
      </c>
      <c r="AC102" s="319">
        <v>374919.53</v>
      </c>
      <c r="AD102" s="319">
        <v>49989.66</v>
      </c>
    </row>
    <row r="103" spans="1:33" x14ac:dyDescent="0.25">
      <c r="A103" t="s">
        <v>3318</v>
      </c>
      <c r="B103" s="319">
        <v>201480.12</v>
      </c>
      <c r="C103" s="319">
        <v>0</v>
      </c>
      <c r="D103" s="319">
        <v>112901.91</v>
      </c>
      <c r="F103" s="319">
        <v>29244.47</v>
      </c>
      <c r="G103" s="319">
        <v>-167886.37</v>
      </c>
      <c r="J103" s="319">
        <v>11000</v>
      </c>
      <c r="K103" s="319">
        <v>15840</v>
      </c>
      <c r="M103" s="319">
        <v>0</v>
      </c>
      <c r="P103" s="319">
        <v>-210945.89</v>
      </c>
      <c r="Q103" s="319">
        <v>474645.55</v>
      </c>
      <c r="T103" s="319">
        <v>475808.63</v>
      </c>
      <c r="V103" s="319">
        <v>304.44</v>
      </c>
      <c r="X103" s="319">
        <v>1222816</v>
      </c>
      <c r="Y103" s="319">
        <v>13400</v>
      </c>
      <c r="Z103" s="319">
        <v>1299261</v>
      </c>
      <c r="AB103" s="319">
        <v>960</v>
      </c>
      <c r="AC103" s="319">
        <v>411635.03</v>
      </c>
      <c r="AD103" s="319">
        <v>115272.57</v>
      </c>
    </row>
    <row r="104" spans="1:33" x14ac:dyDescent="0.25">
      <c r="A104" t="s">
        <v>3319</v>
      </c>
      <c r="B104" s="319">
        <v>184348.88</v>
      </c>
      <c r="C104" s="319">
        <v>15000</v>
      </c>
      <c r="D104" s="319">
        <v>299942.78999999998</v>
      </c>
      <c r="F104" s="319">
        <v>-37956.730000000003</v>
      </c>
      <c r="G104" s="319">
        <v>302041.71000000002</v>
      </c>
      <c r="J104" s="319">
        <v>0</v>
      </c>
      <c r="K104" s="319">
        <v>13500</v>
      </c>
      <c r="M104" s="319">
        <v>3902.14</v>
      </c>
      <c r="P104" s="319">
        <v>-365459.96</v>
      </c>
      <c r="Q104" s="319">
        <v>1172968.6100000001</v>
      </c>
      <c r="T104" s="319">
        <v>320252.21999999997</v>
      </c>
      <c r="X104" s="319">
        <v>998757</v>
      </c>
      <c r="Y104" s="319">
        <v>389163</v>
      </c>
      <c r="Z104" s="319">
        <v>1258781</v>
      </c>
      <c r="AB104" s="319">
        <v>380</v>
      </c>
      <c r="AC104" s="319">
        <v>330753.59999999998</v>
      </c>
      <c r="AD104" s="319">
        <v>129791.76</v>
      </c>
      <c r="AG104" s="319">
        <v>50000</v>
      </c>
    </row>
    <row r="105" spans="1:33" x14ac:dyDescent="0.25">
      <c r="A105" t="s">
        <v>3367</v>
      </c>
      <c r="B105" s="319">
        <v>406117.65</v>
      </c>
      <c r="C105" s="319">
        <v>0</v>
      </c>
      <c r="D105" s="319">
        <v>46452.93</v>
      </c>
      <c r="F105" s="319">
        <v>403222.53</v>
      </c>
      <c r="G105" s="319">
        <v>197659.43</v>
      </c>
      <c r="J105" s="319">
        <v>6000</v>
      </c>
      <c r="K105" s="319">
        <v>5850</v>
      </c>
      <c r="M105" s="319">
        <v>359</v>
      </c>
      <c r="P105" s="319">
        <v>174114.6</v>
      </c>
      <c r="Q105" s="319">
        <v>764463.81</v>
      </c>
      <c r="T105" s="319">
        <v>623521.76</v>
      </c>
      <c r="U105" s="319">
        <v>1</v>
      </c>
      <c r="V105" s="319">
        <v>560.88</v>
      </c>
      <c r="X105" s="319">
        <v>1326580</v>
      </c>
      <c r="Y105" s="319">
        <v>13000</v>
      </c>
      <c r="Z105" s="319">
        <v>1386386</v>
      </c>
      <c r="AA105" s="319">
        <v>4400</v>
      </c>
      <c r="AC105" s="319">
        <v>343784.82</v>
      </c>
      <c r="AD105" s="319">
        <v>126427.69</v>
      </c>
    </row>
    <row r="106" spans="1:33" x14ac:dyDescent="0.25">
      <c r="A106" t="s">
        <v>3368</v>
      </c>
      <c r="B106" s="319">
        <v>111584.73</v>
      </c>
      <c r="C106" s="319">
        <v>0</v>
      </c>
      <c r="D106" s="319">
        <v>57537.56</v>
      </c>
      <c r="F106" s="319">
        <v>1011070.67</v>
      </c>
      <c r="G106" s="319">
        <v>214766.88</v>
      </c>
      <c r="J106" s="319">
        <v>6000</v>
      </c>
      <c r="K106" s="319">
        <v>3900</v>
      </c>
      <c r="M106" s="319">
        <v>3485</v>
      </c>
      <c r="P106" s="319">
        <v>16437.8</v>
      </c>
      <c r="Q106" s="319">
        <v>1440238.21</v>
      </c>
      <c r="T106" s="319">
        <v>437064.78</v>
      </c>
      <c r="V106" s="319">
        <v>171.28</v>
      </c>
      <c r="X106" s="319">
        <v>1096810</v>
      </c>
      <c r="Y106" s="319">
        <v>11600</v>
      </c>
      <c r="Z106" s="319">
        <v>1245929</v>
      </c>
      <c r="AA106" s="319">
        <v>640</v>
      </c>
      <c r="AC106" s="319">
        <v>192370.45</v>
      </c>
      <c r="AD106" s="319">
        <v>181656.91</v>
      </c>
      <c r="AG106" s="319">
        <v>150.87</v>
      </c>
    </row>
    <row r="107" spans="1:33" x14ac:dyDescent="0.25">
      <c r="A107" t="s">
        <v>3373</v>
      </c>
      <c r="B107" s="319">
        <v>1000402.59</v>
      </c>
      <c r="C107" s="319">
        <v>0</v>
      </c>
      <c r="D107" s="319">
        <v>28111.39</v>
      </c>
      <c r="F107" s="319">
        <v>1862993.15</v>
      </c>
      <c r="G107" s="319">
        <v>110903.3</v>
      </c>
      <c r="J107" s="319">
        <v>10600</v>
      </c>
      <c r="K107" s="319">
        <v>6600</v>
      </c>
      <c r="M107" s="319">
        <v>82500</v>
      </c>
      <c r="O107" s="319">
        <v>-64698.9</v>
      </c>
      <c r="P107" s="319">
        <v>313704.14</v>
      </c>
      <c r="Q107" s="319">
        <v>2616413.23</v>
      </c>
      <c r="T107" s="319">
        <v>188218.79</v>
      </c>
      <c r="U107" s="319">
        <v>45840</v>
      </c>
      <c r="V107" s="319">
        <v>1033.21</v>
      </c>
      <c r="X107" s="319">
        <v>792280</v>
      </c>
      <c r="Y107" s="319">
        <v>187948</v>
      </c>
      <c r="Z107" s="319">
        <v>824469</v>
      </c>
      <c r="AA107" s="319">
        <v>6500</v>
      </c>
      <c r="AC107" s="319">
        <v>215653.02</v>
      </c>
      <c r="AD107" s="319">
        <v>131406.01999999999</v>
      </c>
    </row>
    <row r="108" spans="1:33" x14ac:dyDescent="0.25">
      <c r="A108" t="s">
        <v>3321</v>
      </c>
      <c r="B108" s="319">
        <v>381387.53</v>
      </c>
      <c r="C108" s="319">
        <v>0</v>
      </c>
      <c r="D108" s="319">
        <v>19044.77</v>
      </c>
      <c r="F108" s="319">
        <v>15690.74</v>
      </c>
      <c r="G108" s="319">
        <v>130416.04</v>
      </c>
      <c r="M108" s="319">
        <v>712.52</v>
      </c>
      <c r="P108" s="319">
        <v>-1821306.82</v>
      </c>
      <c r="Q108" s="319">
        <v>2310952.34</v>
      </c>
      <c r="T108" s="319">
        <v>857217.44</v>
      </c>
      <c r="V108" s="319">
        <v>445.95</v>
      </c>
      <c r="X108" s="319">
        <v>786000</v>
      </c>
      <c r="Y108" s="319">
        <v>131200</v>
      </c>
      <c r="Z108" s="319">
        <v>1037702.45</v>
      </c>
      <c r="AB108" s="319">
        <v>18448</v>
      </c>
      <c r="AC108" s="319">
        <v>611310.17000000004</v>
      </c>
      <c r="AD108" s="319">
        <v>51221.73</v>
      </c>
    </row>
    <row r="109" spans="1:33" x14ac:dyDescent="0.25">
      <c r="A109" t="s">
        <v>3322</v>
      </c>
      <c r="B109" s="319">
        <v>706301.34</v>
      </c>
      <c r="C109" s="319">
        <v>0</v>
      </c>
      <c r="D109" s="319">
        <v>24211.21</v>
      </c>
      <c r="F109" s="319">
        <v>1355518.4</v>
      </c>
      <c r="G109" s="319">
        <v>122908.61</v>
      </c>
      <c r="K109" s="319">
        <v>7000</v>
      </c>
      <c r="M109" s="319">
        <v>532.72</v>
      </c>
      <c r="P109" s="319">
        <v>841684.91</v>
      </c>
      <c r="Q109" s="319">
        <v>1228203.58</v>
      </c>
      <c r="T109" s="319">
        <v>569469.07999999996</v>
      </c>
      <c r="V109" s="319">
        <v>723.98</v>
      </c>
      <c r="X109" s="319">
        <v>662560</v>
      </c>
      <c r="Y109" s="319">
        <v>130592.97</v>
      </c>
      <c r="Z109" s="319">
        <v>873884</v>
      </c>
      <c r="AB109" s="319">
        <v>1603.2</v>
      </c>
      <c r="AC109" s="319">
        <v>256896.43</v>
      </c>
      <c r="AD109" s="319">
        <v>99444.05</v>
      </c>
    </row>
    <row r="110" spans="1:33" x14ac:dyDescent="0.25">
      <c r="A110" t="s">
        <v>3323</v>
      </c>
      <c r="B110" s="319">
        <v>427324.05</v>
      </c>
      <c r="C110" s="319">
        <v>0</v>
      </c>
      <c r="D110" s="319">
        <v>34549.47</v>
      </c>
      <c r="F110" s="319">
        <v>1321448.3999999999</v>
      </c>
      <c r="G110" s="319">
        <v>111260.11</v>
      </c>
      <c r="K110" s="319">
        <v>26000</v>
      </c>
      <c r="M110" s="319">
        <v>0</v>
      </c>
      <c r="P110" s="319">
        <v>608557.06999999995</v>
      </c>
      <c r="Q110" s="319">
        <v>1322855.6000000001</v>
      </c>
      <c r="T110" s="319">
        <v>586432.81000000006</v>
      </c>
      <c r="U110" s="319">
        <v>90000</v>
      </c>
      <c r="V110" s="319">
        <v>370.46</v>
      </c>
      <c r="X110" s="319">
        <v>772550</v>
      </c>
      <c r="Y110" s="319">
        <v>185130.21</v>
      </c>
      <c r="Z110" s="319">
        <v>1033261.05</v>
      </c>
      <c r="AA110" s="319">
        <v>1260</v>
      </c>
      <c r="AB110" s="319">
        <v>14083.89</v>
      </c>
      <c r="AC110" s="319">
        <v>521405.04</v>
      </c>
      <c r="AD110" s="319">
        <v>107414.14</v>
      </c>
      <c r="AF110" s="319">
        <v>19890</v>
      </c>
    </row>
    <row r="111" spans="1:33" x14ac:dyDescent="0.25">
      <c r="A111" t="s">
        <v>3324</v>
      </c>
      <c r="B111" s="319">
        <v>514560.02</v>
      </c>
      <c r="C111" s="319">
        <v>0</v>
      </c>
      <c r="D111" s="319">
        <v>144126.5</v>
      </c>
      <c r="F111" s="319">
        <v>1254225.8799999999</v>
      </c>
      <c r="G111" s="319">
        <v>386935.75</v>
      </c>
      <c r="K111" s="319">
        <v>8262</v>
      </c>
      <c r="M111" s="319">
        <v>0</v>
      </c>
      <c r="P111" s="319">
        <v>157681.94</v>
      </c>
      <c r="Q111" s="319">
        <v>2235714.37</v>
      </c>
      <c r="T111" s="319">
        <v>670737.65</v>
      </c>
      <c r="U111" s="319">
        <v>105000</v>
      </c>
      <c r="V111" s="319">
        <v>500.99</v>
      </c>
      <c r="X111" s="319">
        <v>886312</v>
      </c>
      <c r="Y111" s="319">
        <v>160200</v>
      </c>
      <c r="Z111" s="319">
        <v>1200037</v>
      </c>
      <c r="AA111" s="319">
        <v>640</v>
      </c>
      <c r="AB111" s="319">
        <v>2528</v>
      </c>
      <c r="AC111" s="319">
        <v>462406.24</v>
      </c>
      <c r="AD111" s="319">
        <v>258948.56</v>
      </c>
      <c r="AF111" s="319">
        <v>1</v>
      </c>
    </row>
    <row r="112" spans="1:33" x14ac:dyDescent="0.25">
      <c r="A112" t="s">
        <v>3325</v>
      </c>
      <c r="B112" s="319">
        <v>518087.21</v>
      </c>
      <c r="C112" s="319">
        <v>0</v>
      </c>
      <c r="D112" s="319">
        <v>105186.2</v>
      </c>
      <c r="F112" s="319">
        <v>113874.43</v>
      </c>
      <c r="G112" s="319">
        <v>128087.42</v>
      </c>
      <c r="J112" s="319">
        <v>37200</v>
      </c>
      <c r="K112" s="319">
        <v>10225</v>
      </c>
      <c r="M112" s="319">
        <v>1379.4</v>
      </c>
      <c r="O112" s="319">
        <v>32424</v>
      </c>
      <c r="P112" s="319">
        <v>-972869.91</v>
      </c>
      <c r="Q112" s="319">
        <v>1762414.5</v>
      </c>
      <c r="T112" s="319">
        <v>636180.21</v>
      </c>
      <c r="U112" s="319">
        <v>115000</v>
      </c>
      <c r="V112" s="319">
        <v>438.69</v>
      </c>
      <c r="X112" s="319">
        <v>567024.9</v>
      </c>
      <c r="Y112" s="319">
        <v>171600</v>
      </c>
      <c r="Z112" s="319">
        <v>795475.04</v>
      </c>
      <c r="AB112" s="319">
        <v>1632</v>
      </c>
      <c r="AC112" s="319">
        <v>463761.33</v>
      </c>
      <c r="AD112" s="319">
        <v>234913.16</v>
      </c>
    </row>
    <row r="113" spans="1:32" x14ac:dyDescent="0.25">
      <c r="A113" t="s">
        <v>3326</v>
      </c>
      <c r="B113" s="319">
        <v>432427.11</v>
      </c>
      <c r="C113" s="319">
        <v>0</v>
      </c>
      <c r="D113" s="319">
        <v>14845.06</v>
      </c>
      <c r="F113" s="319">
        <v>2006335.35</v>
      </c>
      <c r="G113" s="319">
        <v>192878.31</v>
      </c>
      <c r="H113" s="319">
        <v>1</v>
      </c>
      <c r="K113" s="319">
        <v>7000</v>
      </c>
      <c r="M113" s="319">
        <v>1534</v>
      </c>
      <c r="P113" s="319">
        <v>2041712.13</v>
      </c>
      <c r="Q113" s="319">
        <v>513834.47</v>
      </c>
      <c r="T113" s="319">
        <v>524802.62</v>
      </c>
      <c r="U113" s="319">
        <v>87900</v>
      </c>
      <c r="V113" s="319">
        <v>331.82</v>
      </c>
      <c r="X113" s="319">
        <v>590080</v>
      </c>
      <c r="Y113" s="319">
        <v>57600</v>
      </c>
      <c r="Z113" s="319">
        <v>829156</v>
      </c>
      <c r="AC113" s="319">
        <v>229041.53</v>
      </c>
      <c r="AD113" s="319">
        <v>120110.68</v>
      </c>
    </row>
    <row r="114" spans="1:32" x14ac:dyDescent="0.25">
      <c r="A114" t="s">
        <v>3327</v>
      </c>
      <c r="B114" s="319">
        <v>431075.19</v>
      </c>
      <c r="C114" s="319">
        <v>403432.87</v>
      </c>
      <c r="D114" s="319">
        <v>113515.95</v>
      </c>
      <c r="F114" s="319">
        <v>562328.23</v>
      </c>
      <c r="G114" s="319">
        <v>243986.3</v>
      </c>
      <c r="K114" s="319">
        <v>17009.259999999998</v>
      </c>
      <c r="M114" s="319">
        <v>100</v>
      </c>
      <c r="P114" s="319">
        <v>-2679000.09</v>
      </c>
      <c r="Q114" s="319">
        <v>3774792.24</v>
      </c>
      <c r="T114" s="319">
        <v>1138983.92</v>
      </c>
      <c r="U114" s="319">
        <v>248497</v>
      </c>
      <c r="V114" s="319">
        <v>241.56</v>
      </c>
      <c r="X114" s="319">
        <v>947360.6</v>
      </c>
      <c r="Y114" s="319">
        <v>164400</v>
      </c>
      <c r="Z114" s="319">
        <v>1241516.32</v>
      </c>
      <c r="AC114" s="319">
        <v>477254.62</v>
      </c>
      <c r="AD114" s="319">
        <v>139273.01</v>
      </c>
      <c r="AF114" s="319">
        <v>2</v>
      </c>
    </row>
    <row r="115" spans="1:32" x14ac:dyDescent="0.25">
      <c r="A115" t="s">
        <v>3328</v>
      </c>
      <c r="B115" s="319">
        <v>529919.53</v>
      </c>
      <c r="C115" s="319">
        <v>0</v>
      </c>
      <c r="D115" s="319">
        <v>37495.65</v>
      </c>
      <c r="F115" s="319">
        <v>267407.34999999998</v>
      </c>
      <c r="G115" s="319">
        <v>391502.48</v>
      </c>
      <c r="M115" s="319">
        <v>-3358</v>
      </c>
      <c r="P115" s="319">
        <v>-718498.66</v>
      </c>
      <c r="Q115" s="319">
        <v>1908283.93</v>
      </c>
      <c r="T115" s="319">
        <v>848669.25</v>
      </c>
      <c r="U115" s="319">
        <v>60000</v>
      </c>
      <c r="V115" s="319">
        <v>580.70000000000005</v>
      </c>
      <c r="X115" s="319">
        <v>807650</v>
      </c>
      <c r="Y115" s="319">
        <v>93600</v>
      </c>
      <c r="Z115" s="319">
        <v>992962</v>
      </c>
      <c r="AA115" s="319">
        <v>6000</v>
      </c>
      <c r="AB115" s="319">
        <v>808</v>
      </c>
      <c r="AC115" s="319">
        <v>626057.68999999994</v>
      </c>
      <c r="AD115" s="319">
        <v>144774.51999999999</v>
      </c>
    </row>
    <row r="116" spans="1:32" x14ac:dyDescent="0.25">
      <c r="A116" t="s">
        <v>3329</v>
      </c>
      <c r="B116" s="319">
        <v>511679.51</v>
      </c>
      <c r="C116" s="319">
        <v>0</v>
      </c>
      <c r="D116" s="319">
        <v>47359.78</v>
      </c>
      <c r="F116" s="319">
        <v>1001673.31</v>
      </c>
      <c r="G116" s="319">
        <v>263400.19</v>
      </c>
      <c r="K116" s="319">
        <v>19543.189999999999</v>
      </c>
      <c r="M116" s="319">
        <v>-18.72</v>
      </c>
      <c r="P116" s="319">
        <v>-181492.16</v>
      </c>
      <c r="Q116" s="319">
        <v>1980426.11</v>
      </c>
      <c r="T116" s="319">
        <v>550004.27</v>
      </c>
      <c r="U116" s="319">
        <v>66500</v>
      </c>
      <c r="V116" s="319">
        <v>541.78</v>
      </c>
      <c r="X116" s="319">
        <v>628160</v>
      </c>
      <c r="Y116" s="319">
        <v>122000</v>
      </c>
      <c r="Z116" s="319">
        <v>787856</v>
      </c>
      <c r="AA116" s="319">
        <v>480</v>
      </c>
      <c r="AB116" s="319">
        <v>792</v>
      </c>
      <c r="AC116" s="319">
        <v>431257.54</v>
      </c>
      <c r="AD116" s="319">
        <v>141157.14000000001</v>
      </c>
      <c r="AF116" s="319">
        <v>9</v>
      </c>
    </row>
    <row r="117" spans="1:32" x14ac:dyDescent="0.25">
      <c r="A117" t="s">
        <v>3330</v>
      </c>
      <c r="B117" s="319">
        <v>647935.4</v>
      </c>
      <c r="C117" s="319">
        <v>16031.42</v>
      </c>
      <c r="D117" s="319">
        <v>18139.330000000002</v>
      </c>
      <c r="F117" s="319">
        <v>213950.71</v>
      </c>
      <c r="G117" s="319">
        <v>314661.71000000002</v>
      </c>
      <c r="K117" s="319">
        <v>29201.8</v>
      </c>
      <c r="M117" s="319">
        <v>-404</v>
      </c>
      <c r="P117" s="319">
        <v>-1279008</v>
      </c>
      <c r="Q117" s="319">
        <v>2133398.12</v>
      </c>
      <c r="T117" s="319">
        <v>1153369.46</v>
      </c>
      <c r="V117" s="319">
        <v>397.5</v>
      </c>
      <c r="X117" s="319">
        <v>1291267.3999999999</v>
      </c>
      <c r="Y117" s="319">
        <v>181200</v>
      </c>
      <c r="Z117" s="319">
        <v>1573135.02</v>
      </c>
      <c r="AC117" s="319">
        <v>609155.11</v>
      </c>
      <c r="AD117" s="319">
        <v>116413.58</v>
      </c>
    </row>
    <row r="118" spans="1:32" x14ac:dyDescent="0.25">
      <c r="A118" t="s">
        <v>3331</v>
      </c>
      <c r="B118" s="319">
        <v>281157.19</v>
      </c>
      <c r="C118" s="319">
        <v>0</v>
      </c>
      <c r="D118" s="319">
        <v>46686.82</v>
      </c>
      <c r="F118" s="319">
        <v>5</v>
      </c>
      <c r="G118" s="319">
        <v>178596.21</v>
      </c>
      <c r="K118" s="319">
        <v>22925</v>
      </c>
      <c r="M118" s="319">
        <v>0</v>
      </c>
      <c r="P118" s="319">
        <v>-1570620.07</v>
      </c>
      <c r="Q118" s="319">
        <v>1945240.49</v>
      </c>
      <c r="T118" s="319">
        <v>737679.66</v>
      </c>
      <c r="V118" s="319">
        <v>301.57</v>
      </c>
      <c r="X118" s="319">
        <v>676506.75</v>
      </c>
      <c r="Y118" s="319">
        <v>124520.09</v>
      </c>
      <c r="Z118" s="319">
        <v>924919.75</v>
      </c>
      <c r="AB118" s="319">
        <v>2260</v>
      </c>
      <c r="AC118" s="319">
        <v>471193.7</v>
      </c>
      <c r="AD118" s="319">
        <v>31734.82</v>
      </c>
    </row>
    <row r="119" spans="1:32" x14ac:dyDescent="0.25">
      <c r="A119" t="s">
        <v>3332</v>
      </c>
      <c r="B119" s="319">
        <v>327773.48</v>
      </c>
      <c r="C119" s="319">
        <v>6453.16</v>
      </c>
      <c r="D119" s="319">
        <v>24447.78</v>
      </c>
      <c r="F119" s="319">
        <v>352869.42</v>
      </c>
      <c r="G119" s="319">
        <v>162086.84</v>
      </c>
      <c r="K119" s="319">
        <v>-1800</v>
      </c>
      <c r="M119" s="319">
        <v>-1238.5</v>
      </c>
      <c r="P119" s="319">
        <v>-1682558.71</v>
      </c>
      <c r="Q119" s="319">
        <v>2404357.2799999998</v>
      </c>
      <c r="S119" s="319">
        <v>118.96</v>
      </c>
      <c r="T119" s="319">
        <v>810959.27</v>
      </c>
      <c r="U119" s="319">
        <v>75975</v>
      </c>
      <c r="V119" s="319">
        <v>74.95</v>
      </c>
      <c r="X119" s="319">
        <v>801510</v>
      </c>
      <c r="Y119" s="319">
        <v>24500</v>
      </c>
      <c r="Z119" s="319">
        <v>955845.5</v>
      </c>
      <c r="AA119" s="319">
        <v>2320</v>
      </c>
      <c r="AB119" s="319">
        <v>2776</v>
      </c>
      <c r="AC119" s="319">
        <v>514064.46</v>
      </c>
      <c r="AD119" s="319">
        <v>83261.61</v>
      </c>
    </row>
    <row r="120" spans="1:32" x14ac:dyDescent="0.25">
      <c r="A120" t="s">
        <v>3333</v>
      </c>
      <c r="B120" s="319">
        <v>365259.83</v>
      </c>
      <c r="C120" s="319">
        <v>0</v>
      </c>
      <c r="D120" s="319">
        <v>13281.72</v>
      </c>
      <c r="F120" s="319">
        <v>7</v>
      </c>
      <c r="G120" s="319">
        <v>164219.45000000001</v>
      </c>
      <c r="M120" s="319">
        <v>-2096.27</v>
      </c>
      <c r="P120" s="319">
        <v>-2659248.91</v>
      </c>
      <c r="Q120" s="319">
        <v>3154007.83</v>
      </c>
      <c r="T120" s="319">
        <v>622327.31999999995</v>
      </c>
      <c r="V120" s="319">
        <v>313.83</v>
      </c>
      <c r="X120" s="319">
        <v>820410</v>
      </c>
      <c r="Y120" s="319">
        <v>157200</v>
      </c>
      <c r="Z120" s="319">
        <v>1071772.29</v>
      </c>
      <c r="AA120" s="319">
        <v>2320</v>
      </c>
      <c r="AB120" s="319">
        <v>9384</v>
      </c>
      <c r="AC120" s="319">
        <v>421128.99</v>
      </c>
      <c r="AD120" s="319">
        <v>45540.52</v>
      </c>
    </row>
    <row r="121" spans="1:32" x14ac:dyDescent="0.25">
      <c r="A121" t="s">
        <v>3334</v>
      </c>
      <c r="B121" s="319">
        <v>559981.34</v>
      </c>
      <c r="C121" s="319">
        <v>0</v>
      </c>
      <c r="D121" s="319">
        <v>64114.46</v>
      </c>
      <c r="F121" s="319">
        <v>639983.04</v>
      </c>
      <c r="G121" s="319">
        <v>230163.46</v>
      </c>
      <c r="K121" s="319">
        <v>15075</v>
      </c>
      <c r="L121" s="319">
        <v>251395</v>
      </c>
      <c r="M121" s="319">
        <v>0</v>
      </c>
      <c r="P121" s="319">
        <v>-1090982.8500000001</v>
      </c>
      <c r="Q121" s="319">
        <v>2272032.2400000002</v>
      </c>
      <c r="T121" s="319">
        <v>767684.99</v>
      </c>
      <c r="V121" s="319">
        <v>480.31</v>
      </c>
      <c r="X121" s="319">
        <v>737578.4</v>
      </c>
      <c r="Y121" s="319">
        <v>86400</v>
      </c>
      <c r="Z121" s="319">
        <v>861121.4</v>
      </c>
      <c r="AA121" s="319">
        <v>2786</v>
      </c>
      <c r="AC121" s="319">
        <v>556343.32999999996</v>
      </c>
      <c r="AD121" s="319">
        <v>125170.06</v>
      </c>
    </row>
    <row r="122" spans="1:32" x14ac:dyDescent="0.25">
      <c r="A122" t="s">
        <v>3335</v>
      </c>
      <c r="B122" s="319">
        <v>201391.93</v>
      </c>
      <c r="C122" s="319">
        <v>0</v>
      </c>
      <c r="D122" s="319">
        <v>219334.6</v>
      </c>
      <c r="F122" s="319">
        <v>264887.33</v>
      </c>
      <c r="G122" s="319">
        <v>66506.58</v>
      </c>
      <c r="K122" s="319">
        <v>-1391.11</v>
      </c>
      <c r="M122" s="319">
        <v>705</v>
      </c>
      <c r="P122" s="319">
        <v>-922934.93</v>
      </c>
      <c r="Q122" s="319">
        <v>1679735.01</v>
      </c>
      <c r="T122" s="319">
        <v>578903.89</v>
      </c>
      <c r="V122" s="319">
        <v>209.11</v>
      </c>
      <c r="X122" s="319">
        <v>350880</v>
      </c>
      <c r="Y122" s="319">
        <v>194046</v>
      </c>
      <c r="Z122" s="319">
        <v>555203.63</v>
      </c>
      <c r="AA122" s="319">
        <v>1920</v>
      </c>
      <c r="AB122" s="319">
        <v>1472</v>
      </c>
      <c r="AC122" s="319">
        <v>350491.84</v>
      </c>
      <c r="AD122" s="319">
        <v>218945.06</v>
      </c>
    </row>
    <row r="123" spans="1:32" x14ac:dyDescent="0.25">
      <c r="A123" t="s">
        <v>3336</v>
      </c>
      <c r="B123" s="319">
        <v>415269.51</v>
      </c>
      <c r="C123" s="319">
        <v>0</v>
      </c>
      <c r="D123" s="319">
        <v>77158.87</v>
      </c>
      <c r="F123" s="319">
        <v>-9.56</v>
      </c>
      <c r="G123" s="319">
        <v>147325.34</v>
      </c>
      <c r="K123" s="319">
        <v>21200</v>
      </c>
      <c r="M123" s="319">
        <v>205.61</v>
      </c>
      <c r="P123" s="319">
        <v>-1059736.8999999999</v>
      </c>
      <c r="Q123" s="319">
        <v>1611506.92</v>
      </c>
      <c r="T123" s="319">
        <v>674079.55</v>
      </c>
      <c r="V123" s="319">
        <v>460.82</v>
      </c>
      <c r="X123" s="319">
        <v>783040</v>
      </c>
      <c r="Y123" s="319">
        <v>139600</v>
      </c>
      <c r="Z123" s="319">
        <v>1000533</v>
      </c>
      <c r="AC123" s="319">
        <v>452550.18</v>
      </c>
      <c r="AD123" s="319">
        <v>77528.66</v>
      </c>
    </row>
    <row r="124" spans="1:32" x14ac:dyDescent="0.25">
      <c r="A124" t="s">
        <v>3337</v>
      </c>
      <c r="B124" s="319">
        <v>342797.23</v>
      </c>
      <c r="C124" s="319">
        <v>76950.06</v>
      </c>
      <c r="D124" s="319">
        <v>199044.13</v>
      </c>
      <c r="F124" s="319">
        <v>-5452.22</v>
      </c>
      <c r="G124" s="319">
        <v>531385.99</v>
      </c>
      <c r="J124" s="319">
        <v>59800</v>
      </c>
      <c r="K124" s="319">
        <v>4900</v>
      </c>
      <c r="M124" s="319">
        <v>641.34</v>
      </c>
      <c r="O124" s="319">
        <v>180366.51</v>
      </c>
      <c r="P124" s="319">
        <v>-5872.3</v>
      </c>
      <c r="Q124" s="319">
        <v>667875.67000000004</v>
      </c>
      <c r="T124" s="319">
        <v>633411.92000000004</v>
      </c>
      <c r="V124" s="319">
        <v>317.24</v>
      </c>
      <c r="X124" s="319">
        <v>140175.70000000001</v>
      </c>
      <c r="Y124" s="319">
        <v>140662</v>
      </c>
      <c r="Z124" s="319">
        <v>369429.7</v>
      </c>
      <c r="AA124" s="319">
        <v>3800</v>
      </c>
      <c r="AB124" s="319">
        <v>13024</v>
      </c>
      <c r="AC124" s="319">
        <v>243485.43</v>
      </c>
      <c r="AD124" s="319">
        <v>47813.760000000002</v>
      </c>
    </row>
    <row r="125" spans="1:32" x14ac:dyDescent="0.25">
      <c r="A125" t="s">
        <v>3338</v>
      </c>
      <c r="B125" s="319">
        <v>316238.74</v>
      </c>
      <c r="C125" s="319">
        <v>0</v>
      </c>
      <c r="D125" s="319">
        <v>53602.28</v>
      </c>
      <c r="F125" s="319">
        <v>613069.81000000006</v>
      </c>
      <c r="G125" s="319">
        <v>326444.37</v>
      </c>
      <c r="H125" s="319">
        <v>1</v>
      </c>
      <c r="K125" s="319">
        <v>-73365</v>
      </c>
      <c r="M125" s="319">
        <v>-1754.37</v>
      </c>
      <c r="P125" s="319">
        <v>552998.77</v>
      </c>
      <c r="Q125" s="319">
        <v>654977.96</v>
      </c>
      <c r="T125" s="319">
        <v>635490.32999999996</v>
      </c>
      <c r="U125" s="319">
        <v>112000</v>
      </c>
      <c r="V125" s="319">
        <v>190.33</v>
      </c>
      <c r="X125" s="319">
        <v>437638.40000000002</v>
      </c>
      <c r="Y125" s="319">
        <v>139200</v>
      </c>
      <c r="Z125" s="319">
        <v>605433.88</v>
      </c>
      <c r="AA125" s="319">
        <v>6320</v>
      </c>
      <c r="AB125" s="319">
        <v>688</v>
      </c>
      <c r="AC125" s="319">
        <v>323752.36</v>
      </c>
      <c r="AD125" s="319">
        <v>211825.98</v>
      </c>
    </row>
    <row r="126" spans="1:32" x14ac:dyDescent="0.25">
      <c r="A126" t="s">
        <v>3339</v>
      </c>
      <c r="B126" s="319">
        <v>536918.63</v>
      </c>
      <c r="C126" s="319">
        <v>0</v>
      </c>
      <c r="D126" s="319">
        <v>235033.36</v>
      </c>
      <c r="F126" s="319">
        <v>227536.43</v>
      </c>
      <c r="G126" s="319">
        <v>140720.21</v>
      </c>
      <c r="K126" s="319">
        <v>17000</v>
      </c>
      <c r="M126" s="319">
        <v>-545.23</v>
      </c>
      <c r="P126" s="319">
        <v>-2161829.31</v>
      </c>
      <c r="Q126" s="319">
        <v>3175397.16</v>
      </c>
      <c r="T126" s="319">
        <v>788386.23</v>
      </c>
      <c r="U126" s="319">
        <v>445000</v>
      </c>
      <c r="V126" s="319">
        <v>531.36</v>
      </c>
      <c r="X126" s="319">
        <v>1233920</v>
      </c>
      <c r="Z126" s="319">
        <v>1572184</v>
      </c>
      <c r="AC126" s="319">
        <v>633650.4</v>
      </c>
      <c r="AD126" s="319">
        <v>151817.18</v>
      </c>
    </row>
    <row r="127" spans="1:32" x14ac:dyDescent="0.25">
      <c r="A127" t="s">
        <v>3340</v>
      </c>
      <c r="B127" s="319">
        <v>228830.44</v>
      </c>
      <c r="C127" s="319">
        <v>7000</v>
      </c>
      <c r="D127" s="319">
        <v>76373.850000000006</v>
      </c>
      <c r="F127" s="319">
        <v>99512.22</v>
      </c>
      <c r="G127" s="319">
        <v>93125.81</v>
      </c>
      <c r="K127" s="319">
        <v>6440</v>
      </c>
      <c r="M127" s="319">
        <v>0</v>
      </c>
      <c r="P127" s="319">
        <v>-747248.99</v>
      </c>
      <c r="Q127" s="319">
        <v>1191484.79</v>
      </c>
      <c r="T127" s="319">
        <v>505891.64</v>
      </c>
      <c r="V127" s="319">
        <v>307.8</v>
      </c>
      <c r="X127" s="319">
        <v>665660</v>
      </c>
      <c r="Y127" s="319">
        <v>79380</v>
      </c>
      <c r="Z127" s="319">
        <v>1010417</v>
      </c>
      <c r="AA127" s="319">
        <v>960</v>
      </c>
      <c r="AB127" s="319">
        <v>2808</v>
      </c>
      <c r="AC127" s="319">
        <v>158546.20000000001</v>
      </c>
      <c r="AD127" s="319">
        <v>24341.72</v>
      </c>
    </row>
    <row r="128" spans="1:32" x14ac:dyDescent="0.25">
      <c r="A128" t="s">
        <v>3341</v>
      </c>
      <c r="B128" s="319">
        <v>387050.83</v>
      </c>
      <c r="C128" s="319">
        <v>0</v>
      </c>
      <c r="D128" s="319">
        <v>283326.78999999998</v>
      </c>
      <c r="F128" s="319">
        <v>2264409.7999999998</v>
      </c>
      <c r="G128" s="319">
        <v>134883.16</v>
      </c>
      <c r="K128" s="319">
        <v>4500</v>
      </c>
      <c r="M128" s="319">
        <v>0</v>
      </c>
      <c r="P128" s="319">
        <v>2201100.79</v>
      </c>
      <c r="Q128" s="319">
        <v>918887.6</v>
      </c>
      <c r="T128" s="319">
        <v>591606.04</v>
      </c>
      <c r="V128" s="319">
        <v>1035.3699999999999</v>
      </c>
      <c r="X128" s="319">
        <v>1056670</v>
      </c>
      <c r="Y128" s="319">
        <v>90720</v>
      </c>
      <c r="Z128" s="319">
        <v>1412205</v>
      </c>
      <c r="AA128" s="319">
        <v>800</v>
      </c>
      <c r="AB128" s="319">
        <v>1760</v>
      </c>
      <c r="AC128" s="319">
        <v>251705.16</v>
      </c>
      <c r="AD128" s="319">
        <v>128379.06</v>
      </c>
    </row>
    <row r="129" spans="1:31" x14ac:dyDescent="0.25">
      <c r="A129" t="s">
        <v>3342</v>
      </c>
      <c r="B129" s="319">
        <v>213588.38</v>
      </c>
      <c r="C129" s="319">
        <v>0</v>
      </c>
      <c r="D129" s="319">
        <v>54361.61</v>
      </c>
      <c r="F129" s="319">
        <v>100952.26</v>
      </c>
      <c r="G129" s="319">
        <v>141755.59</v>
      </c>
      <c r="K129" s="319">
        <v>5000</v>
      </c>
      <c r="M129" s="319">
        <v>2954.76</v>
      </c>
      <c r="P129" s="319">
        <v>-1299691.8</v>
      </c>
      <c r="Q129" s="319">
        <v>1855787.89</v>
      </c>
      <c r="T129" s="319">
        <v>600125.39</v>
      </c>
      <c r="U129" s="319">
        <v>19750</v>
      </c>
      <c r="V129" s="319">
        <v>342.88</v>
      </c>
      <c r="X129" s="319">
        <v>983120</v>
      </c>
      <c r="Y129" s="319">
        <v>11340</v>
      </c>
      <c r="Z129" s="319">
        <v>1214206</v>
      </c>
      <c r="AA129" s="319">
        <v>2880</v>
      </c>
      <c r="AB129" s="319">
        <v>3936</v>
      </c>
      <c r="AC129" s="319">
        <v>344308.53</v>
      </c>
      <c r="AD129" s="319">
        <v>102740.75</v>
      </c>
    </row>
    <row r="130" spans="1:31" x14ac:dyDescent="0.25">
      <c r="A130" t="s">
        <v>3343</v>
      </c>
      <c r="B130" s="319">
        <v>307635.40000000002</v>
      </c>
      <c r="C130" s="319">
        <v>0</v>
      </c>
      <c r="D130" s="319">
        <v>55188.05</v>
      </c>
      <c r="F130" s="319">
        <v>342595.64</v>
      </c>
      <c r="G130" s="319">
        <v>245465.77</v>
      </c>
      <c r="K130" s="319">
        <v>0</v>
      </c>
      <c r="M130" s="319">
        <v>0</v>
      </c>
      <c r="P130" s="319">
        <v>-666012.57999999996</v>
      </c>
      <c r="Q130" s="319">
        <v>1498231.3</v>
      </c>
      <c r="T130" s="319">
        <v>733070.76</v>
      </c>
      <c r="U130" s="319">
        <v>25800</v>
      </c>
      <c r="V130" s="319">
        <v>429.08</v>
      </c>
      <c r="X130" s="319">
        <v>983150</v>
      </c>
      <c r="Z130" s="319">
        <v>1274508</v>
      </c>
      <c r="AC130" s="319">
        <v>238323.62</v>
      </c>
      <c r="AD130" s="319">
        <v>110952.08</v>
      </c>
    </row>
    <row r="131" spans="1:31" x14ac:dyDescent="0.25">
      <c r="A131" t="s">
        <v>3344</v>
      </c>
      <c r="B131" s="319">
        <v>429902.49</v>
      </c>
      <c r="D131" s="319">
        <v>96253.88</v>
      </c>
      <c r="F131" s="319">
        <v>318923.71999999997</v>
      </c>
      <c r="G131" s="319">
        <v>30202.79</v>
      </c>
      <c r="M131" s="319">
        <v>-704</v>
      </c>
      <c r="P131" s="319">
        <v>-1360317.17</v>
      </c>
      <c r="Q131" s="319">
        <v>2202136.4300000002</v>
      </c>
      <c r="T131" s="319">
        <v>671717.46</v>
      </c>
      <c r="U131" s="319">
        <v>127000</v>
      </c>
      <c r="V131" s="319">
        <v>650.52</v>
      </c>
      <c r="X131" s="319">
        <v>1067115</v>
      </c>
      <c r="Z131" s="319">
        <v>1369089</v>
      </c>
      <c r="AB131" s="319">
        <v>6796</v>
      </c>
      <c r="AC131" s="319">
        <v>353187.38</v>
      </c>
      <c r="AD131" s="319">
        <v>103242.98</v>
      </c>
    </row>
    <row r="132" spans="1:31" x14ac:dyDescent="0.25">
      <c r="A132" t="s">
        <v>3345</v>
      </c>
      <c r="B132" s="319">
        <v>488357.34</v>
      </c>
      <c r="C132" s="319">
        <v>0</v>
      </c>
      <c r="D132" s="319">
        <v>7161.28</v>
      </c>
      <c r="F132" s="319">
        <v>2133109.6</v>
      </c>
      <c r="G132" s="319">
        <v>590782.6</v>
      </c>
      <c r="K132" s="319">
        <v>49100</v>
      </c>
      <c r="M132" s="319">
        <v>1348</v>
      </c>
      <c r="P132" s="319">
        <v>2831754.61</v>
      </c>
      <c r="Q132" s="319">
        <v>655276.54</v>
      </c>
      <c r="T132" s="319">
        <v>605137.74</v>
      </c>
      <c r="U132" s="319">
        <v>45000</v>
      </c>
      <c r="V132" s="319">
        <v>630.70000000000005</v>
      </c>
      <c r="X132" s="319">
        <v>1022260</v>
      </c>
      <c r="Y132" s="319">
        <v>99880</v>
      </c>
      <c r="Z132" s="319">
        <v>1397311</v>
      </c>
      <c r="AA132" s="319">
        <v>480</v>
      </c>
      <c r="AB132" s="319">
        <v>7800</v>
      </c>
      <c r="AC132" s="319">
        <v>390391.93</v>
      </c>
      <c r="AD132" s="319">
        <v>294993.84000000003</v>
      </c>
    </row>
    <row r="133" spans="1:31" x14ac:dyDescent="0.25">
      <c r="A133" t="s">
        <v>3346</v>
      </c>
      <c r="B133" s="319">
        <v>428140.74</v>
      </c>
      <c r="C133" s="319">
        <v>24340</v>
      </c>
      <c r="D133" s="319">
        <v>165441.98000000001</v>
      </c>
      <c r="F133" s="319">
        <v>1330178.72</v>
      </c>
      <c r="G133" s="319">
        <v>145767.48000000001</v>
      </c>
      <c r="K133" s="319">
        <v>40000</v>
      </c>
      <c r="M133" s="319">
        <v>2933.62</v>
      </c>
      <c r="P133" s="319">
        <v>33003.949999999997</v>
      </c>
      <c r="Q133" s="319">
        <v>1904716.16</v>
      </c>
      <c r="T133" s="319">
        <v>829019.53</v>
      </c>
      <c r="V133" s="319">
        <v>866.7</v>
      </c>
      <c r="X133" s="319">
        <v>848720</v>
      </c>
      <c r="Y133" s="319">
        <v>450</v>
      </c>
      <c r="Z133" s="319">
        <v>1111373</v>
      </c>
      <c r="AC133" s="319">
        <v>335726.57</v>
      </c>
      <c r="AD133" s="319">
        <v>118741.47</v>
      </c>
    </row>
    <row r="134" spans="1:31" x14ac:dyDescent="0.25">
      <c r="A134" t="s">
        <v>3347</v>
      </c>
      <c r="B134" s="319">
        <v>218227.31</v>
      </c>
      <c r="C134" s="319">
        <v>0</v>
      </c>
      <c r="D134" s="319">
        <v>172494.02</v>
      </c>
      <c r="F134" s="319">
        <v>274038.68</v>
      </c>
      <c r="G134" s="319">
        <v>13808.48</v>
      </c>
      <c r="M134" s="319">
        <v>0</v>
      </c>
      <c r="P134" s="319">
        <v>-1615575.37</v>
      </c>
      <c r="Q134" s="319">
        <v>2482221.21</v>
      </c>
      <c r="T134" s="319">
        <v>651471.54</v>
      </c>
      <c r="U134" s="319">
        <v>20000</v>
      </c>
      <c r="V134" s="319">
        <v>823.25</v>
      </c>
      <c r="X134" s="319">
        <v>984700</v>
      </c>
      <c r="Y134" s="319">
        <v>11800</v>
      </c>
      <c r="Z134" s="319">
        <v>1299126</v>
      </c>
      <c r="AA134" s="319">
        <v>320</v>
      </c>
      <c r="AB134" s="319">
        <v>1696</v>
      </c>
      <c r="AC134" s="319">
        <v>408273.5</v>
      </c>
      <c r="AD134" s="319">
        <v>137456.64000000001</v>
      </c>
      <c r="AE134" s="319">
        <v>10000</v>
      </c>
    </row>
    <row r="135" spans="1:31" x14ac:dyDescent="0.25">
      <c r="A135" t="s">
        <v>3348</v>
      </c>
      <c r="B135" s="319">
        <v>406227.93</v>
      </c>
      <c r="C135" s="319">
        <v>0</v>
      </c>
      <c r="D135" s="319">
        <v>404272.62</v>
      </c>
      <c r="F135" s="319">
        <v>645757.4</v>
      </c>
      <c r="G135" s="319">
        <v>56466.45</v>
      </c>
      <c r="M135" s="319">
        <v>1388</v>
      </c>
      <c r="P135" s="319">
        <v>-2142285.2799999998</v>
      </c>
      <c r="Q135" s="319">
        <v>3637434.23</v>
      </c>
      <c r="T135" s="319">
        <v>405753.52</v>
      </c>
      <c r="U135" s="319">
        <v>140000</v>
      </c>
      <c r="V135" s="319">
        <v>517.85</v>
      </c>
      <c r="X135" s="319">
        <v>852800</v>
      </c>
      <c r="Y135" s="319">
        <v>47600</v>
      </c>
      <c r="Z135" s="319">
        <v>993926</v>
      </c>
      <c r="AB135" s="319">
        <v>1888</v>
      </c>
      <c r="AC135" s="319">
        <v>330280.15999999997</v>
      </c>
      <c r="AD135" s="319">
        <v>104389.75999999999</v>
      </c>
    </row>
    <row r="136" spans="1:31" x14ac:dyDescent="0.25">
      <c r="A136" t="s">
        <v>3349</v>
      </c>
      <c r="B136" s="319">
        <v>367236.53</v>
      </c>
      <c r="C136" s="319">
        <v>28930</v>
      </c>
      <c r="D136" s="319">
        <v>268120.37</v>
      </c>
      <c r="F136" s="319">
        <v>2285282.16</v>
      </c>
      <c r="G136" s="319">
        <v>165701.09</v>
      </c>
      <c r="M136" s="319">
        <v>-2518</v>
      </c>
      <c r="P136" s="319">
        <v>2755107.99</v>
      </c>
      <c r="Q136" s="319">
        <v>364715.82</v>
      </c>
      <c r="T136" s="319">
        <v>666604.56000000006</v>
      </c>
      <c r="V136" s="319">
        <v>650.98</v>
      </c>
      <c r="X136" s="319">
        <v>703520</v>
      </c>
      <c r="Z136" s="319">
        <v>777914.8</v>
      </c>
      <c r="AB136" s="319">
        <v>14840</v>
      </c>
      <c r="AC136" s="319">
        <v>414590.15</v>
      </c>
      <c r="AD136" s="319">
        <v>165466.25</v>
      </c>
    </row>
    <row r="137" spans="1:31" x14ac:dyDescent="0.25">
      <c r="A137" t="s">
        <v>3350</v>
      </c>
      <c r="B137" s="319">
        <v>485674.53</v>
      </c>
      <c r="C137" s="319">
        <v>51000</v>
      </c>
      <c r="D137" s="319">
        <v>76215.179999999993</v>
      </c>
      <c r="F137" s="319">
        <v>86449.72</v>
      </c>
      <c r="G137" s="319">
        <v>336425.22</v>
      </c>
      <c r="M137" s="319">
        <v>0</v>
      </c>
      <c r="P137" s="319">
        <v>479525.4</v>
      </c>
      <c r="Q137" s="319">
        <v>431249.19</v>
      </c>
      <c r="T137" s="319">
        <v>193700.72</v>
      </c>
      <c r="V137" s="319">
        <v>436.54</v>
      </c>
      <c r="Y137" s="319">
        <v>293631</v>
      </c>
      <c r="Z137" s="319">
        <v>198083</v>
      </c>
      <c r="AC137" s="319">
        <v>164670.20000000001</v>
      </c>
      <c r="AD137" s="319">
        <v>25</v>
      </c>
    </row>
    <row r="138" spans="1:31" x14ac:dyDescent="0.25">
      <c r="A138" t="s">
        <v>3351</v>
      </c>
      <c r="B138" s="319">
        <v>345872.6</v>
      </c>
      <c r="C138" s="319">
        <v>0</v>
      </c>
      <c r="D138" s="319">
        <v>517240.42</v>
      </c>
      <c r="F138" s="319">
        <v>68246.81</v>
      </c>
      <c r="G138" s="319">
        <v>107502.01</v>
      </c>
      <c r="K138" s="319">
        <v>-10500</v>
      </c>
      <c r="M138" s="319">
        <v>-2744</v>
      </c>
      <c r="P138" s="319">
        <v>-986342.65</v>
      </c>
      <c r="Q138" s="319">
        <v>1781769.65</v>
      </c>
      <c r="T138" s="319">
        <v>496135.91</v>
      </c>
      <c r="U138" s="319">
        <v>242000</v>
      </c>
      <c r="V138" s="319">
        <v>249.98</v>
      </c>
      <c r="Z138" s="319">
        <v>187254.57</v>
      </c>
      <c r="AB138" s="319">
        <v>1608</v>
      </c>
      <c r="AC138" s="319">
        <v>292820.47999999998</v>
      </c>
      <c r="AD138" s="319">
        <v>24</v>
      </c>
    </row>
    <row r="139" spans="1:31" x14ac:dyDescent="0.25">
      <c r="A139" t="s">
        <v>3352</v>
      </c>
      <c r="B139" s="319">
        <v>738315.47</v>
      </c>
      <c r="C139" s="319">
        <v>0</v>
      </c>
      <c r="D139" s="319">
        <v>333821.31</v>
      </c>
      <c r="F139" s="319">
        <v>-336773.61</v>
      </c>
      <c r="G139" s="319">
        <v>182499</v>
      </c>
      <c r="K139" s="319">
        <v>34800</v>
      </c>
      <c r="M139" s="319">
        <v>1067.73</v>
      </c>
      <c r="P139" s="319">
        <v>394165.99</v>
      </c>
      <c r="Q139" s="319">
        <v>343312.84</v>
      </c>
      <c r="T139" s="319">
        <v>653593.55000000005</v>
      </c>
      <c r="U139" s="319">
        <v>226000</v>
      </c>
      <c r="V139" s="319">
        <v>707.96</v>
      </c>
      <c r="X139" s="319">
        <v>1111340</v>
      </c>
      <c r="Y139" s="319">
        <v>89944</v>
      </c>
      <c r="Z139" s="319">
        <v>1309924</v>
      </c>
      <c r="AA139" s="319">
        <v>240</v>
      </c>
      <c r="AB139" s="319">
        <v>1734</v>
      </c>
      <c r="AC139" s="319">
        <v>434370.34</v>
      </c>
      <c r="AD139" s="319">
        <v>190801.56</v>
      </c>
    </row>
    <row r="140" spans="1:31" x14ac:dyDescent="0.25">
      <c r="A140" t="s">
        <v>3353</v>
      </c>
      <c r="B140" s="319">
        <v>207542.83</v>
      </c>
      <c r="C140" s="319">
        <v>40950</v>
      </c>
      <c r="D140" s="319">
        <v>453109.67</v>
      </c>
      <c r="F140" s="319">
        <v>117474.26</v>
      </c>
      <c r="G140" s="319">
        <v>174128.99</v>
      </c>
      <c r="M140" s="319">
        <v>-558</v>
      </c>
      <c r="P140" s="319">
        <v>-638327.78</v>
      </c>
      <c r="Q140" s="319">
        <v>1627802.29</v>
      </c>
      <c r="T140" s="319">
        <v>587395.6</v>
      </c>
      <c r="V140" s="319">
        <v>16.309999999999999</v>
      </c>
      <c r="X140" s="319">
        <v>553840</v>
      </c>
      <c r="Y140" s="319">
        <v>58800</v>
      </c>
      <c r="Z140" s="319">
        <v>838878.88</v>
      </c>
      <c r="AA140" s="319">
        <v>15672</v>
      </c>
      <c r="AB140" s="319">
        <v>528</v>
      </c>
      <c r="AC140" s="319">
        <v>305798.62</v>
      </c>
      <c r="AD140" s="319">
        <v>34885.17</v>
      </c>
    </row>
    <row r="141" spans="1:31" x14ac:dyDescent="0.25">
      <c r="A141" t="s">
        <v>3354</v>
      </c>
      <c r="B141" s="319">
        <v>706446.84</v>
      </c>
      <c r="C141" s="319">
        <v>0</v>
      </c>
      <c r="D141" s="319">
        <v>713633.09</v>
      </c>
      <c r="F141" s="319">
        <v>17</v>
      </c>
      <c r="G141" s="319">
        <v>125024.11</v>
      </c>
      <c r="M141" s="319">
        <v>1555.85</v>
      </c>
      <c r="P141" s="319">
        <v>-1210795.31</v>
      </c>
      <c r="Q141" s="319">
        <v>2560000</v>
      </c>
      <c r="T141" s="319">
        <v>772718.81</v>
      </c>
      <c r="V141" s="319">
        <v>924.12</v>
      </c>
      <c r="X141" s="319">
        <v>657840</v>
      </c>
      <c r="Z141" s="319">
        <v>799494</v>
      </c>
      <c r="AC141" s="319">
        <v>411776.37</v>
      </c>
      <c r="AD141" s="319">
        <v>25852.06</v>
      </c>
    </row>
    <row r="142" spans="1:31" x14ac:dyDescent="0.25">
      <c r="A142" t="s">
        <v>3355</v>
      </c>
      <c r="B142" s="319">
        <v>390015.01</v>
      </c>
      <c r="C142" s="319">
        <v>0</v>
      </c>
      <c r="D142" s="319">
        <v>14831.36</v>
      </c>
      <c r="F142" s="319">
        <v>723392.92</v>
      </c>
      <c r="G142" s="319">
        <v>100713.81</v>
      </c>
      <c r="M142" s="319">
        <v>-1353</v>
      </c>
      <c r="N142" s="319">
        <v>1000</v>
      </c>
      <c r="P142" s="319">
        <v>1317677.8400000001</v>
      </c>
      <c r="T142" s="319">
        <v>349076.97</v>
      </c>
      <c r="V142" s="319">
        <v>608.58000000000004</v>
      </c>
      <c r="X142" s="319">
        <v>1189450</v>
      </c>
      <c r="Y142" s="319">
        <v>845273.12</v>
      </c>
      <c r="Z142" s="319">
        <v>1680289</v>
      </c>
      <c r="AB142" s="319">
        <v>17176</v>
      </c>
      <c r="AC142" s="319">
        <v>718990.5</v>
      </c>
      <c r="AD142" s="319">
        <v>56324.91</v>
      </c>
    </row>
    <row r="143" spans="1:31" x14ac:dyDescent="0.25">
      <c r="A143" t="s">
        <v>3356</v>
      </c>
      <c r="B143" s="319">
        <v>512834.04</v>
      </c>
      <c r="C143" s="319">
        <v>0</v>
      </c>
      <c r="D143" s="319">
        <v>67424.149999999994</v>
      </c>
      <c r="F143" s="319">
        <v>1606253.16</v>
      </c>
      <c r="G143" s="319">
        <v>110427.38</v>
      </c>
      <c r="M143" s="319">
        <v>0</v>
      </c>
      <c r="P143" s="319">
        <v>30966.57</v>
      </c>
      <c r="Q143" s="319">
        <v>2368242.5</v>
      </c>
      <c r="T143" s="319">
        <v>477087.16</v>
      </c>
      <c r="U143" s="319">
        <v>305960</v>
      </c>
      <c r="V143" s="319">
        <v>654.92999999999995</v>
      </c>
      <c r="X143" s="319">
        <v>866290</v>
      </c>
      <c r="Z143" s="319">
        <v>1026582</v>
      </c>
      <c r="AA143" s="319">
        <v>16759</v>
      </c>
      <c r="AC143" s="319">
        <v>542489.22</v>
      </c>
      <c r="AD143" s="319">
        <v>166432.21</v>
      </c>
    </row>
    <row r="144" spans="1:31" x14ac:dyDescent="0.25">
      <c r="A144" t="s">
        <v>3357</v>
      </c>
      <c r="B144" s="319">
        <v>101561.83</v>
      </c>
      <c r="C144" s="319">
        <v>16100</v>
      </c>
      <c r="D144" s="319">
        <v>92570.87</v>
      </c>
      <c r="F144" s="319">
        <v>1785534.4</v>
      </c>
      <c r="G144" s="319">
        <v>139525.51</v>
      </c>
      <c r="J144" s="319">
        <v>30000</v>
      </c>
      <c r="M144" s="319">
        <v>0</v>
      </c>
      <c r="P144" s="319">
        <v>881321.16</v>
      </c>
      <c r="Q144" s="319">
        <v>1552681.09</v>
      </c>
      <c r="T144" s="319">
        <v>108327.07</v>
      </c>
      <c r="V144" s="319">
        <v>8.48</v>
      </c>
      <c r="X144" s="319">
        <v>451350</v>
      </c>
      <c r="Y144" s="319">
        <v>64189.45</v>
      </c>
      <c r="Z144" s="319">
        <v>621416</v>
      </c>
      <c r="AC144" s="319">
        <v>223672.3</v>
      </c>
      <c r="AD144" s="319">
        <v>107496.34</v>
      </c>
    </row>
    <row r="145" spans="1:33" x14ac:dyDescent="0.25">
      <c r="A145" t="s">
        <v>3372</v>
      </c>
      <c r="B145" s="319">
        <v>948122.55</v>
      </c>
      <c r="C145" s="319">
        <v>92365</v>
      </c>
      <c r="D145" s="319">
        <v>187070.84</v>
      </c>
      <c r="F145" s="319">
        <v>1473142.63</v>
      </c>
      <c r="G145" s="319">
        <v>702533.48</v>
      </c>
      <c r="K145" s="319">
        <v>105000</v>
      </c>
      <c r="M145" s="319">
        <v>8232.83</v>
      </c>
      <c r="P145" s="319">
        <v>443068.66</v>
      </c>
      <c r="Q145" s="319">
        <v>2662147.65</v>
      </c>
      <c r="T145" s="319">
        <v>653250.79</v>
      </c>
      <c r="V145" s="319">
        <v>-920.58</v>
      </c>
      <c r="X145" s="319">
        <v>316888</v>
      </c>
      <c r="Z145" s="319">
        <v>401642</v>
      </c>
      <c r="AC145" s="319">
        <v>299142.28999999998</v>
      </c>
      <c r="AD145" s="319">
        <v>83648.56</v>
      </c>
    </row>
    <row r="146" spans="1:33" x14ac:dyDescent="0.25">
      <c r="A146" t="s">
        <v>3358</v>
      </c>
      <c r="B146" s="319">
        <v>398144.82</v>
      </c>
      <c r="C146" s="319">
        <v>7720</v>
      </c>
      <c r="D146" s="319">
        <v>355797.77</v>
      </c>
      <c r="F146" s="319">
        <v>4</v>
      </c>
      <c r="G146" s="319">
        <v>-9861</v>
      </c>
      <c r="K146" s="319">
        <v>950</v>
      </c>
      <c r="M146" s="319">
        <v>909.93</v>
      </c>
      <c r="P146" s="319">
        <v>-1323280.53</v>
      </c>
      <c r="Q146" s="319">
        <v>1849445.73</v>
      </c>
      <c r="T146" s="319">
        <v>715573.6</v>
      </c>
      <c r="U146" s="319">
        <v>79700</v>
      </c>
      <c r="V146" s="319">
        <v>20.23</v>
      </c>
      <c r="X146" s="319">
        <v>943743</v>
      </c>
      <c r="Y146" s="319">
        <v>215350</v>
      </c>
      <c r="Z146" s="319">
        <v>1202487</v>
      </c>
      <c r="AB146" s="319">
        <v>11010</v>
      </c>
      <c r="AC146" s="319">
        <v>467930.43</v>
      </c>
      <c r="AD146" s="319">
        <v>49178.94</v>
      </c>
    </row>
    <row r="147" spans="1:33" x14ac:dyDescent="0.25">
      <c r="A147" t="s">
        <v>3359</v>
      </c>
      <c r="B147" s="319">
        <v>465487.56</v>
      </c>
      <c r="C147" s="319">
        <v>80000</v>
      </c>
      <c r="D147" s="319">
        <v>76982.649999999994</v>
      </c>
      <c r="F147" s="319">
        <v>103547.56</v>
      </c>
      <c r="G147" s="319">
        <v>165916.14000000001</v>
      </c>
      <c r="J147" s="319">
        <v>14000</v>
      </c>
      <c r="K147" s="319">
        <v>30025.439999999999</v>
      </c>
      <c r="M147" s="319">
        <v>461.4</v>
      </c>
      <c r="P147" s="319">
        <v>-2031201.46</v>
      </c>
      <c r="Q147" s="319">
        <v>2606531.4300000002</v>
      </c>
      <c r="T147" s="319">
        <v>681522.71</v>
      </c>
      <c r="U147" s="319">
        <v>262300</v>
      </c>
      <c r="V147" s="319">
        <v>438.48</v>
      </c>
      <c r="X147" s="319">
        <v>779754.4</v>
      </c>
      <c r="Y147" s="319">
        <v>283010</v>
      </c>
      <c r="Z147" s="319">
        <v>1098927.3999999999</v>
      </c>
      <c r="AA147" s="319">
        <v>16624</v>
      </c>
      <c r="AC147" s="319">
        <v>576042.27</v>
      </c>
      <c r="AD147" s="319">
        <v>42814.82</v>
      </c>
      <c r="AG147" s="319">
        <v>500</v>
      </c>
    </row>
    <row r="148" spans="1:33" x14ac:dyDescent="0.25">
      <c r="A148" t="s">
        <v>3360</v>
      </c>
      <c r="B148" s="319">
        <v>277559.21000000002</v>
      </c>
      <c r="C148" s="319">
        <v>0</v>
      </c>
      <c r="D148" s="319">
        <v>42772.97</v>
      </c>
      <c r="F148" s="319">
        <v>20822.55</v>
      </c>
      <c r="G148" s="319">
        <v>34816.15</v>
      </c>
      <c r="K148" s="319">
        <v>33880</v>
      </c>
      <c r="M148" s="319">
        <v>1332.7</v>
      </c>
      <c r="P148" s="319">
        <v>-906329.05</v>
      </c>
      <c r="Q148" s="319">
        <v>1289115.33</v>
      </c>
      <c r="T148" s="319">
        <v>790977.32</v>
      </c>
      <c r="V148" s="319">
        <v>306.33</v>
      </c>
      <c r="X148" s="319">
        <v>987218</v>
      </c>
      <c r="Y148" s="319">
        <v>132800</v>
      </c>
      <c r="Z148" s="319">
        <v>1217239.5</v>
      </c>
      <c r="AA148" s="319">
        <v>3264</v>
      </c>
      <c r="AC148" s="319">
        <v>682676.35</v>
      </c>
      <c r="AD148" s="319">
        <v>50149.9</v>
      </c>
    </row>
    <row r="149" spans="1:33" x14ac:dyDescent="0.25">
      <c r="A149" t="s">
        <v>3361</v>
      </c>
      <c r="B149" s="319">
        <v>264942.82</v>
      </c>
      <c r="C149" s="319">
        <v>0</v>
      </c>
      <c r="D149" s="319">
        <v>5828.92</v>
      </c>
      <c r="F149" s="319">
        <v>1945755.6</v>
      </c>
      <c r="G149" s="319">
        <v>107480.44</v>
      </c>
      <c r="K149" s="319">
        <v>31100</v>
      </c>
      <c r="M149" s="319">
        <v>531</v>
      </c>
      <c r="P149" s="319">
        <v>48723.77</v>
      </c>
      <c r="Q149" s="319">
        <v>2316929.4300000002</v>
      </c>
      <c r="T149" s="319">
        <v>613283.68999999994</v>
      </c>
      <c r="V149" s="319">
        <v>325.37</v>
      </c>
      <c r="X149" s="319">
        <v>838960</v>
      </c>
      <c r="Y149" s="319">
        <v>130352.7</v>
      </c>
      <c r="Z149" s="319">
        <v>1079860.7</v>
      </c>
      <c r="AA149" s="319">
        <v>1760</v>
      </c>
      <c r="AC149" s="319">
        <v>412806.44</v>
      </c>
      <c r="AD149" s="319">
        <v>161771.04</v>
      </c>
    </row>
    <row r="150" spans="1:33" x14ac:dyDescent="0.25">
      <c r="A150" t="s">
        <v>3362</v>
      </c>
      <c r="B150" s="319">
        <v>386244.72</v>
      </c>
      <c r="C150" s="319">
        <v>0</v>
      </c>
      <c r="D150" s="319">
        <v>82100.679999999993</v>
      </c>
      <c r="F150" s="319">
        <v>971671.03</v>
      </c>
      <c r="G150" s="319">
        <v>55159</v>
      </c>
      <c r="K150" s="319">
        <v>16683.13</v>
      </c>
      <c r="M150" s="319">
        <v>488</v>
      </c>
      <c r="P150" s="319">
        <v>-1320289.94</v>
      </c>
      <c r="Q150" s="319">
        <v>2601070</v>
      </c>
      <c r="T150" s="319">
        <v>689648.74</v>
      </c>
      <c r="U150" s="319">
        <v>159860</v>
      </c>
      <c r="V150" s="319">
        <v>246.61</v>
      </c>
      <c r="X150" s="319">
        <v>429040</v>
      </c>
      <c r="Y150" s="319">
        <v>82400</v>
      </c>
      <c r="Z150" s="319">
        <v>686388.88</v>
      </c>
      <c r="AB150" s="319">
        <v>7970</v>
      </c>
      <c r="AC150" s="319">
        <v>381980.21</v>
      </c>
      <c r="AD150" s="319">
        <v>87632.02</v>
      </c>
    </row>
    <row r="151" spans="1:33" x14ac:dyDescent="0.25">
      <c r="A151" t="s">
        <v>3316</v>
      </c>
      <c r="B151" s="319">
        <v>225724.5</v>
      </c>
      <c r="C151" s="319">
        <v>0</v>
      </c>
      <c r="D151" s="319">
        <v>117849.54</v>
      </c>
      <c r="F151" s="319">
        <v>617767.67000000004</v>
      </c>
      <c r="G151" s="319">
        <v>85100.88</v>
      </c>
      <c r="L151" s="319">
        <v>73000</v>
      </c>
      <c r="M151" s="319">
        <v>13042</v>
      </c>
      <c r="P151" s="319">
        <v>-259593.17</v>
      </c>
      <c r="Q151" s="319">
        <v>1474940.27</v>
      </c>
      <c r="T151" s="319">
        <v>655397.25</v>
      </c>
      <c r="X151" s="319">
        <v>868406</v>
      </c>
      <c r="Y151" s="319">
        <v>100800</v>
      </c>
      <c r="Z151" s="319">
        <v>1166947</v>
      </c>
      <c r="AB151" s="319">
        <v>6416</v>
      </c>
      <c r="AC151" s="319">
        <v>534360.67000000004</v>
      </c>
      <c r="AD151" s="319">
        <v>161826.09</v>
      </c>
      <c r="AG151" s="319">
        <v>10000</v>
      </c>
    </row>
    <row r="152" spans="1:33" x14ac:dyDescent="0.25">
      <c r="A152" t="s">
        <v>3317</v>
      </c>
      <c r="B152" s="319">
        <v>427679.56</v>
      </c>
      <c r="C152" s="319">
        <v>0</v>
      </c>
      <c r="D152" s="319">
        <v>204556.52</v>
      </c>
      <c r="F152" s="319">
        <v>-63234.06</v>
      </c>
      <c r="G152" s="319">
        <v>-235802.33</v>
      </c>
      <c r="I152" s="319">
        <v>120500</v>
      </c>
      <c r="L152" s="319">
        <v>30700</v>
      </c>
      <c r="M152" s="319">
        <v>0</v>
      </c>
      <c r="P152" s="319">
        <v>-1029105.22</v>
      </c>
      <c r="Q152" s="319">
        <v>1115345.6000000001</v>
      </c>
      <c r="T152" s="319">
        <v>683545.13</v>
      </c>
      <c r="V152" s="319">
        <v>433.52</v>
      </c>
      <c r="X152" s="319">
        <v>733440</v>
      </c>
      <c r="Y152" s="319">
        <v>41600</v>
      </c>
      <c r="Z152" s="319">
        <v>884946</v>
      </c>
      <c r="AB152" s="319">
        <v>5600</v>
      </c>
      <c r="AC152" s="319">
        <v>158606.63</v>
      </c>
      <c r="AD152" s="319">
        <v>63106.71</v>
      </c>
      <c r="AG152" s="319">
        <v>10000</v>
      </c>
    </row>
    <row r="153" spans="1:33" x14ac:dyDescent="0.25">
      <c r="A153" t="s">
        <v>3320</v>
      </c>
      <c r="B153" s="319">
        <v>653562.9</v>
      </c>
      <c r="C153" s="319">
        <v>0</v>
      </c>
      <c r="D153" s="319">
        <v>96322.15</v>
      </c>
      <c r="F153" s="319">
        <v>508139.95</v>
      </c>
      <c r="G153" s="319">
        <v>106853.24</v>
      </c>
      <c r="J153" s="319">
        <v>0</v>
      </c>
      <c r="K153" s="319">
        <v>7950</v>
      </c>
      <c r="L153" s="319">
        <v>123400</v>
      </c>
      <c r="M153" s="319">
        <v>0</v>
      </c>
      <c r="P153" s="319">
        <v>263132.26</v>
      </c>
      <c r="Q153" s="319">
        <v>1286034.42</v>
      </c>
      <c r="T153" s="319">
        <v>385148.19</v>
      </c>
      <c r="U153" s="319">
        <v>9400</v>
      </c>
      <c r="V153" s="319">
        <v>946.91</v>
      </c>
      <c r="X153" s="319">
        <v>982910</v>
      </c>
      <c r="Y153" s="319">
        <v>180346</v>
      </c>
      <c r="Z153" s="319">
        <v>1231811</v>
      </c>
      <c r="AB153" s="319">
        <v>5200</v>
      </c>
      <c r="AC153" s="319">
        <v>561311.34</v>
      </c>
      <c r="AD153" s="319">
        <v>65067.199999999997</v>
      </c>
      <c r="AG153" s="319">
        <v>11000</v>
      </c>
    </row>
    <row r="154" spans="1:33" x14ac:dyDescent="0.25">
      <c r="A154" t="s">
        <v>3369</v>
      </c>
      <c r="B154" s="319">
        <v>96044.17</v>
      </c>
      <c r="C154" s="319">
        <v>0</v>
      </c>
      <c r="D154" s="319">
        <v>101831.32</v>
      </c>
      <c r="F154" s="319">
        <v>898673.62</v>
      </c>
      <c r="G154" s="319">
        <v>60677.98</v>
      </c>
      <c r="K154" s="319">
        <v>7575</v>
      </c>
      <c r="P154" s="319">
        <v>-857407.63</v>
      </c>
      <c r="Q154" s="319">
        <v>1993235.29</v>
      </c>
      <c r="T154" s="319">
        <v>553308.18999999994</v>
      </c>
      <c r="V154" s="319">
        <v>217.71</v>
      </c>
      <c r="X154" s="319">
        <v>849440</v>
      </c>
      <c r="Y154" s="319">
        <v>81600</v>
      </c>
      <c r="Z154" s="319">
        <v>998000</v>
      </c>
      <c r="AB154" s="319">
        <v>10240</v>
      </c>
      <c r="AC154" s="319">
        <v>301331.71999999997</v>
      </c>
      <c r="AD154" s="319">
        <v>151169.75</v>
      </c>
      <c r="AG154" s="319">
        <v>10000</v>
      </c>
    </row>
  </sheetData>
  <sheetProtection algorithmName="SHA-512" hashValue="kspsnEVC4E+eD9LB/Ftue1oHqZh8fvnpaA76HnXvKtsez0s6d9LWq+qvzdlen1ZIVvazp7lulixlvgaJWm4Dlw==" saltValue="QZrSjiblscGXLbW5IJ/Pcw==" spinCount="100000" sheet="1" objects="1" scenario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Q165"/>
  <sheetViews>
    <sheetView tabSelected="1" zoomScale="68" zoomScaleNormal="68" workbookViewId="0">
      <selection activeCell="AP4" sqref="AP4:AP15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19.3984375" customWidth="1"/>
    <col min="6" max="7" width="8.796875" style="367"/>
    <col min="8" max="8" width="11.19921875" style="367" customWidth="1"/>
    <col min="9" max="9" width="14.5" style="367" customWidth="1"/>
    <col min="14" max="17" width="8.796875" style="349"/>
    <col min="22" max="29" width="8.796875" style="336"/>
    <col min="30" max="37" width="8.796875" style="371"/>
    <col min="38" max="38" width="19" style="76" bestFit="1" customWidth="1"/>
    <col min="39" max="39" width="15.5" style="31" bestFit="1" customWidth="1"/>
    <col min="40" max="40" width="15.09765625" style="21" bestFit="1" customWidth="1"/>
    <col min="41" max="41" width="15.09765625" style="15" bestFit="1" customWidth="1"/>
    <col min="42" max="42" width="15.09765625" style="16" bestFit="1" customWidth="1"/>
    <col min="43" max="43" width="16.8984375" style="21" bestFit="1" customWidth="1"/>
  </cols>
  <sheetData>
    <row r="1" spans="1:43" x14ac:dyDescent="0.25">
      <c r="E1" t="s">
        <v>2458</v>
      </c>
      <c r="F1" s="367" t="s">
        <v>2459</v>
      </c>
      <c r="G1" s="367" t="s">
        <v>2460</v>
      </c>
      <c r="H1" s="367" t="s">
        <v>2461</v>
      </c>
      <c r="I1" s="367" t="s">
        <v>2462</v>
      </c>
      <c r="J1" t="s">
        <v>2463</v>
      </c>
      <c r="K1" t="s">
        <v>2464</v>
      </c>
      <c r="L1" t="s">
        <v>2465</v>
      </c>
      <c r="M1" t="s">
        <v>2613</v>
      </c>
      <c r="N1" s="349" t="s">
        <v>2466</v>
      </c>
      <c r="O1" s="349" t="s">
        <v>2467</v>
      </c>
      <c r="P1" s="349" t="s">
        <v>2470</v>
      </c>
      <c r="Q1" s="349" t="s">
        <v>2471</v>
      </c>
      <c r="R1" t="s">
        <v>2472</v>
      </c>
      <c r="S1" t="s">
        <v>2473</v>
      </c>
      <c r="T1" t="s">
        <v>2474</v>
      </c>
      <c r="U1" t="s">
        <v>2475</v>
      </c>
      <c r="V1" s="336" t="s">
        <v>3221</v>
      </c>
      <c r="W1" s="336" t="s">
        <v>2477</v>
      </c>
      <c r="X1" s="336" t="s">
        <v>2478</v>
      </c>
      <c r="Y1" s="336" t="s">
        <v>2479</v>
      </c>
      <c r="Z1" s="336" t="s">
        <v>2480</v>
      </c>
      <c r="AA1" s="336" t="s">
        <v>2615</v>
      </c>
      <c r="AB1" s="336" t="s">
        <v>2481</v>
      </c>
      <c r="AC1" s="336" t="s">
        <v>2483</v>
      </c>
      <c r="AD1" s="371" t="s">
        <v>2484</v>
      </c>
      <c r="AE1" s="371" t="s">
        <v>2485</v>
      </c>
      <c r="AF1" s="371" t="s">
        <v>2486</v>
      </c>
      <c r="AG1" s="371" t="s">
        <v>2487</v>
      </c>
      <c r="AH1" s="371" t="s">
        <v>2488</v>
      </c>
      <c r="AI1" s="371" t="s">
        <v>2489</v>
      </c>
      <c r="AJ1" s="371" t="s">
        <v>2617</v>
      </c>
      <c r="AK1" s="371" t="s">
        <v>2490</v>
      </c>
      <c r="AL1" s="76" t="s">
        <v>6</v>
      </c>
      <c r="AM1" s="31" t="s">
        <v>7</v>
      </c>
      <c r="AN1" s="21" t="s">
        <v>8</v>
      </c>
      <c r="AO1" s="15" t="s">
        <v>9</v>
      </c>
      <c r="AP1" s="16" t="s">
        <v>10</v>
      </c>
      <c r="AQ1" s="21" t="s">
        <v>11</v>
      </c>
    </row>
    <row r="2" spans="1:43" x14ac:dyDescent="0.25">
      <c r="E2" t="s">
        <v>2491</v>
      </c>
      <c r="F2" s="367" t="s">
        <v>2492</v>
      </c>
      <c r="G2" s="367" t="s">
        <v>2493</v>
      </c>
      <c r="H2" s="367" t="s">
        <v>2494</v>
      </c>
      <c r="I2" s="367" t="s">
        <v>2495</v>
      </c>
      <c r="J2" t="s">
        <v>2496</v>
      </c>
      <c r="K2" t="s">
        <v>2497</v>
      </c>
      <c r="L2" t="s">
        <v>2498</v>
      </c>
      <c r="M2" t="s">
        <v>2619</v>
      </c>
      <c r="N2" s="349" t="s">
        <v>2499</v>
      </c>
      <c r="O2" s="349" t="s">
        <v>2500</v>
      </c>
      <c r="P2" s="349" t="s">
        <v>2503</v>
      </c>
      <c r="Q2" s="349" t="s">
        <v>2504</v>
      </c>
      <c r="R2" t="s">
        <v>2505</v>
      </c>
      <c r="S2" t="s">
        <v>2506</v>
      </c>
      <c r="T2" t="s">
        <v>2507</v>
      </c>
      <c r="U2" t="s">
        <v>2508</v>
      </c>
      <c r="V2" s="336" t="s">
        <v>3222</v>
      </c>
      <c r="W2" s="336" t="s">
        <v>2510</v>
      </c>
      <c r="X2" s="336" t="s">
        <v>2511</v>
      </c>
      <c r="Y2" s="336" t="s">
        <v>2512</v>
      </c>
      <c r="Z2" s="336" t="s">
        <v>2513</v>
      </c>
      <c r="AA2" s="336" t="s">
        <v>2621</v>
      </c>
      <c r="AB2" s="336" t="s">
        <v>2514</v>
      </c>
      <c r="AC2" s="336" t="s">
        <v>2516</v>
      </c>
      <c r="AD2" s="371" t="s">
        <v>2517</v>
      </c>
      <c r="AE2" s="371" t="s">
        <v>2518</v>
      </c>
      <c r="AF2" s="371" t="s">
        <v>2519</v>
      </c>
      <c r="AG2" s="371" t="s">
        <v>2520</v>
      </c>
      <c r="AH2" s="371" t="s">
        <v>2521</v>
      </c>
      <c r="AI2" s="371" t="s">
        <v>2522</v>
      </c>
      <c r="AJ2" s="371" t="s">
        <v>2623</v>
      </c>
      <c r="AK2" s="371" t="s">
        <v>2523</v>
      </c>
    </row>
    <row r="3" spans="1:43" x14ac:dyDescent="0.25">
      <c r="E3" t="s">
        <v>2524</v>
      </c>
      <c r="F3" s="368">
        <v>70700921.170000002</v>
      </c>
      <c r="G3" s="368">
        <v>2470775.41</v>
      </c>
      <c r="H3" s="368">
        <v>18309301.260000002</v>
      </c>
      <c r="I3" s="368">
        <v>24</v>
      </c>
      <c r="J3" s="319">
        <v>104153896.31999999</v>
      </c>
      <c r="K3" s="319">
        <v>38183847.939999998</v>
      </c>
      <c r="L3" s="319">
        <v>2</v>
      </c>
      <c r="M3" s="319">
        <v>315400</v>
      </c>
      <c r="N3" s="350">
        <v>269021</v>
      </c>
      <c r="O3" s="350">
        <v>2736468.57</v>
      </c>
      <c r="P3" s="350">
        <v>4686625.7300000004</v>
      </c>
      <c r="Q3" s="350">
        <v>970563.81</v>
      </c>
      <c r="R3" s="319">
        <v>370476</v>
      </c>
      <c r="S3" s="319">
        <v>-246434.05</v>
      </c>
      <c r="T3" s="319">
        <v>-61258746.850000001</v>
      </c>
      <c r="U3" s="319">
        <v>273748269.48000002</v>
      </c>
      <c r="V3" s="337">
        <v>16</v>
      </c>
      <c r="W3" s="337">
        <v>5760.42</v>
      </c>
      <c r="X3" s="337">
        <v>97412007.310000002</v>
      </c>
      <c r="Y3" s="337">
        <v>8004853.6399999997</v>
      </c>
      <c r="Z3" s="337">
        <v>69303.12</v>
      </c>
      <c r="AA3" s="337">
        <v>2300</v>
      </c>
      <c r="AB3" s="337">
        <v>119362614.73</v>
      </c>
      <c r="AC3" s="337">
        <v>15249234.390000001</v>
      </c>
      <c r="AD3" s="372">
        <v>149915640.69999999</v>
      </c>
      <c r="AE3" s="372">
        <v>391847.73</v>
      </c>
      <c r="AF3" s="372">
        <v>700136.78</v>
      </c>
      <c r="AG3" s="372">
        <v>60222974.200000003</v>
      </c>
      <c r="AH3" s="372">
        <v>15518323.26</v>
      </c>
      <c r="AI3" s="372">
        <v>140000</v>
      </c>
      <c r="AJ3" s="372">
        <v>19902</v>
      </c>
      <c r="AK3" s="372">
        <v>339340.53</v>
      </c>
      <c r="AL3" s="76">
        <f t="shared" ref="AL3:AQ3" si="0">SUM(AL4:AL154)</f>
        <v>91481021.840000048</v>
      </c>
      <c r="AM3" s="31">
        <f t="shared" si="0"/>
        <v>8662679.1099999994</v>
      </c>
      <c r="AN3" s="21">
        <f t="shared" si="0"/>
        <v>82818342.730000004</v>
      </c>
      <c r="AO3" s="15">
        <f t="shared" si="0"/>
        <v>240106089.60999995</v>
      </c>
      <c r="AP3" s="16">
        <f t="shared" si="0"/>
        <v>227248165.19999999</v>
      </c>
      <c r="AQ3" s="26">
        <f t="shared" si="0"/>
        <v>12857924.409999996</v>
      </c>
    </row>
    <row r="4" spans="1:43" x14ac:dyDescent="0.25">
      <c r="A4" t="s">
        <v>536</v>
      </c>
      <c r="B4" t="s">
        <v>538</v>
      </c>
      <c r="C4" s="71">
        <v>3670</v>
      </c>
      <c r="D4" s="58" t="s">
        <v>1264</v>
      </c>
      <c r="E4" t="s">
        <v>3223</v>
      </c>
      <c r="F4" s="368">
        <v>646421.88</v>
      </c>
      <c r="G4" s="368">
        <v>0</v>
      </c>
      <c r="H4" s="368">
        <v>34995.07</v>
      </c>
      <c r="J4" s="319">
        <v>133187.72</v>
      </c>
      <c r="K4" s="319">
        <v>177851.43</v>
      </c>
      <c r="O4" s="350">
        <v>39887</v>
      </c>
      <c r="P4" s="350">
        <v>50955</v>
      </c>
      <c r="Q4" s="350">
        <v>106</v>
      </c>
      <c r="S4" s="319">
        <v>4655.03</v>
      </c>
      <c r="T4" s="319">
        <v>-1537378.48</v>
      </c>
      <c r="U4" s="319">
        <v>2193223.69</v>
      </c>
      <c r="X4" s="337">
        <v>772609.87</v>
      </c>
      <c r="Z4" s="337">
        <v>548.41</v>
      </c>
      <c r="AB4" s="337">
        <v>994080</v>
      </c>
      <c r="AD4" s="372">
        <v>1096523</v>
      </c>
      <c r="AE4" s="372">
        <v>720</v>
      </c>
      <c r="AF4" s="372">
        <v>814</v>
      </c>
      <c r="AG4" s="372">
        <v>409915.98</v>
      </c>
      <c r="AH4" s="372">
        <v>18257.439999999999</v>
      </c>
      <c r="AL4" s="370">
        <f>SUM(F4:I4)</f>
        <v>681416.95</v>
      </c>
      <c r="AM4" s="31">
        <f>SUM(N4:Q4)</f>
        <v>90948</v>
      </c>
      <c r="AN4" s="361">
        <f>AL4-AM4</f>
        <v>590468.94999999995</v>
      </c>
      <c r="AO4" s="15">
        <f>SUM(V4:AC4)</f>
        <v>1767238.28</v>
      </c>
      <c r="AP4" s="363">
        <f>SUM(AD4:AK4)</f>
        <v>1526230.42</v>
      </c>
      <c r="AQ4" s="26">
        <f>AO4-AP4</f>
        <v>241007.8600000001</v>
      </c>
    </row>
    <row r="5" spans="1:43" x14ac:dyDescent="0.25">
      <c r="A5" t="s">
        <v>536</v>
      </c>
      <c r="B5" t="s">
        <v>538</v>
      </c>
      <c r="C5" s="71">
        <v>5165</v>
      </c>
      <c r="D5" s="58" t="s">
        <v>1265</v>
      </c>
      <c r="E5" t="s">
        <v>3224</v>
      </c>
      <c r="F5" s="368">
        <v>637586.52</v>
      </c>
      <c r="G5" s="368">
        <v>0</v>
      </c>
      <c r="H5" s="368">
        <v>129914.03</v>
      </c>
      <c r="I5" s="368">
        <v>0</v>
      </c>
      <c r="J5" s="319">
        <v>871086.57</v>
      </c>
      <c r="K5" s="319">
        <v>751537.55</v>
      </c>
      <c r="O5" s="350">
        <v>19550</v>
      </c>
      <c r="Q5" s="350">
        <v>162.61000000000001</v>
      </c>
      <c r="T5" s="319">
        <v>829965.58</v>
      </c>
      <c r="U5" s="319">
        <v>1265427.9099999999</v>
      </c>
      <c r="X5" s="337">
        <v>958510.4</v>
      </c>
      <c r="Z5" s="337">
        <v>735.1</v>
      </c>
      <c r="AB5" s="337">
        <v>1228510</v>
      </c>
      <c r="AD5" s="372">
        <v>1353710</v>
      </c>
      <c r="AE5" s="372">
        <v>8494</v>
      </c>
      <c r="AF5" s="372">
        <v>3240</v>
      </c>
      <c r="AG5" s="372">
        <v>535116.39</v>
      </c>
      <c r="AH5" s="372">
        <v>11696.54</v>
      </c>
      <c r="AK5" s="372">
        <v>480</v>
      </c>
      <c r="AL5" s="370">
        <f t="shared" ref="AL5:AL68" si="1">SUM(F5:I5)</f>
        <v>767500.55</v>
      </c>
      <c r="AM5" s="31">
        <f t="shared" ref="AM5:AM68" si="2">SUM(N5:Q5)</f>
        <v>19712.61</v>
      </c>
      <c r="AN5" s="361">
        <f t="shared" ref="AN5:AN68" si="3">AL5-AM5</f>
        <v>747787.94000000006</v>
      </c>
      <c r="AO5" s="15">
        <f t="shared" ref="AO5:AO68" si="4">SUM(V5:AC5)</f>
        <v>2187755.5</v>
      </c>
      <c r="AP5" s="363">
        <f t="shared" ref="AP5:AP68" si="5">SUM(AD5:AK5)</f>
        <v>1912736.9300000002</v>
      </c>
      <c r="AQ5" s="26">
        <f t="shared" ref="AQ5:AQ68" si="6">AO5-AP5</f>
        <v>275018.56999999983</v>
      </c>
    </row>
    <row r="6" spans="1:43" x14ac:dyDescent="0.25">
      <c r="A6" t="s">
        <v>536</v>
      </c>
      <c r="B6" t="s">
        <v>538</v>
      </c>
      <c r="C6" s="71">
        <v>4663</v>
      </c>
      <c r="D6" s="58" t="s">
        <v>1266</v>
      </c>
      <c r="E6" t="s">
        <v>3225</v>
      </c>
      <c r="F6" s="368">
        <v>634610.52</v>
      </c>
      <c r="G6" s="368">
        <v>0</v>
      </c>
      <c r="H6" s="368">
        <v>113530.63</v>
      </c>
      <c r="J6" s="319">
        <v>1014322.47</v>
      </c>
      <c r="K6" s="319">
        <v>826289.86</v>
      </c>
      <c r="N6" s="350">
        <v>2000</v>
      </c>
      <c r="O6" s="350">
        <v>13350</v>
      </c>
      <c r="P6" s="350">
        <v>248700</v>
      </c>
      <c r="Q6" s="350">
        <v>47277.4</v>
      </c>
      <c r="T6" s="319">
        <v>-1287332.8700000001</v>
      </c>
      <c r="U6" s="319">
        <v>3482828.65</v>
      </c>
      <c r="X6" s="337">
        <v>639426.93999999994</v>
      </c>
      <c r="Y6" s="337">
        <v>97390</v>
      </c>
      <c r="Z6" s="337">
        <v>12.61</v>
      </c>
      <c r="AB6" s="337">
        <v>1277600</v>
      </c>
      <c r="AD6" s="372">
        <v>1396490</v>
      </c>
      <c r="AG6" s="372">
        <v>426840.88</v>
      </c>
      <c r="AH6" s="372">
        <v>109168.37</v>
      </c>
      <c r="AL6" s="370">
        <f t="shared" si="1"/>
        <v>748141.15</v>
      </c>
      <c r="AM6" s="31">
        <f t="shared" si="2"/>
        <v>311327.40000000002</v>
      </c>
      <c r="AN6" s="361">
        <f t="shared" si="3"/>
        <v>436813.75</v>
      </c>
      <c r="AO6" s="15">
        <f t="shared" si="4"/>
        <v>2014429.5499999998</v>
      </c>
      <c r="AP6" s="363">
        <f t="shared" si="5"/>
        <v>1932499.25</v>
      </c>
      <c r="AQ6" s="26">
        <f t="shared" si="6"/>
        <v>81930.299999999814</v>
      </c>
    </row>
    <row r="7" spans="1:43" x14ac:dyDescent="0.25">
      <c r="A7" t="s">
        <v>536</v>
      </c>
      <c r="B7" t="s">
        <v>538</v>
      </c>
      <c r="C7" s="71">
        <v>4364</v>
      </c>
      <c r="D7" s="58" t="s">
        <v>1267</v>
      </c>
      <c r="E7" t="s">
        <v>3226</v>
      </c>
      <c r="F7" s="368">
        <v>457426.25</v>
      </c>
      <c r="G7" s="368">
        <v>0</v>
      </c>
      <c r="H7" s="368">
        <v>66794.58</v>
      </c>
      <c r="J7" s="319">
        <v>328929.21999999997</v>
      </c>
      <c r="K7" s="319">
        <v>406456.82</v>
      </c>
      <c r="N7" s="350">
        <v>2000</v>
      </c>
      <c r="O7" s="350">
        <v>148066.63</v>
      </c>
      <c r="Q7" s="350">
        <v>11693.1</v>
      </c>
      <c r="R7" s="319">
        <v>0</v>
      </c>
      <c r="T7" s="319">
        <v>-2967990.04</v>
      </c>
      <c r="U7" s="319">
        <v>3940312</v>
      </c>
      <c r="X7" s="337">
        <v>944957.29</v>
      </c>
      <c r="Z7" s="337">
        <v>385.49</v>
      </c>
      <c r="AB7" s="337">
        <v>407350</v>
      </c>
      <c r="AD7" s="372">
        <v>487612</v>
      </c>
      <c r="AE7" s="372">
        <v>3000</v>
      </c>
      <c r="AF7" s="372">
        <v>880</v>
      </c>
      <c r="AG7" s="372">
        <v>611888.72</v>
      </c>
      <c r="AH7" s="372">
        <v>123786.88</v>
      </c>
      <c r="AL7" s="370">
        <f t="shared" si="1"/>
        <v>524220.83</v>
      </c>
      <c r="AM7" s="31">
        <f t="shared" si="2"/>
        <v>161759.73000000001</v>
      </c>
      <c r="AN7" s="361">
        <f t="shared" si="3"/>
        <v>362461.1</v>
      </c>
      <c r="AO7" s="15">
        <f t="shared" si="4"/>
        <v>1352692.78</v>
      </c>
      <c r="AP7" s="363">
        <f t="shared" si="5"/>
        <v>1227167.6000000001</v>
      </c>
      <c r="AQ7" s="26">
        <f t="shared" si="6"/>
        <v>125525.17999999993</v>
      </c>
    </row>
    <row r="8" spans="1:43" x14ac:dyDescent="0.25">
      <c r="A8" t="s">
        <v>536</v>
      </c>
      <c r="B8" t="s">
        <v>538</v>
      </c>
      <c r="C8" s="71">
        <v>4222</v>
      </c>
      <c r="D8" s="58" t="s">
        <v>1268</v>
      </c>
      <c r="E8" t="s">
        <v>3227</v>
      </c>
      <c r="F8" s="368">
        <v>472826.81</v>
      </c>
      <c r="G8" s="368">
        <v>19000</v>
      </c>
      <c r="H8" s="368">
        <v>131961.20000000001</v>
      </c>
      <c r="J8" s="319">
        <v>297960.86</v>
      </c>
      <c r="K8" s="319">
        <v>292985.82</v>
      </c>
      <c r="M8" s="319">
        <v>194900</v>
      </c>
      <c r="N8" s="350">
        <v>1000</v>
      </c>
      <c r="O8" s="350">
        <v>27270</v>
      </c>
      <c r="Q8" s="350">
        <v>0</v>
      </c>
      <c r="R8" s="319">
        <v>22500</v>
      </c>
      <c r="T8" s="319">
        <v>-1417248.34</v>
      </c>
      <c r="U8" s="319">
        <v>2735240.51</v>
      </c>
      <c r="X8" s="337">
        <v>685660.96</v>
      </c>
      <c r="Z8" s="337">
        <v>650.34</v>
      </c>
      <c r="AB8" s="337">
        <v>791640</v>
      </c>
      <c r="AD8" s="372">
        <v>866617</v>
      </c>
      <c r="AE8" s="372">
        <v>4000</v>
      </c>
      <c r="AG8" s="372">
        <v>548270.78</v>
      </c>
      <c r="AH8" s="372">
        <v>18191</v>
      </c>
      <c r="AL8" s="370">
        <f t="shared" si="1"/>
        <v>623788.01</v>
      </c>
      <c r="AM8" s="31">
        <f t="shared" si="2"/>
        <v>28270</v>
      </c>
      <c r="AN8" s="361">
        <f t="shared" si="3"/>
        <v>595518.01</v>
      </c>
      <c r="AO8" s="15">
        <f t="shared" si="4"/>
        <v>1477951.2999999998</v>
      </c>
      <c r="AP8" s="363">
        <f t="shared" si="5"/>
        <v>1437078.78</v>
      </c>
      <c r="AQ8" s="26">
        <f t="shared" si="6"/>
        <v>40872.519999999786</v>
      </c>
    </row>
    <row r="9" spans="1:43" x14ac:dyDescent="0.25">
      <c r="A9" t="s">
        <v>536</v>
      </c>
      <c r="B9" t="s">
        <v>538</v>
      </c>
      <c r="C9" s="71">
        <v>3681</v>
      </c>
      <c r="D9" s="58" t="s">
        <v>1269</v>
      </c>
      <c r="E9" t="s">
        <v>3228</v>
      </c>
      <c r="F9" s="368">
        <v>267829.2</v>
      </c>
      <c r="G9" s="368">
        <v>0</v>
      </c>
      <c r="H9" s="368">
        <v>70337.75</v>
      </c>
      <c r="I9" s="368">
        <v>24</v>
      </c>
      <c r="J9" s="319">
        <v>757035.11</v>
      </c>
      <c r="K9" s="319">
        <v>1143524.6499999999</v>
      </c>
      <c r="O9" s="350">
        <v>20970</v>
      </c>
      <c r="R9" s="319">
        <v>18000</v>
      </c>
      <c r="T9" s="319">
        <v>-228419.82</v>
      </c>
      <c r="U9" s="319">
        <v>2266802.89</v>
      </c>
      <c r="X9" s="337">
        <v>509930.32</v>
      </c>
      <c r="Z9" s="337">
        <v>181.64</v>
      </c>
      <c r="AB9" s="337">
        <v>463036</v>
      </c>
      <c r="AD9" s="372">
        <v>535822</v>
      </c>
      <c r="AE9" s="372">
        <v>3000</v>
      </c>
      <c r="AG9" s="372">
        <v>258261.68</v>
      </c>
      <c r="AH9" s="372">
        <v>14666.64</v>
      </c>
      <c r="AL9" s="370">
        <f t="shared" si="1"/>
        <v>338190.95</v>
      </c>
      <c r="AM9" s="31">
        <f t="shared" si="2"/>
        <v>20970</v>
      </c>
      <c r="AN9" s="361">
        <f t="shared" si="3"/>
        <v>317220.95</v>
      </c>
      <c r="AO9" s="15">
        <f t="shared" si="4"/>
        <v>973147.96</v>
      </c>
      <c r="AP9" s="363">
        <f t="shared" si="5"/>
        <v>811750.32</v>
      </c>
      <c r="AQ9" s="26">
        <f t="shared" si="6"/>
        <v>161397.64000000001</v>
      </c>
    </row>
    <row r="10" spans="1:43" x14ac:dyDescent="0.25">
      <c r="A10" t="s">
        <v>536</v>
      </c>
      <c r="B10" t="s">
        <v>538</v>
      </c>
      <c r="C10" s="71">
        <v>2627</v>
      </c>
      <c r="D10" s="58" t="s">
        <v>1270</v>
      </c>
      <c r="E10" t="s">
        <v>3229</v>
      </c>
      <c r="F10" s="368">
        <v>534199.71</v>
      </c>
      <c r="G10" s="368">
        <v>0</v>
      </c>
      <c r="H10" s="368">
        <v>152478.14000000001</v>
      </c>
      <c r="J10" s="319">
        <v>943122.4</v>
      </c>
      <c r="K10" s="319">
        <v>545084.21</v>
      </c>
      <c r="O10" s="350">
        <v>24738</v>
      </c>
      <c r="P10" s="350">
        <v>59320</v>
      </c>
      <c r="Q10" s="350">
        <v>725.64</v>
      </c>
      <c r="R10" s="319">
        <v>63000</v>
      </c>
      <c r="T10" s="319">
        <v>-654080.4</v>
      </c>
      <c r="U10" s="319">
        <v>2678016.84</v>
      </c>
      <c r="X10" s="337">
        <v>822132.67</v>
      </c>
      <c r="Z10" s="337">
        <v>594.54</v>
      </c>
      <c r="AB10" s="337">
        <v>908800</v>
      </c>
      <c r="AD10" s="372">
        <v>999569</v>
      </c>
      <c r="AG10" s="372">
        <v>524939.53</v>
      </c>
      <c r="AH10" s="372">
        <v>203854.3</v>
      </c>
      <c r="AL10" s="370">
        <f t="shared" si="1"/>
        <v>686677.85</v>
      </c>
      <c r="AM10" s="31">
        <f t="shared" si="2"/>
        <v>84783.64</v>
      </c>
      <c r="AN10" s="361">
        <f t="shared" si="3"/>
        <v>601894.21</v>
      </c>
      <c r="AO10" s="15">
        <f t="shared" si="4"/>
        <v>1731527.21</v>
      </c>
      <c r="AP10" s="363">
        <f t="shared" si="5"/>
        <v>1728362.83</v>
      </c>
      <c r="AQ10" s="26">
        <f t="shared" si="6"/>
        <v>3164.3799999998882</v>
      </c>
    </row>
    <row r="11" spans="1:43" x14ac:dyDescent="0.25">
      <c r="A11" t="s">
        <v>536</v>
      </c>
      <c r="B11" t="s">
        <v>538</v>
      </c>
      <c r="C11" s="71">
        <v>2345</v>
      </c>
      <c r="D11" s="58" t="s">
        <v>1271</v>
      </c>
      <c r="E11" t="s">
        <v>3230</v>
      </c>
      <c r="F11" s="368">
        <v>496517.41</v>
      </c>
      <c r="G11" s="368">
        <v>0</v>
      </c>
      <c r="H11" s="368">
        <v>187740.82</v>
      </c>
      <c r="J11" s="319">
        <v>1817001.36</v>
      </c>
      <c r="K11" s="319">
        <v>308317.40000000002</v>
      </c>
      <c r="O11" s="350">
        <v>24100</v>
      </c>
      <c r="P11" s="350">
        <v>32000</v>
      </c>
      <c r="Q11" s="350">
        <v>36238.550000000003</v>
      </c>
      <c r="R11" s="319">
        <v>27000</v>
      </c>
      <c r="T11" s="319">
        <v>2082938.43</v>
      </c>
      <c r="U11" s="319">
        <v>585220.22</v>
      </c>
      <c r="X11" s="337">
        <v>685096.11</v>
      </c>
      <c r="Y11" s="337">
        <v>43800</v>
      </c>
      <c r="Z11" s="337">
        <v>570.01</v>
      </c>
      <c r="AB11" s="337">
        <v>729210</v>
      </c>
      <c r="AD11" s="372">
        <v>854555</v>
      </c>
      <c r="AE11" s="372">
        <v>7235</v>
      </c>
      <c r="AF11" s="372">
        <v>4528</v>
      </c>
      <c r="AG11" s="372">
        <v>441110.16</v>
      </c>
      <c r="AH11" s="372">
        <v>129168.17</v>
      </c>
      <c r="AL11" s="370">
        <f t="shared" si="1"/>
        <v>684258.23</v>
      </c>
      <c r="AM11" s="31">
        <f t="shared" si="2"/>
        <v>92338.55</v>
      </c>
      <c r="AN11" s="361">
        <f t="shared" si="3"/>
        <v>591919.67999999993</v>
      </c>
      <c r="AO11" s="15">
        <f t="shared" si="4"/>
        <v>1458676.12</v>
      </c>
      <c r="AP11" s="363">
        <f t="shared" si="5"/>
        <v>1436596.3299999998</v>
      </c>
      <c r="AQ11" s="26">
        <f t="shared" si="6"/>
        <v>22079.79000000027</v>
      </c>
    </row>
    <row r="12" spans="1:43" x14ac:dyDescent="0.25">
      <c r="A12" t="s">
        <v>536</v>
      </c>
      <c r="B12" t="s">
        <v>538</v>
      </c>
      <c r="C12" s="71">
        <v>2209</v>
      </c>
      <c r="D12" s="58" t="s">
        <v>1272</v>
      </c>
      <c r="E12" t="s">
        <v>3231</v>
      </c>
      <c r="F12" s="368">
        <v>486698.6</v>
      </c>
      <c r="G12" s="368">
        <v>0</v>
      </c>
      <c r="H12" s="368">
        <v>194482.98</v>
      </c>
      <c r="J12" s="319">
        <v>363031.4</v>
      </c>
      <c r="K12" s="319">
        <v>848540.49</v>
      </c>
      <c r="N12" s="350">
        <v>0</v>
      </c>
      <c r="O12" s="350">
        <v>34280</v>
      </c>
      <c r="Q12" s="350">
        <v>-19.43</v>
      </c>
      <c r="T12" s="319">
        <v>187202.73</v>
      </c>
      <c r="U12" s="319">
        <v>1804328.64</v>
      </c>
      <c r="X12" s="337">
        <v>530939.99</v>
      </c>
      <c r="Z12" s="337">
        <v>603.67999999999995</v>
      </c>
      <c r="AB12" s="337">
        <v>1011360</v>
      </c>
      <c r="AD12" s="372">
        <v>1087360</v>
      </c>
      <c r="AG12" s="372">
        <v>340941.32</v>
      </c>
      <c r="AH12" s="372">
        <v>247640.82</v>
      </c>
      <c r="AL12" s="370">
        <f t="shared" si="1"/>
        <v>681181.58</v>
      </c>
      <c r="AM12" s="31">
        <f t="shared" si="2"/>
        <v>34260.57</v>
      </c>
      <c r="AN12" s="361">
        <f t="shared" si="3"/>
        <v>646921.01</v>
      </c>
      <c r="AO12" s="15">
        <f t="shared" si="4"/>
        <v>1542903.67</v>
      </c>
      <c r="AP12" s="363">
        <f t="shared" si="5"/>
        <v>1675942.1400000001</v>
      </c>
      <c r="AQ12" s="26">
        <f t="shared" si="6"/>
        <v>-133038.4700000002</v>
      </c>
    </row>
    <row r="13" spans="1:43" x14ac:dyDescent="0.25">
      <c r="A13" t="s">
        <v>536</v>
      </c>
      <c r="B13" t="s">
        <v>538</v>
      </c>
      <c r="C13" s="71">
        <v>2329</v>
      </c>
      <c r="D13" s="58" t="s">
        <v>1273</v>
      </c>
      <c r="E13" t="s">
        <v>3232</v>
      </c>
      <c r="F13" s="368">
        <v>584627.07999999996</v>
      </c>
      <c r="G13" s="368">
        <v>0</v>
      </c>
      <c r="H13" s="368">
        <v>105718.44</v>
      </c>
      <c r="J13" s="319">
        <v>189513.97</v>
      </c>
      <c r="K13" s="319">
        <v>424205.56</v>
      </c>
      <c r="O13" s="350">
        <v>20400</v>
      </c>
      <c r="Q13" s="350">
        <v>1629.25</v>
      </c>
      <c r="R13" s="319">
        <v>34400</v>
      </c>
      <c r="T13" s="319">
        <v>279301.18</v>
      </c>
      <c r="U13" s="319">
        <v>667029.63</v>
      </c>
      <c r="X13" s="337">
        <v>1063825.51</v>
      </c>
      <c r="Z13" s="337">
        <v>500.02</v>
      </c>
      <c r="AB13" s="337">
        <v>530350</v>
      </c>
      <c r="AC13" s="337">
        <v>99550</v>
      </c>
      <c r="AD13" s="372">
        <v>629581.5</v>
      </c>
      <c r="AE13" s="372">
        <v>640</v>
      </c>
      <c r="AF13" s="372">
        <v>1630</v>
      </c>
      <c r="AG13" s="372">
        <v>698612.54</v>
      </c>
      <c r="AH13" s="372">
        <v>62456.5</v>
      </c>
      <c r="AL13" s="370">
        <f t="shared" si="1"/>
        <v>690345.52</v>
      </c>
      <c r="AM13" s="31">
        <f t="shared" si="2"/>
        <v>22029.25</v>
      </c>
      <c r="AN13" s="361">
        <f t="shared" si="3"/>
        <v>668316.27</v>
      </c>
      <c r="AO13" s="15">
        <f t="shared" si="4"/>
        <v>1694225.53</v>
      </c>
      <c r="AP13" s="363">
        <f t="shared" si="5"/>
        <v>1392920.54</v>
      </c>
      <c r="AQ13" s="26">
        <f t="shared" si="6"/>
        <v>301304.99</v>
      </c>
    </row>
    <row r="14" spans="1:43" x14ac:dyDescent="0.25">
      <c r="A14" t="s">
        <v>536</v>
      </c>
      <c r="B14" t="s">
        <v>538</v>
      </c>
      <c r="C14" s="71">
        <v>2781</v>
      </c>
      <c r="D14" s="58" t="s">
        <v>1274</v>
      </c>
      <c r="E14" t="s">
        <v>3233</v>
      </c>
      <c r="F14" s="368">
        <v>427593.42</v>
      </c>
      <c r="G14" s="368">
        <v>0</v>
      </c>
      <c r="H14" s="368">
        <v>261113.77</v>
      </c>
      <c r="J14" s="319">
        <v>3</v>
      </c>
      <c r="K14" s="319">
        <v>597049.02</v>
      </c>
      <c r="O14" s="350">
        <v>13940</v>
      </c>
      <c r="Q14" s="350">
        <v>558</v>
      </c>
      <c r="R14" s="319">
        <v>6450</v>
      </c>
      <c r="T14" s="319">
        <v>-83200.23</v>
      </c>
      <c r="U14" s="319">
        <v>818351.54</v>
      </c>
      <c r="X14" s="337">
        <v>1104158.2</v>
      </c>
      <c r="Z14" s="337">
        <v>414.42</v>
      </c>
      <c r="AB14" s="337">
        <v>536780</v>
      </c>
      <c r="AD14" s="372">
        <v>663334.12</v>
      </c>
      <c r="AG14" s="372">
        <v>390569.82</v>
      </c>
      <c r="AH14" s="372">
        <v>37788.78</v>
      </c>
      <c r="AK14" s="372">
        <v>20000</v>
      </c>
      <c r="AL14" s="370">
        <f t="shared" si="1"/>
        <v>688707.19</v>
      </c>
      <c r="AM14" s="31">
        <f t="shared" si="2"/>
        <v>14498</v>
      </c>
      <c r="AN14" s="361">
        <f t="shared" si="3"/>
        <v>674209.19</v>
      </c>
      <c r="AO14" s="15">
        <f t="shared" si="4"/>
        <v>1641352.6199999999</v>
      </c>
      <c r="AP14" s="363">
        <f t="shared" si="5"/>
        <v>1111692.72</v>
      </c>
      <c r="AQ14" s="26">
        <f t="shared" si="6"/>
        <v>529659.89999999991</v>
      </c>
    </row>
    <row r="15" spans="1:43" x14ac:dyDescent="0.25">
      <c r="A15" t="s">
        <v>536</v>
      </c>
      <c r="B15" t="s">
        <v>538</v>
      </c>
      <c r="C15" s="71">
        <v>3427</v>
      </c>
      <c r="D15" s="58" t="s">
        <v>1275</v>
      </c>
      <c r="E15" t="s">
        <v>3234</v>
      </c>
      <c r="F15" s="368">
        <v>376978.52</v>
      </c>
      <c r="G15" s="368">
        <v>0</v>
      </c>
      <c r="H15" s="368">
        <v>5467.79</v>
      </c>
      <c r="J15" s="319">
        <v>467337.85</v>
      </c>
      <c r="K15" s="319">
        <v>-71100.84</v>
      </c>
      <c r="O15" s="350">
        <v>23840</v>
      </c>
      <c r="P15" s="350">
        <v>114580</v>
      </c>
      <c r="Q15" s="350">
        <v>1191</v>
      </c>
      <c r="T15" s="319">
        <v>-3321696.58</v>
      </c>
      <c r="U15" s="319">
        <v>3873985.05</v>
      </c>
      <c r="X15" s="337">
        <v>824731.72</v>
      </c>
      <c r="Z15" s="337">
        <v>332.55</v>
      </c>
      <c r="AB15" s="337">
        <v>958450</v>
      </c>
      <c r="AC15" s="337">
        <v>1404.96</v>
      </c>
      <c r="AD15" s="372">
        <v>988450</v>
      </c>
      <c r="AE15" s="372">
        <v>38037</v>
      </c>
      <c r="AG15" s="372">
        <v>476307.98</v>
      </c>
      <c r="AH15" s="372">
        <v>195340.4</v>
      </c>
      <c r="AL15" s="370">
        <f t="shared" si="1"/>
        <v>382446.31</v>
      </c>
      <c r="AM15" s="31">
        <f t="shared" si="2"/>
        <v>139611</v>
      </c>
      <c r="AN15" s="361">
        <f t="shared" si="3"/>
        <v>242835.31</v>
      </c>
      <c r="AO15" s="15">
        <f t="shared" si="4"/>
        <v>1784919.23</v>
      </c>
      <c r="AP15" s="363">
        <f t="shared" si="5"/>
        <v>1698135.38</v>
      </c>
      <c r="AQ15" s="26">
        <f t="shared" si="6"/>
        <v>86783.850000000093</v>
      </c>
    </row>
    <row r="16" spans="1:43" x14ac:dyDescent="0.25">
      <c r="A16" t="s">
        <v>536</v>
      </c>
      <c r="B16" t="s">
        <v>538</v>
      </c>
      <c r="C16" s="71">
        <v>2582</v>
      </c>
      <c r="D16" s="58" t="s">
        <v>1276</v>
      </c>
      <c r="E16" t="s">
        <v>3235</v>
      </c>
      <c r="F16" s="368">
        <v>181997.15</v>
      </c>
      <c r="G16" s="368">
        <v>27135.22</v>
      </c>
      <c r="H16" s="368">
        <v>188639.71</v>
      </c>
      <c r="J16" s="319">
        <v>1455022.77</v>
      </c>
      <c r="K16" s="319">
        <v>213830.51</v>
      </c>
      <c r="O16" s="350">
        <v>25261</v>
      </c>
      <c r="P16" s="350">
        <v>38858.01</v>
      </c>
      <c r="Q16" s="350">
        <v>691.58</v>
      </c>
      <c r="R16" s="319">
        <v>-4500</v>
      </c>
      <c r="T16" s="319">
        <v>-89046.39</v>
      </c>
      <c r="U16" s="319">
        <v>2037072.22</v>
      </c>
      <c r="X16" s="337">
        <v>663583.26</v>
      </c>
      <c r="Y16" s="337">
        <v>30411</v>
      </c>
      <c r="Z16" s="337">
        <v>194.73</v>
      </c>
      <c r="AB16" s="337">
        <v>801800</v>
      </c>
      <c r="AD16" s="372">
        <v>892140.04</v>
      </c>
      <c r="AE16" s="372">
        <v>3640</v>
      </c>
      <c r="AF16" s="372">
        <v>2430</v>
      </c>
      <c r="AG16" s="372">
        <v>440757.84</v>
      </c>
      <c r="AH16" s="372">
        <v>98732.17</v>
      </c>
      <c r="AL16" s="370">
        <f t="shared" si="1"/>
        <v>397772.07999999996</v>
      </c>
      <c r="AM16" s="31">
        <f t="shared" si="2"/>
        <v>64810.590000000004</v>
      </c>
      <c r="AN16" s="361">
        <f t="shared" si="3"/>
        <v>332961.48999999993</v>
      </c>
      <c r="AO16" s="15">
        <f t="shared" si="4"/>
        <v>1495988.99</v>
      </c>
      <c r="AP16" s="363">
        <f t="shared" si="5"/>
        <v>1437700.05</v>
      </c>
      <c r="AQ16" s="26">
        <f t="shared" si="6"/>
        <v>58288.939999999944</v>
      </c>
    </row>
    <row r="17" spans="1:43" x14ac:dyDescent="0.25">
      <c r="A17" t="s">
        <v>536</v>
      </c>
      <c r="B17" t="s">
        <v>538</v>
      </c>
      <c r="C17" s="71">
        <v>1491</v>
      </c>
      <c r="D17" s="58" t="s">
        <v>1277</v>
      </c>
      <c r="E17" t="s">
        <v>3236</v>
      </c>
      <c r="F17" s="368">
        <v>172534.28</v>
      </c>
      <c r="G17" s="368">
        <v>0</v>
      </c>
      <c r="H17" s="368">
        <v>44812.91</v>
      </c>
      <c r="J17" s="319">
        <v>100387.85</v>
      </c>
      <c r="K17" s="319">
        <v>566902.18000000005</v>
      </c>
      <c r="O17" s="350">
        <v>22594</v>
      </c>
      <c r="S17" s="319">
        <v>7161.58</v>
      </c>
      <c r="T17" s="319">
        <v>-1796234.87</v>
      </c>
      <c r="U17" s="319">
        <v>2706524.69</v>
      </c>
      <c r="X17" s="337">
        <v>469783.63</v>
      </c>
      <c r="Z17" s="337">
        <v>332.19</v>
      </c>
      <c r="AB17" s="337">
        <v>867790</v>
      </c>
      <c r="AD17" s="372">
        <v>890061.52</v>
      </c>
      <c r="AG17" s="372">
        <v>376059.12</v>
      </c>
      <c r="AH17" s="372">
        <v>127193.36</v>
      </c>
      <c r="AL17" s="370">
        <f t="shared" si="1"/>
        <v>217347.19</v>
      </c>
      <c r="AM17" s="31">
        <f t="shared" si="2"/>
        <v>22594</v>
      </c>
      <c r="AN17" s="361">
        <f t="shared" si="3"/>
        <v>194753.19</v>
      </c>
      <c r="AO17" s="15">
        <f t="shared" si="4"/>
        <v>1337905.82</v>
      </c>
      <c r="AP17" s="363">
        <f t="shared" si="5"/>
        <v>1393314.0000000002</v>
      </c>
      <c r="AQ17" s="26">
        <f t="shared" si="6"/>
        <v>-55408.180000000168</v>
      </c>
    </row>
    <row r="18" spans="1:43" x14ac:dyDescent="0.25">
      <c r="A18" t="s">
        <v>536</v>
      </c>
      <c r="B18" t="s">
        <v>538</v>
      </c>
      <c r="C18" s="71">
        <v>2154</v>
      </c>
      <c r="D18" s="58" t="s">
        <v>1278</v>
      </c>
      <c r="E18" t="s">
        <v>3237</v>
      </c>
      <c r="F18" s="368">
        <v>191501.22</v>
      </c>
      <c r="G18" s="368">
        <v>45536.4</v>
      </c>
      <c r="H18" s="368">
        <v>249904.65</v>
      </c>
      <c r="J18" s="319">
        <v>1938368.19</v>
      </c>
      <c r="K18" s="319">
        <v>327629.67</v>
      </c>
      <c r="N18" s="350">
        <v>22000</v>
      </c>
      <c r="O18" s="350">
        <v>50130</v>
      </c>
      <c r="Q18" s="350">
        <v>-316.05</v>
      </c>
      <c r="R18" s="319">
        <v>9000</v>
      </c>
      <c r="T18" s="319">
        <v>1836658.15</v>
      </c>
      <c r="U18" s="319">
        <v>865508.28</v>
      </c>
      <c r="X18" s="337">
        <v>755851.97</v>
      </c>
      <c r="Z18" s="337">
        <v>267.42</v>
      </c>
      <c r="AB18" s="337">
        <v>699270</v>
      </c>
      <c r="AD18" s="372">
        <v>875357</v>
      </c>
      <c r="AE18" s="372">
        <v>3000</v>
      </c>
      <c r="AF18" s="372">
        <v>1000</v>
      </c>
      <c r="AG18" s="372">
        <v>493837.26</v>
      </c>
      <c r="AH18" s="372">
        <v>112235.38</v>
      </c>
      <c r="AL18" s="370">
        <f t="shared" si="1"/>
        <v>486942.27</v>
      </c>
      <c r="AM18" s="31">
        <f t="shared" si="2"/>
        <v>71813.95</v>
      </c>
      <c r="AN18" s="361">
        <f t="shared" si="3"/>
        <v>415128.32000000001</v>
      </c>
      <c r="AO18" s="15">
        <f t="shared" si="4"/>
        <v>1455389.3900000001</v>
      </c>
      <c r="AP18" s="363">
        <f t="shared" si="5"/>
        <v>1485429.6400000001</v>
      </c>
      <c r="AQ18" s="26">
        <f t="shared" si="6"/>
        <v>-30040.25</v>
      </c>
    </row>
    <row r="19" spans="1:43" x14ac:dyDescent="0.25">
      <c r="A19" t="s">
        <v>536</v>
      </c>
      <c r="B19" t="s">
        <v>538</v>
      </c>
      <c r="C19" s="71">
        <v>3909</v>
      </c>
      <c r="D19" s="58" t="s">
        <v>1279</v>
      </c>
      <c r="E19" t="s">
        <v>3238</v>
      </c>
      <c r="F19" s="368">
        <v>397293.45</v>
      </c>
      <c r="G19" s="368">
        <v>0</v>
      </c>
      <c r="H19" s="368">
        <v>47843.53</v>
      </c>
      <c r="J19" s="319">
        <v>-6338.51</v>
      </c>
      <c r="K19" s="319">
        <v>-235753.7</v>
      </c>
      <c r="O19" s="350">
        <v>30430</v>
      </c>
      <c r="Q19" s="350">
        <v>858</v>
      </c>
      <c r="R19" s="319">
        <v>14400</v>
      </c>
      <c r="S19" s="319">
        <v>10715</v>
      </c>
      <c r="T19" s="319">
        <v>-2466273.4900000002</v>
      </c>
      <c r="U19" s="319">
        <v>2831701.19</v>
      </c>
      <c r="X19" s="337">
        <v>655539.98</v>
      </c>
      <c r="Y19" s="337">
        <v>299670</v>
      </c>
      <c r="Z19" s="337">
        <v>575.1</v>
      </c>
      <c r="AB19" s="337">
        <v>904470</v>
      </c>
      <c r="AD19" s="372">
        <v>1032634</v>
      </c>
      <c r="AE19" s="372">
        <v>640</v>
      </c>
      <c r="AF19" s="372">
        <v>2430</v>
      </c>
      <c r="AG19" s="372">
        <v>523835.58</v>
      </c>
      <c r="AH19" s="372">
        <v>519501.43</v>
      </c>
      <c r="AL19" s="370">
        <f t="shared" si="1"/>
        <v>445136.98</v>
      </c>
      <c r="AM19" s="31">
        <f t="shared" si="2"/>
        <v>31288</v>
      </c>
      <c r="AN19" s="361">
        <f t="shared" si="3"/>
        <v>413848.98</v>
      </c>
      <c r="AO19" s="15">
        <f t="shared" si="4"/>
        <v>1860255.08</v>
      </c>
      <c r="AP19" s="363">
        <f t="shared" si="5"/>
        <v>2079041.01</v>
      </c>
      <c r="AQ19" s="26">
        <f t="shared" si="6"/>
        <v>-218785.92999999993</v>
      </c>
    </row>
    <row r="20" spans="1:43" x14ac:dyDescent="0.25">
      <c r="A20" t="s">
        <v>536</v>
      </c>
      <c r="B20" t="s">
        <v>538</v>
      </c>
      <c r="C20" s="71">
        <v>2875</v>
      </c>
      <c r="D20" s="58" t="s">
        <v>1280</v>
      </c>
      <c r="E20" t="s">
        <v>3239</v>
      </c>
      <c r="F20" s="368">
        <v>440464.19</v>
      </c>
      <c r="G20" s="368">
        <v>0</v>
      </c>
      <c r="H20" s="368">
        <v>247091.01</v>
      </c>
      <c r="J20" s="319">
        <v>2421170.15</v>
      </c>
      <c r="K20" s="319">
        <v>652215.01</v>
      </c>
      <c r="O20" s="350">
        <v>13157</v>
      </c>
      <c r="Q20" s="350">
        <v>995</v>
      </c>
      <c r="R20" s="319">
        <v>78000</v>
      </c>
      <c r="T20" s="319">
        <v>-1874082.52</v>
      </c>
      <c r="U20" s="319">
        <v>5546813.3099999996</v>
      </c>
      <c r="X20" s="337">
        <v>798759.43</v>
      </c>
      <c r="Y20" s="337">
        <v>285000</v>
      </c>
      <c r="Z20" s="337">
        <v>1007.87</v>
      </c>
      <c r="AB20" s="337">
        <v>979780</v>
      </c>
      <c r="AC20" s="337">
        <v>1015</v>
      </c>
      <c r="AD20" s="372">
        <v>1142454.75</v>
      </c>
      <c r="AE20" s="372">
        <v>7662.73</v>
      </c>
      <c r="AF20" s="372">
        <v>18656.43</v>
      </c>
      <c r="AG20" s="372">
        <v>769110.14</v>
      </c>
      <c r="AH20" s="372">
        <v>131620.68</v>
      </c>
      <c r="AL20" s="370">
        <f t="shared" si="1"/>
        <v>687555.2</v>
      </c>
      <c r="AM20" s="31">
        <f t="shared" si="2"/>
        <v>14152</v>
      </c>
      <c r="AN20" s="361">
        <f t="shared" si="3"/>
        <v>673403.2</v>
      </c>
      <c r="AO20" s="15">
        <f t="shared" si="4"/>
        <v>2065562.3000000003</v>
      </c>
      <c r="AP20" s="363">
        <f t="shared" si="5"/>
        <v>2069504.7299999997</v>
      </c>
      <c r="AQ20" s="26">
        <f t="shared" si="6"/>
        <v>-3942.4299999994691</v>
      </c>
    </row>
    <row r="21" spans="1:43" x14ac:dyDescent="0.25">
      <c r="A21" t="s">
        <v>536</v>
      </c>
      <c r="B21" t="s">
        <v>538</v>
      </c>
      <c r="C21" s="71">
        <v>4102</v>
      </c>
      <c r="D21" s="58" t="s">
        <v>1281</v>
      </c>
      <c r="E21" t="s">
        <v>3240</v>
      </c>
      <c r="F21" s="368">
        <v>674099.68</v>
      </c>
      <c r="G21" s="368">
        <v>0</v>
      </c>
      <c r="H21" s="368">
        <v>142815.28</v>
      </c>
      <c r="J21" s="319">
        <v>2383449.6</v>
      </c>
      <c r="K21" s="319">
        <v>1334108.3700000001</v>
      </c>
      <c r="N21" s="350">
        <v>2000</v>
      </c>
      <c r="O21" s="350">
        <v>28173</v>
      </c>
      <c r="P21" s="350">
        <v>69320</v>
      </c>
      <c r="Q21" s="350">
        <v>1398</v>
      </c>
      <c r="R21" s="319">
        <v>6000</v>
      </c>
      <c r="T21" s="319">
        <v>2902103.98</v>
      </c>
      <c r="U21" s="319">
        <v>1606327.04</v>
      </c>
      <c r="X21" s="337">
        <v>1047102.88</v>
      </c>
      <c r="Z21" s="337">
        <v>1032.1199999999999</v>
      </c>
      <c r="AB21" s="337">
        <v>1730180</v>
      </c>
      <c r="AD21" s="372">
        <v>1931809</v>
      </c>
      <c r="AE21" s="372">
        <v>8175</v>
      </c>
      <c r="AG21" s="372">
        <v>667309.44999999995</v>
      </c>
      <c r="AH21" s="372">
        <v>251870.64</v>
      </c>
      <c r="AL21" s="370">
        <f t="shared" si="1"/>
        <v>816914.96000000008</v>
      </c>
      <c r="AM21" s="31">
        <f t="shared" si="2"/>
        <v>100891</v>
      </c>
      <c r="AN21" s="361">
        <f t="shared" si="3"/>
        <v>716023.96000000008</v>
      </c>
      <c r="AO21" s="15">
        <f t="shared" si="4"/>
        <v>2778315</v>
      </c>
      <c r="AP21" s="363">
        <f t="shared" si="5"/>
        <v>2859164.0900000003</v>
      </c>
      <c r="AQ21" s="26">
        <f t="shared" si="6"/>
        <v>-80849.090000000317</v>
      </c>
    </row>
    <row r="22" spans="1:43" x14ac:dyDescent="0.25">
      <c r="A22" t="s">
        <v>536</v>
      </c>
      <c r="B22" t="s">
        <v>538</v>
      </c>
      <c r="C22" s="71">
        <v>3593</v>
      </c>
      <c r="D22" s="58" t="s">
        <v>1282</v>
      </c>
      <c r="E22" t="s">
        <v>3241</v>
      </c>
      <c r="F22" s="368">
        <v>890537.84</v>
      </c>
      <c r="G22" s="368">
        <v>0</v>
      </c>
      <c r="H22" s="368">
        <v>116448</v>
      </c>
      <c r="J22" s="319">
        <v>1686109.17</v>
      </c>
      <c r="K22" s="319">
        <v>573968.97</v>
      </c>
      <c r="O22" s="350">
        <v>23710</v>
      </c>
      <c r="Q22" s="350">
        <v>418.69</v>
      </c>
      <c r="R22" s="319">
        <v>0</v>
      </c>
      <c r="T22" s="319">
        <v>1859056.31</v>
      </c>
      <c r="U22" s="319">
        <v>1373222.93</v>
      </c>
      <c r="X22" s="337">
        <v>586627.82999999996</v>
      </c>
      <c r="Z22" s="337">
        <v>1165.54</v>
      </c>
      <c r="AB22" s="337">
        <v>585530</v>
      </c>
      <c r="AD22" s="372">
        <v>687440</v>
      </c>
      <c r="AE22" s="372">
        <v>3000</v>
      </c>
      <c r="AF22" s="372">
        <v>2160</v>
      </c>
      <c r="AG22" s="372">
        <v>315108.32</v>
      </c>
      <c r="AH22" s="372">
        <v>134959</v>
      </c>
      <c r="AK22" s="372">
        <v>20000</v>
      </c>
      <c r="AL22" s="370">
        <f t="shared" si="1"/>
        <v>1006985.84</v>
      </c>
      <c r="AM22" s="31">
        <f t="shared" si="2"/>
        <v>24128.69</v>
      </c>
      <c r="AN22" s="361">
        <f t="shared" si="3"/>
        <v>982857.15</v>
      </c>
      <c r="AO22" s="15">
        <f t="shared" si="4"/>
        <v>1173323.3700000001</v>
      </c>
      <c r="AP22" s="363">
        <f t="shared" si="5"/>
        <v>1162667.32</v>
      </c>
      <c r="AQ22" s="26">
        <f t="shared" si="6"/>
        <v>10656.050000000047</v>
      </c>
    </row>
    <row r="23" spans="1:43" x14ac:dyDescent="0.25">
      <c r="A23" t="s">
        <v>536</v>
      </c>
      <c r="B23" t="s">
        <v>538</v>
      </c>
      <c r="C23" s="71">
        <v>2119</v>
      </c>
      <c r="D23" s="58" t="s">
        <v>1283</v>
      </c>
      <c r="E23" t="s">
        <v>3242</v>
      </c>
      <c r="F23" s="368">
        <v>418360.54</v>
      </c>
      <c r="G23" s="368">
        <v>0</v>
      </c>
      <c r="H23" s="368">
        <v>69180.05</v>
      </c>
      <c r="J23" s="319">
        <v>1830774.67</v>
      </c>
      <c r="K23" s="319">
        <v>472322.92</v>
      </c>
      <c r="O23" s="350">
        <v>19040</v>
      </c>
      <c r="P23" s="350">
        <v>27320</v>
      </c>
      <c r="R23" s="319">
        <v>-300</v>
      </c>
      <c r="T23" s="319">
        <v>2193361.35</v>
      </c>
      <c r="U23" s="319">
        <v>466379.49</v>
      </c>
      <c r="X23" s="337">
        <v>754453.54</v>
      </c>
      <c r="Y23" s="337">
        <v>31980</v>
      </c>
      <c r="Z23" s="337">
        <v>512.21</v>
      </c>
      <c r="AA23" s="337">
        <v>2300</v>
      </c>
      <c r="AB23" s="337">
        <v>653220</v>
      </c>
      <c r="AD23" s="372">
        <v>733765</v>
      </c>
      <c r="AF23" s="372">
        <v>4000</v>
      </c>
      <c r="AG23" s="372">
        <v>469261.07</v>
      </c>
      <c r="AH23" s="372">
        <v>150602.34</v>
      </c>
      <c r="AL23" s="370">
        <f t="shared" si="1"/>
        <v>487540.58999999997</v>
      </c>
      <c r="AM23" s="31">
        <f t="shared" si="2"/>
        <v>46360</v>
      </c>
      <c r="AN23" s="361">
        <f t="shared" si="3"/>
        <v>441180.58999999997</v>
      </c>
      <c r="AO23" s="15">
        <f t="shared" si="4"/>
        <v>1442465.75</v>
      </c>
      <c r="AP23" s="363">
        <f t="shared" si="5"/>
        <v>1357628.4100000001</v>
      </c>
      <c r="AQ23" s="26">
        <f t="shared" si="6"/>
        <v>84837.339999999851</v>
      </c>
    </row>
    <row r="24" spans="1:43" x14ac:dyDescent="0.25">
      <c r="A24" t="s">
        <v>536</v>
      </c>
      <c r="B24" t="s">
        <v>538</v>
      </c>
      <c r="C24" s="71">
        <v>2646</v>
      </c>
      <c r="D24" s="58" t="s">
        <v>1284</v>
      </c>
      <c r="E24" t="s">
        <v>3243</v>
      </c>
      <c r="F24" s="368">
        <v>399789.26</v>
      </c>
      <c r="G24" s="368">
        <v>-247328.54</v>
      </c>
      <c r="H24" s="368">
        <v>141017.01</v>
      </c>
      <c r="J24" s="319">
        <v>170661.54</v>
      </c>
      <c r="K24" s="319">
        <v>301234.68</v>
      </c>
      <c r="N24" s="350">
        <v>50000</v>
      </c>
      <c r="O24" s="350">
        <v>-7552</v>
      </c>
      <c r="Q24" s="350">
        <v>-400</v>
      </c>
      <c r="R24" s="319">
        <v>1800</v>
      </c>
      <c r="T24" s="319">
        <v>-1061836.3400000001</v>
      </c>
      <c r="U24" s="319">
        <v>1804328.64</v>
      </c>
      <c r="X24" s="337">
        <v>478506.65</v>
      </c>
      <c r="Z24" s="337">
        <v>232.23</v>
      </c>
      <c r="AB24" s="337">
        <v>337290</v>
      </c>
      <c r="AC24" s="337">
        <v>102000</v>
      </c>
      <c r="AD24" s="372">
        <v>430267</v>
      </c>
      <c r="AG24" s="372">
        <v>356794.23</v>
      </c>
      <c r="AH24" s="372">
        <v>151934</v>
      </c>
      <c r="AL24" s="370">
        <f t="shared" si="1"/>
        <v>293477.73</v>
      </c>
      <c r="AM24" s="31">
        <f t="shared" si="2"/>
        <v>42048</v>
      </c>
      <c r="AN24" s="361">
        <f t="shared" si="3"/>
        <v>251429.72999999998</v>
      </c>
      <c r="AO24" s="15">
        <f t="shared" si="4"/>
        <v>918028.88</v>
      </c>
      <c r="AP24" s="363">
        <f t="shared" si="5"/>
        <v>938995.23</v>
      </c>
      <c r="AQ24" s="26">
        <f t="shared" si="6"/>
        <v>-20966.349999999977</v>
      </c>
    </row>
    <row r="25" spans="1:43" x14ac:dyDescent="0.25">
      <c r="A25" t="s">
        <v>536</v>
      </c>
      <c r="B25" t="s">
        <v>538</v>
      </c>
      <c r="C25" s="71">
        <v>6232</v>
      </c>
      <c r="D25" s="58" t="s">
        <v>1285</v>
      </c>
      <c r="E25" t="s">
        <v>3244</v>
      </c>
      <c r="F25" s="368">
        <v>310945.44</v>
      </c>
      <c r="G25" s="368">
        <v>0</v>
      </c>
      <c r="H25" s="368">
        <v>271188.99</v>
      </c>
      <c r="J25" s="319">
        <v>383824.98</v>
      </c>
      <c r="K25" s="319">
        <v>243828.23</v>
      </c>
      <c r="N25" s="350">
        <v>6000</v>
      </c>
      <c r="O25" s="350">
        <v>69933</v>
      </c>
      <c r="P25" s="350">
        <v>88750</v>
      </c>
      <c r="Q25" s="350">
        <v>0</v>
      </c>
      <c r="R25" s="319">
        <v>17160</v>
      </c>
      <c r="T25" s="319">
        <v>-394850.18</v>
      </c>
      <c r="U25" s="319">
        <v>1601555.91</v>
      </c>
      <c r="X25" s="337">
        <v>597951.23</v>
      </c>
      <c r="Y25" s="337">
        <v>21720</v>
      </c>
      <c r="Z25" s="337">
        <v>325.56</v>
      </c>
      <c r="AB25" s="337">
        <v>978990</v>
      </c>
      <c r="AD25" s="372">
        <v>1107711.3999999999</v>
      </c>
      <c r="AE25" s="372">
        <v>3400</v>
      </c>
      <c r="AG25" s="372">
        <v>622202.98</v>
      </c>
      <c r="AH25" s="372">
        <v>44433.5</v>
      </c>
      <c r="AL25" s="370">
        <f t="shared" si="1"/>
        <v>582134.42999999993</v>
      </c>
      <c r="AM25" s="31">
        <f t="shared" si="2"/>
        <v>164683</v>
      </c>
      <c r="AN25" s="361">
        <f t="shared" si="3"/>
        <v>417451.42999999993</v>
      </c>
      <c r="AO25" s="15">
        <f t="shared" si="4"/>
        <v>1598986.79</v>
      </c>
      <c r="AP25" s="363">
        <f t="shared" si="5"/>
        <v>1777747.88</v>
      </c>
      <c r="AQ25" s="26">
        <f t="shared" si="6"/>
        <v>-178761.08999999985</v>
      </c>
    </row>
    <row r="26" spans="1:43" x14ac:dyDescent="0.25">
      <c r="A26" t="s">
        <v>536</v>
      </c>
      <c r="B26" t="s">
        <v>538</v>
      </c>
      <c r="C26" s="71">
        <v>5126</v>
      </c>
      <c r="D26" s="58" t="s">
        <v>1286</v>
      </c>
      <c r="E26" t="s">
        <v>3245</v>
      </c>
      <c r="F26" s="368">
        <v>189195.96</v>
      </c>
      <c r="G26" s="368">
        <v>0</v>
      </c>
      <c r="H26" s="368">
        <v>74571.009999999995</v>
      </c>
      <c r="J26" s="319">
        <v>47102.87</v>
      </c>
      <c r="K26" s="319">
        <v>387340.53</v>
      </c>
      <c r="O26" s="350">
        <v>22591</v>
      </c>
      <c r="P26" s="350">
        <v>75000</v>
      </c>
      <c r="Q26" s="350">
        <v>533.08000000000004</v>
      </c>
      <c r="R26" s="319">
        <v>30000</v>
      </c>
      <c r="T26" s="319">
        <v>-675637.59</v>
      </c>
      <c r="U26" s="319">
        <v>1188537.31</v>
      </c>
      <c r="X26" s="337">
        <v>676635.55</v>
      </c>
      <c r="Y26" s="337">
        <v>51700</v>
      </c>
      <c r="Z26" s="337">
        <v>282.48</v>
      </c>
      <c r="AB26" s="337">
        <v>806360</v>
      </c>
      <c r="AC26" s="337">
        <v>0.01</v>
      </c>
      <c r="AD26" s="372">
        <v>896162</v>
      </c>
      <c r="AE26" s="372">
        <v>1534</v>
      </c>
      <c r="AG26" s="372">
        <v>513355.29</v>
      </c>
      <c r="AH26" s="372">
        <v>66740.179999999993</v>
      </c>
      <c r="AL26" s="370">
        <f t="shared" si="1"/>
        <v>263766.96999999997</v>
      </c>
      <c r="AM26" s="31">
        <f t="shared" si="2"/>
        <v>98124.08</v>
      </c>
      <c r="AN26" s="361">
        <f t="shared" si="3"/>
        <v>165642.88999999996</v>
      </c>
      <c r="AO26" s="15">
        <f t="shared" si="4"/>
        <v>1534978.04</v>
      </c>
      <c r="AP26" s="363">
        <f t="shared" si="5"/>
        <v>1477791.47</v>
      </c>
      <c r="AQ26" s="26">
        <f t="shared" si="6"/>
        <v>57186.570000000065</v>
      </c>
    </row>
    <row r="27" spans="1:43" x14ac:dyDescent="0.25">
      <c r="A27" t="s">
        <v>536</v>
      </c>
      <c r="B27" t="s">
        <v>538</v>
      </c>
      <c r="C27" s="71">
        <v>2780</v>
      </c>
      <c r="D27" s="58" t="s">
        <v>1287</v>
      </c>
      <c r="E27" t="s">
        <v>3365</v>
      </c>
      <c r="F27" s="368">
        <v>189253.12</v>
      </c>
      <c r="G27" s="368">
        <v>617835.05000000005</v>
      </c>
      <c r="H27" s="368">
        <v>46385</v>
      </c>
      <c r="J27" s="319">
        <v>671349.49</v>
      </c>
      <c r="K27" s="319">
        <v>407773.66</v>
      </c>
      <c r="O27" s="350">
        <v>14800</v>
      </c>
      <c r="P27" s="350">
        <v>195760</v>
      </c>
      <c r="S27" s="319">
        <v>14425.64</v>
      </c>
      <c r="T27" s="319">
        <v>-2535080.56</v>
      </c>
      <c r="U27" s="319">
        <v>3378480.39</v>
      </c>
      <c r="X27" s="337">
        <v>1473006.75</v>
      </c>
      <c r="Y27" s="337">
        <v>104100</v>
      </c>
      <c r="Z27" s="337">
        <v>459.46</v>
      </c>
      <c r="AB27" s="337">
        <v>100140</v>
      </c>
      <c r="AD27" s="372">
        <v>196272.4</v>
      </c>
      <c r="AG27" s="372">
        <v>551967.55000000005</v>
      </c>
      <c r="AH27" s="372">
        <v>65255.41</v>
      </c>
      <c r="AL27" s="370">
        <f t="shared" si="1"/>
        <v>853473.17</v>
      </c>
      <c r="AM27" s="31">
        <f t="shared" si="2"/>
        <v>210560</v>
      </c>
      <c r="AN27" s="361">
        <f t="shared" si="3"/>
        <v>642913.17000000004</v>
      </c>
      <c r="AO27" s="15">
        <f t="shared" si="4"/>
        <v>1677706.21</v>
      </c>
      <c r="AP27" s="363">
        <f t="shared" si="5"/>
        <v>813495.3600000001</v>
      </c>
      <c r="AQ27" s="26">
        <f t="shared" si="6"/>
        <v>864210.84999999986</v>
      </c>
    </row>
    <row r="28" spans="1:43" x14ac:dyDescent="0.25">
      <c r="A28" t="s">
        <v>536</v>
      </c>
      <c r="B28" t="s">
        <v>538</v>
      </c>
      <c r="C28" s="71">
        <v>2904</v>
      </c>
      <c r="D28" s="58" t="s">
        <v>1288</v>
      </c>
      <c r="E28" t="s">
        <v>3370</v>
      </c>
      <c r="F28" s="368">
        <v>282902.84000000003</v>
      </c>
      <c r="G28" s="368">
        <v>77348</v>
      </c>
      <c r="H28" s="368">
        <v>144358.44</v>
      </c>
      <c r="J28" s="319">
        <v>3361435.17</v>
      </c>
      <c r="K28" s="319">
        <v>407908.5</v>
      </c>
      <c r="O28" s="350">
        <v>40864</v>
      </c>
      <c r="Q28" s="350">
        <v>798</v>
      </c>
      <c r="T28" s="319">
        <v>-534458.64</v>
      </c>
      <c r="U28" s="319">
        <v>4652638.84</v>
      </c>
      <c r="X28" s="337">
        <v>572215.56000000006</v>
      </c>
      <c r="Y28" s="337">
        <v>110000</v>
      </c>
      <c r="Z28" s="337">
        <v>349.97</v>
      </c>
      <c r="AB28" s="337">
        <v>362680</v>
      </c>
      <c r="AD28" s="372">
        <v>473617.84</v>
      </c>
      <c r="AE28" s="372">
        <v>4000</v>
      </c>
      <c r="AG28" s="372">
        <v>297271.61</v>
      </c>
      <c r="AH28" s="372">
        <v>156245.32999999999</v>
      </c>
      <c r="AL28" s="370">
        <f t="shared" si="1"/>
        <v>504609.28000000003</v>
      </c>
      <c r="AM28" s="31">
        <f t="shared" si="2"/>
        <v>41662</v>
      </c>
      <c r="AN28" s="361">
        <f t="shared" si="3"/>
        <v>462947.28</v>
      </c>
      <c r="AO28" s="15">
        <f t="shared" si="4"/>
        <v>1045245.53</v>
      </c>
      <c r="AP28" s="363">
        <f t="shared" si="5"/>
        <v>931134.77999999991</v>
      </c>
      <c r="AQ28" s="26">
        <f t="shared" si="6"/>
        <v>114110.75000000012</v>
      </c>
    </row>
    <row r="29" spans="1:43" x14ac:dyDescent="0.25">
      <c r="A29" t="s">
        <v>541</v>
      </c>
      <c r="B29" t="s">
        <v>542</v>
      </c>
      <c r="C29" s="71">
        <v>3964</v>
      </c>
      <c r="D29" s="58" t="s">
        <v>1289</v>
      </c>
      <c r="E29" t="s">
        <v>3246</v>
      </c>
      <c r="F29" s="368">
        <v>466620</v>
      </c>
      <c r="G29" s="368">
        <v>0</v>
      </c>
      <c r="H29" s="368">
        <v>31456.42</v>
      </c>
      <c r="J29" s="319">
        <v>2081229.35</v>
      </c>
      <c r="K29" s="319">
        <v>256507.81</v>
      </c>
      <c r="Q29" s="350">
        <v>987</v>
      </c>
      <c r="T29" s="319">
        <v>-1255164.97</v>
      </c>
      <c r="U29" s="319">
        <v>3908830.71</v>
      </c>
      <c r="X29" s="337">
        <v>838871.71</v>
      </c>
      <c r="Z29" s="337">
        <v>284.54000000000002</v>
      </c>
      <c r="AB29" s="337">
        <v>1622140</v>
      </c>
      <c r="AC29" s="337">
        <v>348240</v>
      </c>
      <c r="AD29" s="372">
        <v>1846941</v>
      </c>
      <c r="AF29" s="372">
        <v>640</v>
      </c>
      <c r="AG29" s="372">
        <v>596187.81999999995</v>
      </c>
      <c r="AH29" s="372">
        <v>172312.67</v>
      </c>
      <c r="AK29" s="372">
        <v>12293.92</v>
      </c>
      <c r="AL29" s="370">
        <f t="shared" si="1"/>
        <v>498076.42</v>
      </c>
      <c r="AM29" s="31">
        <f t="shared" si="2"/>
        <v>987</v>
      </c>
      <c r="AN29" s="361">
        <f t="shared" si="3"/>
        <v>497089.42</v>
      </c>
      <c r="AO29" s="15">
        <f t="shared" si="4"/>
        <v>2809536.25</v>
      </c>
      <c r="AP29" s="363">
        <f t="shared" si="5"/>
        <v>2628375.4099999997</v>
      </c>
      <c r="AQ29" s="26">
        <f t="shared" si="6"/>
        <v>181160.84000000032</v>
      </c>
    </row>
    <row r="30" spans="1:43" x14ac:dyDescent="0.25">
      <c r="A30" t="s">
        <v>541</v>
      </c>
      <c r="B30" t="s">
        <v>542</v>
      </c>
      <c r="C30" s="71">
        <v>5112</v>
      </c>
      <c r="D30" s="58" t="s">
        <v>1290</v>
      </c>
      <c r="E30" t="s">
        <v>3247</v>
      </c>
      <c r="F30" s="368">
        <v>568873.62</v>
      </c>
      <c r="G30" s="368">
        <v>0</v>
      </c>
      <c r="H30" s="368">
        <v>175939.5</v>
      </c>
      <c r="J30" s="319">
        <v>802536</v>
      </c>
      <c r="K30" s="319">
        <v>547213</v>
      </c>
      <c r="Q30" s="350">
        <v>1133.18</v>
      </c>
      <c r="T30" s="319">
        <v>-2764505.63</v>
      </c>
      <c r="U30" s="319">
        <v>4779390.07</v>
      </c>
      <c r="W30" s="337">
        <v>653.1</v>
      </c>
      <c r="X30" s="337">
        <v>965266.58</v>
      </c>
      <c r="AB30" s="337">
        <v>944960</v>
      </c>
      <c r="AC30" s="337">
        <v>140000</v>
      </c>
      <c r="AD30" s="372">
        <v>1108593.42</v>
      </c>
      <c r="AF30" s="372">
        <v>6990</v>
      </c>
      <c r="AG30" s="372">
        <v>753103.76</v>
      </c>
      <c r="AH30" s="372">
        <v>103648</v>
      </c>
      <c r="AL30" s="370">
        <f t="shared" si="1"/>
        <v>744813.12</v>
      </c>
      <c r="AM30" s="31">
        <f t="shared" si="2"/>
        <v>1133.18</v>
      </c>
      <c r="AN30" s="361">
        <f t="shared" si="3"/>
        <v>743679.94</v>
      </c>
      <c r="AO30" s="15">
        <f t="shared" si="4"/>
        <v>2050879.68</v>
      </c>
      <c r="AP30" s="363">
        <f t="shared" si="5"/>
        <v>1972335.18</v>
      </c>
      <c r="AQ30" s="26">
        <f t="shared" si="6"/>
        <v>78544.5</v>
      </c>
    </row>
    <row r="31" spans="1:43" x14ac:dyDescent="0.25">
      <c r="A31" t="s">
        <v>541</v>
      </c>
      <c r="B31" t="s">
        <v>542</v>
      </c>
      <c r="C31" s="71">
        <v>2863</v>
      </c>
      <c r="D31" s="58" t="s">
        <v>1291</v>
      </c>
      <c r="E31" t="s">
        <v>3248</v>
      </c>
      <c r="F31" s="368">
        <v>339212.9</v>
      </c>
      <c r="G31" s="368">
        <v>0</v>
      </c>
      <c r="H31" s="368">
        <v>36315.839999999997</v>
      </c>
      <c r="K31" s="319">
        <v>367281.11</v>
      </c>
      <c r="Q31" s="350">
        <v>465</v>
      </c>
      <c r="T31" s="319">
        <v>-966644.63</v>
      </c>
      <c r="U31" s="319">
        <v>1728640.99</v>
      </c>
      <c r="X31" s="337">
        <v>677900.93</v>
      </c>
      <c r="Z31" s="337">
        <v>391.45</v>
      </c>
      <c r="AB31" s="337">
        <v>960000</v>
      </c>
      <c r="AC31" s="337">
        <v>108291.92</v>
      </c>
      <c r="AD31" s="372">
        <v>1070209</v>
      </c>
      <c r="AF31" s="372">
        <v>3530</v>
      </c>
      <c r="AG31" s="372">
        <v>613850.9</v>
      </c>
      <c r="AH31" s="372">
        <v>78645.91</v>
      </c>
      <c r="AL31" s="370">
        <f t="shared" si="1"/>
        <v>375528.74</v>
      </c>
      <c r="AM31" s="31">
        <f t="shared" si="2"/>
        <v>465</v>
      </c>
      <c r="AN31" s="361">
        <f t="shared" si="3"/>
        <v>375063.74</v>
      </c>
      <c r="AO31" s="15">
        <f t="shared" si="4"/>
        <v>1746584.2999999998</v>
      </c>
      <c r="AP31" s="363">
        <f t="shared" si="5"/>
        <v>1766235.8099999998</v>
      </c>
      <c r="AQ31" s="26">
        <f t="shared" si="6"/>
        <v>-19651.510000000009</v>
      </c>
    </row>
    <row r="32" spans="1:43" x14ac:dyDescent="0.25">
      <c r="A32" t="s">
        <v>541</v>
      </c>
      <c r="B32" t="s">
        <v>542</v>
      </c>
      <c r="C32" s="71">
        <v>3378</v>
      </c>
      <c r="D32" s="58" t="s">
        <v>1292</v>
      </c>
      <c r="E32" t="s">
        <v>3249</v>
      </c>
      <c r="F32" s="368">
        <v>538429.61</v>
      </c>
      <c r="G32" s="368">
        <v>20000</v>
      </c>
      <c r="H32" s="368">
        <v>73902.62</v>
      </c>
      <c r="J32" s="319">
        <v>3286129.05</v>
      </c>
      <c r="K32" s="319">
        <v>156743.91</v>
      </c>
      <c r="O32" s="350">
        <v>460.2</v>
      </c>
      <c r="Q32" s="350">
        <v>347500</v>
      </c>
      <c r="T32" s="319">
        <v>1287760.1399999999</v>
      </c>
      <c r="U32" s="319">
        <v>2399403.2599999998</v>
      </c>
      <c r="W32" s="337">
        <v>250.61</v>
      </c>
      <c r="X32" s="337">
        <v>891835.5</v>
      </c>
      <c r="AD32" s="372">
        <v>367346</v>
      </c>
      <c r="AF32" s="372">
        <v>13280</v>
      </c>
      <c r="AG32" s="372">
        <v>383625.8</v>
      </c>
      <c r="AH32" s="372">
        <v>87312.72</v>
      </c>
      <c r="AK32" s="372">
        <v>440</v>
      </c>
      <c r="AL32" s="370">
        <f t="shared" si="1"/>
        <v>632332.23</v>
      </c>
      <c r="AM32" s="31">
        <f t="shared" si="2"/>
        <v>347960.2</v>
      </c>
      <c r="AN32" s="361">
        <f t="shared" si="3"/>
        <v>284372.02999999997</v>
      </c>
      <c r="AO32" s="15">
        <f t="shared" si="4"/>
        <v>892086.11</v>
      </c>
      <c r="AP32" s="363">
        <f t="shared" si="5"/>
        <v>852004.52</v>
      </c>
      <c r="AQ32" s="26">
        <f t="shared" si="6"/>
        <v>40081.589999999967</v>
      </c>
    </row>
    <row r="33" spans="1:43" x14ac:dyDescent="0.25">
      <c r="A33" t="s">
        <v>541</v>
      </c>
      <c r="B33" t="s">
        <v>542</v>
      </c>
      <c r="C33" s="71">
        <v>3946</v>
      </c>
      <c r="D33" s="58" t="s">
        <v>1293</v>
      </c>
      <c r="E33" t="s">
        <v>3250</v>
      </c>
      <c r="F33" s="368">
        <v>581271</v>
      </c>
      <c r="G33" s="368">
        <v>0</v>
      </c>
      <c r="H33" s="368">
        <v>60588.13</v>
      </c>
      <c r="J33" s="319">
        <v>11219590.16</v>
      </c>
      <c r="K33" s="319">
        <v>606661.82999999996</v>
      </c>
      <c r="Q33" s="350">
        <v>1472</v>
      </c>
      <c r="T33" s="319">
        <v>12405553.76</v>
      </c>
      <c r="X33" s="337">
        <v>809164.05</v>
      </c>
      <c r="Z33" s="337">
        <v>816.04</v>
      </c>
      <c r="AB33" s="337">
        <v>715720</v>
      </c>
      <c r="AC33" s="337">
        <v>339790</v>
      </c>
      <c r="AD33" s="372">
        <v>1109214</v>
      </c>
      <c r="AF33" s="372">
        <v>29184</v>
      </c>
      <c r="AG33" s="372">
        <v>491962.89</v>
      </c>
      <c r="AH33" s="372">
        <v>134043.84</v>
      </c>
      <c r="AI33" s="372">
        <v>30000</v>
      </c>
      <c r="AK33" s="372">
        <v>10000</v>
      </c>
      <c r="AL33" s="370">
        <f t="shared" si="1"/>
        <v>641859.13</v>
      </c>
      <c r="AM33" s="31">
        <f t="shared" si="2"/>
        <v>1472</v>
      </c>
      <c r="AN33" s="361">
        <f t="shared" si="3"/>
        <v>640387.13</v>
      </c>
      <c r="AO33" s="15">
        <f t="shared" si="4"/>
        <v>1865490.09</v>
      </c>
      <c r="AP33" s="363">
        <f t="shared" si="5"/>
        <v>1804404.7300000002</v>
      </c>
      <c r="AQ33" s="26">
        <f t="shared" si="6"/>
        <v>61085.35999999987</v>
      </c>
    </row>
    <row r="34" spans="1:43" x14ac:dyDescent="0.25">
      <c r="A34" t="s">
        <v>541</v>
      </c>
      <c r="B34" t="s">
        <v>542</v>
      </c>
      <c r="C34" s="71">
        <v>4332</v>
      </c>
      <c r="D34" s="58" t="s">
        <v>1294</v>
      </c>
      <c r="E34" t="s">
        <v>3251</v>
      </c>
      <c r="F34" s="368">
        <v>700637.49</v>
      </c>
      <c r="G34" s="368">
        <v>0</v>
      </c>
      <c r="H34" s="368">
        <v>25363.63</v>
      </c>
      <c r="J34" s="319">
        <v>804942.61</v>
      </c>
      <c r="K34" s="319">
        <v>196615.14</v>
      </c>
      <c r="Q34" s="350">
        <v>63038.77</v>
      </c>
      <c r="T34" s="319">
        <v>-487318</v>
      </c>
      <c r="U34" s="319">
        <v>2109112.34</v>
      </c>
      <c r="X34" s="337">
        <v>619692.17000000004</v>
      </c>
      <c r="Z34" s="337">
        <v>1000.18</v>
      </c>
      <c r="AC34" s="337">
        <v>148320</v>
      </c>
      <c r="AD34" s="372">
        <v>241702</v>
      </c>
      <c r="AF34" s="372">
        <v>2000</v>
      </c>
      <c r="AG34" s="372">
        <v>379756.49</v>
      </c>
      <c r="AH34" s="372">
        <v>92828.1</v>
      </c>
      <c r="AK34" s="372">
        <v>10000</v>
      </c>
      <c r="AL34" s="370">
        <f t="shared" si="1"/>
        <v>726001.12</v>
      </c>
      <c r="AM34" s="31">
        <f t="shared" si="2"/>
        <v>63038.77</v>
      </c>
      <c r="AN34" s="361">
        <f t="shared" si="3"/>
        <v>662962.35</v>
      </c>
      <c r="AO34" s="15">
        <f t="shared" si="4"/>
        <v>769012.35000000009</v>
      </c>
      <c r="AP34" s="363">
        <f t="shared" si="5"/>
        <v>726286.59</v>
      </c>
      <c r="AQ34" s="26">
        <f t="shared" si="6"/>
        <v>42725.760000000126</v>
      </c>
    </row>
    <row r="35" spans="1:43" x14ac:dyDescent="0.25">
      <c r="A35" t="s">
        <v>541</v>
      </c>
      <c r="B35" t="s">
        <v>542</v>
      </c>
      <c r="C35" s="71">
        <v>2103</v>
      </c>
      <c r="D35" s="58" t="s">
        <v>1295</v>
      </c>
      <c r="E35" t="s">
        <v>3252</v>
      </c>
      <c r="F35" s="368">
        <v>263415.28999999998</v>
      </c>
      <c r="G35" s="368">
        <v>0</v>
      </c>
      <c r="H35" s="368">
        <v>69612.45</v>
      </c>
      <c r="J35" s="319">
        <v>2025471.5</v>
      </c>
      <c r="K35" s="319">
        <v>288492.59999999998</v>
      </c>
      <c r="Q35" s="350">
        <v>5131</v>
      </c>
      <c r="S35" s="319">
        <v>-67697.34</v>
      </c>
      <c r="T35" s="319">
        <v>879294.19</v>
      </c>
      <c r="U35" s="319">
        <v>2003005.18</v>
      </c>
      <c r="X35" s="337">
        <v>732138.7</v>
      </c>
      <c r="AC35" s="337">
        <v>52400</v>
      </c>
      <c r="AD35" s="372">
        <v>346192</v>
      </c>
      <c r="AF35" s="372">
        <v>37252</v>
      </c>
      <c r="AG35" s="372">
        <v>420106.11</v>
      </c>
      <c r="AH35" s="372">
        <v>133729.78</v>
      </c>
      <c r="AK35" s="372">
        <v>20000</v>
      </c>
      <c r="AL35" s="370">
        <f t="shared" si="1"/>
        <v>333027.74</v>
      </c>
      <c r="AM35" s="31">
        <f t="shared" si="2"/>
        <v>5131</v>
      </c>
      <c r="AN35" s="361">
        <f t="shared" si="3"/>
        <v>327896.74</v>
      </c>
      <c r="AO35" s="15">
        <f t="shared" si="4"/>
        <v>784538.7</v>
      </c>
      <c r="AP35" s="363">
        <f t="shared" si="5"/>
        <v>957279.89</v>
      </c>
      <c r="AQ35" s="26">
        <f t="shared" si="6"/>
        <v>-172741.19000000006</v>
      </c>
    </row>
    <row r="36" spans="1:43" x14ac:dyDescent="0.25">
      <c r="A36" t="s">
        <v>541</v>
      </c>
      <c r="B36" t="s">
        <v>542</v>
      </c>
      <c r="C36" s="71">
        <v>2710</v>
      </c>
      <c r="D36" s="58" t="s">
        <v>1296</v>
      </c>
      <c r="E36" t="s">
        <v>3253</v>
      </c>
      <c r="F36" s="368">
        <v>319587.09999999998</v>
      </c>
      <c r="G36" s="368">
        <v>123587.22</v>
      </c>
      <c r="H36" s="368">
        <v>47107.42</v>
      </c>
      <c r="J36" s="319">
        <v>1184884.8999999999</v>
      </c>
      <c r="K36" s="319">
        <v>187099.64</v>
      </c>
      <c r="Q36" s="350">
        <v>507</v>
      </c>
      <c r="T36" s="319">
        <v>-290153.67</v>
      </c>
      <c r="U36" s="319">
        <v>2067007.72</v>
      </c>
      <c r="X36" s="337">
        <v>732697.35</v>
      </c>
      <c r="Z36" s="337">
        <v>266.62</v>
      </c>
      <c r="AC36" s="337">
        <v>127200</v>
      </c>
      <c r="AD36" s="372">
        <v>212422</v>
      </c>
      <c r="AF36" s="372">
        <v>1260</v>
      </c>
      <c r="AG36" s="372">
        <v>491584.5</v>
      </c>
      <c r="AH36" s="372">
        <v>69992.240000000005</v>
      </c>
      <c r="AL36" s="370">
        <f t="shared" si="1"/>
        <v>490281.73999999993</v>
      </c>
      <c r="AM36" s="31">
        <f t="shared" si="2"/>
        <v>507</v>
      </c>
      <c r="AN36" s="361">
        <f t="shared" si="3"/>
        <v>489774.73999999993</v>
      </c>
      <c r="AO36" s="15">
        <f t="shared" si="4"/>
        <v>860163.97</v>
      </c>
      <c r="AP36" s="363">
        <f t="shared" si="5"/>
        <v>775258.74</v>
      </c>
      <c r="AQ36" s="26">
        <f t="shared" si="6"/>
        <v>84905.229999999981</v>
      </c>
    </row>
    <row r="37" spans="1:43" x14ac:dyDescent="0.25">
      <c r="A37" t="s">
        <v>541</v>
      </c>
      <c r="B37" t="s">
        <v>542</v>
      </c>
      <c r="C37" s="71">
        <v>2476</v>
      </c>
      <c r="D37" s="58" t="s">
        <v>1297</v>
      </c>
      <c r="E37" t="s">
        <v>3254</v>
      </c>
      <c r="F37" s="368">
        <v>245369.82</v>
      </c>
      <c r="G37" s="368">
        <v>42667.22</v>
      </c>
      <c r="H37" s="368">
        <v>268251.86</v>
      </c>
      <c r="J37" s="319">
        <v>522327.95</v>
      </c>
      <c r="K37" s="319">
        <v>884483.21</v>
      </c>
      <c r="Q37" s="350">
        <v>46015</v>
      </c>
      <c r="R37" s="319">
        <v>8180</v>
      </c>
      <c r="T37" s="319">
        <v>-737011.12</v>
      </c>
      <c r="U37" s="319">
        <v>2721924.84</v>
      </c>
      <c r="W37" s="337">
        <v>360.43</v>
      </c>
      <c r="X37" s="337">
        <v>831737.02</v>
      </c>
      <c r="AB37" s="337">
        <v>616094</v>
      </c>
      <c r="AC37" s="337">
        <v>134345.57999999999</v>
      </c>
      <c r="AD37" s="372">
        <v>871535</v>
      </c>
      <c r="AF37" s="372">
        <v>29956</v>
      </c>
      <c r="AG37" s="372">
        <v>666996.68999999994</v>
      </c>
      <c r="AH37" s="372">
        <v>90058</v>
      </c>
      <c r="AL37" s="370">
        <f t="shared" si="1"/>
        <v>556288.9</v>
      </c>
      <c r="AM37" s="31">
        <f t="shared" si="2"/>
        <v>46015</v>
      </c>
      <c r="AN37" s="361">
        <f t="shared" si="3"/>
        <v>510273.9</v>
      </c>
      <c r="AO37" s="15">
        <f t="shared" si="4"/>
        <v>1582537.0300000003</v>
      </c>
      <c r="AP37" s="363">
        <f t="shared" si="5"/>
        <v>1658545.69</v>
      </c>
      <c r="AQ37" s="26">
        <f t="shared" si="6"/>
        <v>-76008.659999999683</v>
      </c>
    </row>
    <row r="38" spans="1:43" x14ac:dyDescent="0.25">
      <c r="A38" t="s">
        <v>545</v>
      </c>
      <c r="B38" t="s">
        <v>546</v>
      </c>
      <c r="C38" s="71">
        <v>3590</v>
      </c>
      <c r="D38" s="58" t="s">
        <v>1298</v>
      </c>
      <c r="E38" t="s">
        <v>3255</v>
      </c>
      <c r="F38" s="368">
        <v>670255.92000000004</v>
      </c>
      <c r="G38" s="368">
        <v>0</v>
      </c>
      <c r="H38" s="368">
        <v>122194.35</v>
      </c>
      <c r="J38" s="319">
        <v>3</v>
      </c>
      <c r="K38" s="319">
        <v>-110290.42</v>
      </c>
      <c r="O38" s="350">
        <v>18450</v>
      </c>
      <c r="Q38" s="350">
        <v>9</v>
      </c>
      <c r="T38" s="319">
        <v>-727589.17</v>
      </c>
      <c r="U38" s="319">
        <v>1153430.04</v>
      </c>
      <c r="X38" s="337">
        <v>484080.16</v>
      </c>
      <c r="Y38" s="337">
        <v>97600</v>
      </c>
      <c r="Z38" s="337">
        <v>515.98</v>
      </c>
      <c r="AB38" s="337">
        <v>803920</v>
      </c>
      <c r="AC38" s="337">
        <v>187386.37</v>
      </c>
      <c r="AD38" s="372">
        <v>1048098</v>
      </c>
      <c r="AF38" s="372">
        <v>3540</v>
      </c>
      <c r="AG38" s="372">
        <v>261521.94</v>
      </c>
      <c r="AH38" s="372">
        <v>22479.59</v>
      </c>
      <c r="AL38" s="370">
        <f t="shared" si="1"/>
        <v>792450.27</v>
      </c>
      <c r="AM38" s="31">
        <f t="shared" si="2"/>
        <v>18459</v>
      </c>
      <c r="AN38" s="361">
        <f t="shared" si="3"/>
        <v>773991.27</v>
      </c>
      <c r="AO38" s="15">
        <f t="shared" si="4"/>
        <v>1573502.5099999998</v>
      </c>
      <c r="AP38" s="363">
        <f t="shared" si="5"/>
        <v>1335639.53</v>
      </c>
      <c r="AQ38" s="26">
        <f t="shared" si="6"/>
        <v>237862.97999999975</v>
      </c>
    </row>
    <row r="39" spans="1:43" x14ac:dyDescent="0.25">
      <c r="A39" t="s">
        <v>545</v>
      </c>
      <c r="B39" t="s">
        <v>546</v>
      </c>
      <c r="C39" s="71">
        <v>4275</v>
      </c>
      <c r="D39" s="58" t="s">
        <v>1299</v>
      </c>
      <c r="E39" t="s">
        <v>3256</v>
      </c>
      <c r="F39" s="368">
        <v>851166.69</v>
      </c>
      <c r="G39" s="368">
        <v>0</v>
      </c>
      <c r="H39" s="368">
        <v>319799.57</v>
      </c>
      <c r="J39" s="319">
        <v>-477148.43</v>
      </c>
      <c r="K39" s="319">
        <v>49189.46</v>
      </c>
      <c r="O39" s="350">
        <v>44350</v>
      </c>
      <c r="Q39" s="350">
        <v>328.2</v>
      </c>
      <c r="T39" s="319">
        <v>-2377952.9500000002</v>
      </c>
      <c r="U39" s="319">
        <v>2737074.7</v>
      </c>
      <c r="X39" s="337">
        <v>759074.43</v>
      </c>
      <c r="Y39" s="337">
        <v>72220</v>
      </c>
      <c r="Z39" s="337">
        <v>805.36</v>
      </c>
      <c r="AB39" s="337">
        <v>764080</v>
      </c>
      <c r="AC39" s="337">
        <v>85600</v>
      </c>
      <c r="AD39" s="372">
        <v>943678</v>
      </c>
      <c r="AE39" s="372">
        <v>3190</v>
      </c>
      <c r="AF39" s="372">
        <v>9847.9</v>
      </c>
      <c r="AG39" s="372">
        <v>312702.14</v>
      </c>
      <c r="AH39" s="372">
        <v>73154.41</v>
      </c>
      <c r="AL39" s="370">
        <f t="shared" si="1"/>
        <v>1170966.26</v>
      </c>
      <c r="AM39" s="31">
        <f t="shared" si="2"/>
        <v>44678.2</v>
      </c>
      <c r="AN39" s="361">
        <f t="shared" si="3"/>
        <v>1126288.06</v>
      </c>
      <c r="AO39" s="15">
        <f t="shared" si="4"/>
        <v>1681779.79</v>
      </c>
      <c r="AP39" s="363">
        <f t="shared" si="5"/>
        <v>1342572.45</v>
      </c>
      <c r="AQ39" s="26">
        <f t="shared" si="6"/>
        <v>339207.34000000008</v>
      </c>
    </row>
    <row r="40" spans="1:43" x14ac:dyDescent="0.25">
      <c r="A40" t="s">
        <v>545</v>
      </c>
      <c r="B40" t="s">
        <v>546</v>
      </c>
      <c r="C40" s="71">
        <v>1050</v>
      </c>
      <c r="D40" s="58" t="s">
        <v>1300</v>
      </c>
      <c r="E40" t="s">
        <v>3257</v>
      </c>
      <c r="F40" s="368">
        <v>627987.13</v>
      </c>
      <c r="G40" s="368">
        <v>0</v>
      </c>
      <c r="H40" s="368">
        <v>136998.42000000001</v>
      </c>
      <c r="J40" s="319">
        <v>64640.59</v>
      </c>
      <c r="K40" s="319">
        <v>68479.199999999997</v>
      </c>
      <c r="O40" s="350">
        <v>6300</v>
      </c>
      <c r="Q40" s="350">
        <v>-124</v>
      </c>
      <c r="T40" s="319">
        <v>-805608.92</v>
      </c>
      <c r="U40" s="319">
        <v>1656318.18</v>
      </c>
      <c r="X40" s="337">
        <v>440428.4</v>
      </c>
      <c r="Y40" s="337">
        <v>41835</v>
      </c>
      <c r="Z40" s="337">
        <v>1653.61</v>
      </c>
      <c r="AB40" s="337">
        <v>830570</v>
      </c>
      <c r="AC40" s="337">
        <v>51052</v>
      </c>
      <c r="AD40" s="372">
        <v>978294.22</v>
      </c>
      <c r="AF40" s="372">
        <v>32491.8</v>
      </c>
      <c r="AG40" s="372">
        <v>233269.97</v>
      </c>
      <c r="AH40" s="372">
        <v>80262.94</v>
      </c>
      <c r="AL40" s="370">
        <f t="shared" si="1"/>
        <v>764985.55</v>
      </c>
      <c r="AM40" s="31">
        <f t="shared" si="2"/>
        <v>6176</v>
      </c>
      <c r="AN40" s="361">
        <f t="shared" si="3"/>
        <v>758809.55</v>
      </c>
      <c r="AO40" s="15">
        <f t="shared" si="4"/>
        <v>1365539.01</v>
      </c>
      <c r="AP40" s="363">
        <f t="shared" si="5"/>
        <v>1324318.93</v>
      </c>
      <c r="AQ40" s="26">
        <f t="shared" si="6"/>
        <v>41220.080000000075</v>
      </c>
    </row>
    <row r="41" spans="1:43" x14ac:dyDescent="0.25">
      <c r="A41" t="s">
        <v>545</v>
      </c>
      <c r="B41" t="s">
        <v>546</v>
      </c>
      <c r="C41" s="71">
        <v>2081</v>
      </c>
      <c r="D41" s="58" t="s">
        <v>1301</v>
      </c>
      <c r="E41" t="s">
        <v>3258</v>
      </c>
      <c r="F41" s="368">
        <v>407202.51</v>
      </c>
      <c r="G41" s="368">
        <v>4000</v>
      </c>
      <c r="H41" s="368">
        <v>50246.43</v>
      </c>
      <c r="J41" s="319">
        <v>81294.039999999994</v>
      </c>
      <c r="K41" s="319">
        <v>-86138.76</v>
      </c>
      <c r="O41" s="350">
        <v>41480</v>
      </c>
      <c r="Q41" s="350">
        <v>176.35</v>
      </c>
      <c r="T41" s="319">
        <v>-863727.35</v>
      </c>
      <c r="U41" s="319">
        <v>1118559.83</v>
      </c>
      <c r="X41" s="337">
        <v>545767.38</v>
      </c>
      <c r="Y41" s="337">
        <v>52860</v>
      </c>
      <c r="Z41" s="337">
        <v>343.36</v>
      </c>
      <c r="AB41" s="337">
        <v>720800</v>
      </c>
      <c r="AC41" s="337">
        <v>35600</v>
      </c>
      <c r="AD41" s="372">
        <v>935402</v>
      </c>
      <c r="AF41" s="372">
        <v>1600</v>
      </c>
      <c r="AG41" s="372">
        <v>227530.3</v>
      </c>
      <c r="AH41" s="372">
        <v>30723.05</v>
      </c>
      <c r="AL41" s="370">
        <f t="shared" si="1"/>
        <v>461448.94</v>
      </c>
      <c r="AM41" s="31">
        <f t="shared" si="2"/>
        <v>41656.35</v>
      </c>
      <c r="AN41" s="361">
        <f t="shared" si="3"/>
        <v>419792.59</v>
      </c>
      <c r="AO41" s="15">
        <f t="shared" si="4"/>
        <v>1355370.74</v>
      </c>
      <c r="AP41" s="363">
        <f t="shared" si="5"/>
        <v>1195255.3500000001</v>
      </c>
      <c r="AQ41" s="26">
        <f t="shared" si="6"/>
        <v>160115.3899999999</v>
      </c>
    </row>
    <row r="42" spans="1:43" x14ac:dyDescent="0.25">
      <c r="A42" t="s">
        <v>545</v>
      </c>
      <c r="B42" t="s">
        <v>546</v>
      </c>
      <c r="C42" s="71">
        <v>2563</v>
      </c>
      <c r="D42" s="58" t="s">
        <v>1302</v>
      </c>
      <c r="E42" t="s">
        <v>3259</v>
      </c>
      <c r="F42" s="368">
        <v>277737.89</v>
      </c>
      <c r="G42" s="368">
        <v>-21309.02</v>
      </c>
      <c r="H42" s="368">
        <v>219292.36</v>
      </c>
      <c r="J42" s="319">
        <v>-860955.36</v>
      </c>
      <c r="K42" s="319">
        <v>-167998.25</v>
      </c>
      <c r="O42" s="350">
        <v>49070</v>
      </c>
      <c r="Q42" s="350">
        <v>1311</v>
      </c>
      <c r="T42" s="319">
        <v>-2014323.3</v>
      </c>
      <c r="U42" s="319">
        <v>1381244.13</v>
      </c>
      <c r="X42" s="337">
        <v>586996.87</v>
      </c>
      <c r="Y42" s="337">
        <v>62740</v>
      </c>
      <c r="Z42" s="337">
        <v>221.77</v>
      </c>
      <c r="AB42" s="337">
        <v>675800</v>
      </c>
      <c r="AC42" s="337">
        <v>77300</v>
      </c>
      <c r="AD42" s="372">
        <v>932597</v>
      </c>
      <c r="AE42" s="372">
        <v>4390</v>
      </c>
      <c r="AF42" s="372">
        <v>9547.9</v>
      </c>
      <c r="AG42" s="372">
        <v>313229.96000000002</v>
      </c>
      <c r="AH42" s="372">
        <v>113827.99</v>
      </c>
      <c r="AL42" s="370">
        <f t="shared" si="1"/>
        <v>475721.23</v>
      </c>
      <c r="AM42" s="31">
        <f t="shared" si="2"/>
        <v>50381</v>
      </c>
      <c r="AN42" s="361">
        <f t="shared" si="3"/>
        <v>425340.23</v>
      </c>
      <c r="AO42" s="15">
        <f t="shared" si="4"/>
        <v>1403058.6400000001</v>
      </c>
      <c r="AP42" s="363">
        <f t="shared" si="5"/>
        <v>1373592.85</v>
      </c>
      <c r="AQ42" s="26">
        <f t="shared" si="6"/>
        <v>29465.790000000037</v>
      </c>
    </row>
    <row r="43" spans="1:43" x14ac:dyDescent="0.25">
      <c r="A43" t="s">
        <v>545</v>
      </c>
      <c r="B43" t="s">
        <v>546</v>
      </c>
      <c r="C43" s="71">
        <v>2302</v>
      </c>
      <c r="D43" s="58" t="s">
        <v>1303</v>
      </c>
      <c r="E43" t="s">
        <v>3260</v>
      </c>
      <c r="F43" s="368">
        <v>517491.25</v>
      </c>
      <c r="G43" s="368">
        <v>19059.310000000001</v>
      </c>
      <c r="H43" s="368">
        <v>193940.33</v>
      </c>
      <c r="J43" s="319">
        <v>57029.5</v>
      </c>
      <c r="K43" s="319">
        <v>-148179.79999999999</v>
      </c>
      <c r="O43" s="350">
        <v>83280</v>
      </c>
      <c r="Q43" s="350">
        <v>1420.35</v>
      </c>
      <c r="T43" s="319">
        <v>-873823.49</v>
      </c>
      <c r="U43" s="319">
        <v>1240631.49</v>
      </c>
      <c r="X43" s="337">
        <v>647207.07999999996</v>
      </c>
      <c r="Y43" s="337">
        <v>168318.54</v>
      </c>
      <c r="Z43" s="337">
        <v>615.32000000000005</v>
      </c>
      <c r="AB43" s="337">
        <v>982520</v>
      </c>
      <c r="AC43" s="337">
        <v>116000</v>
      </c>
      <c r="AD43" s="372">
        <v>1258843</v>
      </c>
      <c r="AF43" s="372">
        <v>94457.9</v>
      </c>
      <c r="AG43" s="372">
        <v>264307.3</v>
      </c>
      <c r="AH43" s="372">
        <v>109220.5</v>
      </c>
      <c r="AL43" s="370">
        <f t="shared" si="1"/>
        <v>730490.89</v>
      </c>
      <c r="AM43" s="31">
        <f t="shared" si="2"/>
        <v>84700.35</v>
      </c>
      <c r="AN43" s="361">
        <f t="shared" si="3"/>
        <v>645790.54</v>
      </c>
      <c r="AO43" s="15">
        <f t="shared" si="4"/>
        <v>1914660.94</v>
      </c>
      <c r="AP43" s="363">
        <f t="shared" si="5"/>
        <v>1726828.7</v>
      </c>
      <c r="AQ43" s="26">
        <f t="shared" si="6"/>
        <v>187832.24</v>
      </c>
    </row>
    <row r="44" spans="1:43" x14ac:dyDescent="0.25">
      <c r="A44" t="s">
        <v>545</v>
      </c>
      <c r="B44" t="s">
        <v>546</v>
      </c>
      <c r="C44" s="71">
        <v>2003</v>
      </c>
      <c r="D44" s="58" t="s">
        <v>1304</v>
      </c>
      <c r="E44" t="s">
        <v>3261</v>
      </c>
      <c r="F44" s="368">
        <v>615093.38</v>
      </c>
      <c r="G44" s="368">
        <v>106184.02</v>
      </c>
      <c r="H44" s="368">
        <v>179249.41</v>
      </c>
      <c r="J44" s="319">
        <v>23658.79</v>
      </c>
      <c r="K44" s="319">
        <v>15017.86</v>
      </c>
      <c r="O44" s="350">
        <v>12000</v>
      </c>
      <c r="Q44" s="350">
        <v>418.05</v>
      </c>
      <c r="T44" s="319">
        <v>-2314784.25</v>
      </c>
      <c r="U44" s="319">
        <v>2770050.54</v>
      </c>
      <c r="X44" s="337">
        <v>596782.39</v>
      </c>
      <c r="Y44" s="337">
        <v>263340</v>
      </c>
      <c r="Z44" s="337">
        <v>469.83</v>
      </c>
      <c r="AD44" s="372">
        <v>91469</v>
      </c>
      <c r="AG44" s="372">
        <v>258502.09</v>
      </c>
      <c r="AH44" s="372">
        <v>39102.01</v>
      </c>
      <c r="AL44" s="370">
        <f t="shared" si="1"/>
        <v>900526.81</v>
      </c>
      <c r="AM44" s="31">
        <f t="shared" si="2"/>
        <v>12418.05</v>
      </c>
      <c r="AN44" s="361">
        <f t="shared" si="3"/>
        <v>888108.76</v>
      </c>
      <c r="AO44" s="15">
        <f t="shared" si="4"/>
        <v>860592.22</v>
      </c>
      <c r="AP44" s="363">
        <f t="shared" si="5"/>
        <v>389073.1</v>
      </c>
      <c r="AQ44" s="26">
        <f t="shared" si="6"/>
        <v>471519.12</v>
      </c>
    </row>
    <row r="45" spans="1:43" x14ac:dyDescent="0.25">
      <c r="A45" t="s">
        <v>545</v>
      </c>
      <c r="B45" t="s">
        <v>546</v>
      </c>
      <c r="C45" s="71">
        <v>2921</v>
      </c>
      <c r="D45" s="58" t="s">
        <v>1305</v>
      </c>
      <c r="E45" t="s">
        <v>3262</v>
      </c>
      <c r="F45" s="368">
        <v>963718.27</v>
      </c>
      <c r="G45" s="368">
        <v>0</v>
      </c>
      <c r="H45" s="368">
        <v>82036.210000000006</v>
      </c>
      <c r="J45" s="319">
        <v>38097.31</v>
      </c>
      <c r="K45" s="319">
        <v>154378.73000000001</v>
      </c>
      <c r="O45" s="350">
        <v>8540</v>
      </c>
      <c r="Q45" s="350">
        <v>822.86</v>
      </c>
      <c r="T45" s="319">
        <v>-1508943.95</v>
      </c>
      <c r="U45" s="319">
        <v>2356118.79</v>
      </c>
      <c r="X45" s="337">
        <v>573651.44999999995</v>
      </c>
      <c r="Y45" s="337">
        <v>243200</v>
      </c>
      <c r="Z45" s="337">
        <v>882.24</v>
      </c>
      <c r="AB45" s="337">
        <v>704290</v>
      </c>
      <c r="AC45" s="337">
        <v>137638</v>
      </c>
      <c r="AD45" s="372">
        <v>923078</v>
      </c>
      <c r="AE45" s="372">
        <v>600</v>
      </c>
      <c r="AG45" s="372">
        <v>328932.56</v>
      </c>
      <c r="AH45" s="372">
        <v>25358.31</v>
      </c>
      <c r="AL45" s="370">
        <f t="shared" si="1"/>
        <v>1045754.48</v>
      </c>
      <c r="AM45" s="31">
        <f t="shared" si="2"/>
        <v>9362.86</v>
      </c>
      <c r="AN45" s="361">
        <f t="shared" si="3"/>
        <v>1036391.62</v>
      </c>
      <c r="AO45" s="15">
        <f t="shared" si="4"/>
        <v>1659661.69</v>
      </c>
      <c r="AP45" s="363">
        <f t="shared" si="5"/>
        <v>1277968.8700000001</v>
      </c>
      <c r="AQ45" s="26">
        <f t="shared" si="6"/>
        <v>381692.81999999983</v>
      </c>
    </row>
    <row r="46" spans="1:43" x14ac:dyDescent="0.25">
      <c r="A46" t="s">
        <v>545</v>
      </c>
      <c r="B46" t="s">
        <v>546</v>
      </c>
      <c r="C46" s="71">
        <v>2021</v>
      </c>
      <c r="D46" s="58" t="s">
        <v>1306</v>
      </c>
      <c r="E46" t="s">
        <v>3263</v>
      </c>
      <c r="F46" s="368">
        <v>485859.3</v>
      </c>
      <c r="G46" s="368">
        <v>0</v>
      </c>
      <c r="H46" s="368">
        <v>75646.78</v>
      </c>
      <c r="J46" s="319">
        <v>65879.350000000006</v>
      </c>
      <c r="K46" s="319">
        <v>197459.08</v>
      </c>
      <c r="O46" s="350">
        <v>109030</v>
      </c>
      <c r="P46" s="350">
        <v>2759</v>
      </c>
      <c r="Q46" s="350">
        <v>2057.23</v>
      </c>
      <c r="S46" s="319">
        <v>-341908.85</v>
      </c>
      <c r="T46" s="319">
        <v>-1074278.1100000001</v>
      </c>
      <c r="U46" s="319">
        <v>1990390.15</v>
      </c>
      <c r="X46" s="337">
        <v>576100.75</v>
      </c>
      <c r="Y46" s="337">
        <v>126000</v>
      </c>
      <c r="Z46" s="337">
        <v>388.05</v>
      </c>
      <c r="AB46" s="337">
        <v>192020</v>
      </c>
      <c r="AC46" s="337">
        <v>136124</v>
      </c>
      <c r="AD46" s="372">
        <v>354883</v>
      </c>
      <c r="AF46" s="372">
        <v>3240</v>
      </c>
      <c r="AG46" s="372">
        <v>417319.01</v>
      </c>
      <c r="AH46" s="372">
        <v>118395.7</v>
      </c>
      <c r="AL46" s="370">
        <f t="shared" si="1"/>
        <v>561506.07999999996</v>
      </c>
      <c r="AM46" s="31">
        <f t="shared" si="2"/>
        <v>113846.23</v>
      </c>
      <c r="AN46" s="361">
        <f t="shared" si="3"/>
        <v>447659.85</v>
      </c>
      <c r="AO46" s="15">
        <f t="shared" si="4"/>
        <v>1030632.8</v>
      </c>
      <c r="AP46" s="363">
        <f t="shared" si="5"/>
        <v>893837.71</v>
      </c>
      <c r="AQ46" s="26">
        <f t="shared" si="6"/>
        <v>136795.09000000008</v>
      </c>
    </row>
    <row r="47" spans="1:43" x14ac:dyDescent="0.25">
      <c r="A47" t="s">
        <v>545</v>
      </c>
      <c r="B47" t="s">
        <v>546</v>
      </c>
      <c r="C47" s="71">
        <v>1750</v>
      </c>
      <c r="D47" s="58" t="s">
        <v>1307</v>
      </c>
      <c r="E47" t="s">
        <v>3264</v>
      </c>
      <c r="F47" s="368">
        <v>608768.26</v>
      </c>
      <c r="G47" s="368">
        <v>0</v>
      </c>
      <c r="H47" s="368">
        <v>100555.34</v>
      </c>
      <c r="J47" s="319">
        <v>275449.49</v>
      </c>
      <c r="K47" s="319">
        <v>-18354.59</v>
      </c>
      <c r="N47" s="350">
        <v>100000</v>
      </c>
      <c r="O47" s="350">
        <v>165730</v>
      </c>
      <c r="Q47" s="350">
        <v>577.91</v>
      </c>
      <c r="T47" s="319">
        <v>-41549.97</v>
      </c>
      <c r="U47" s="319">
        <v>498635.02</v>
      </c>
      <c r="X47" s="337">
        <v>546025.6</v>
      </c>
      <c r="Y47" s="337">
        <v>111150</v>
      </c>
      <c r="Z47" s="337">
        <v>489.42</v>
      </c>
      <c r="AB47" s="337">
        <v>405280</v>
      </c>
      <c r="AC47" s="337">
        <v>69400</v>
      </c>
      <c r="AD47" s="372">
        <v>610641</v>
      </c>
      <c r="AF47" s="372">
        <v>25475.8</v>
      </c>
      <c r="AG47" s="372">
        <v>228722.69</v>
      </c>
      <c r="AH47" s="372">
        <v>24479.99</v>
      </c>
      <c r="AL47" s="370">
        <f t="shared" si="1"/>
        <v>709323.6</v>
      </c>
      <c r="AM47" s="31">
        <f t="shared" si="2"/>
        <v>266307.90999999997</v>
      </c>
      <c r="AN47" s="361">
        <f t="shared" si="3"/>
        <v>443015.69</v>
      </c>
      <c r="AO47" s="15">
        <f t="shared" si="4"/>
        <v>1132345.02</v>
      </c>
      <c r="AP47" s="363">
        <f t="shared" si="5"/>
        <v>889319.48</v>
      </c>
      <c r="AQ47" s="26">
        <f t="shared" si="6"/>
        <v>243025.54000000004</v>
      </c>
    </row>
    <row r="48" spans="1:43" x14ac:dyDescent="0.25">
      <c r="A48" t="s">
        <v>545</v>
      </c>
      <c r="B48" t="s">
        <v>546</v>
      </c>
      <c r="C48" s="71">
        <v>1875</v>
      </c>
      <c r="D48" s="58" t="s">
        <v>1308</v>
      </c>
      <c r="E48" t="s">
        <v>3265</v>
      </c>
      <c r="F48" s="368">
        <v>173583.51</v>
      </c>
      <c r="G48" s="368">
        <v>0</v>
      </c>
      <c r="H48" s="368">
        <v>188364.15</v>
      </c>
      <c r="J48" s="319">
        <v>3</v>
      </c>
      <c r="K48" s="319">
        <v>-19748.330000000002</v>
      </c>
      <c r="O48" s="350">
        <v>5000</v>
      </c>
      <c r="Q48" s="350">
        <v>0</v>
      </c>
      <c r="T48" s="319">
        <v>-958.14</v>
      </c>
      <c r="U48" s="319">
        <v>452082.82</v>
      </c>
      <c r="X48" s="337">
        <v>470094.36</v>
      </c>
      <c r="Y48" s="337">
        <v>66420</v>
      </c>
      <c r="Z48" s="337">
        <v>122.85</v>
      </c>
      <c r="AB48" s="337">
        <v>575870</v>
      </c>
      <c r="AC48" s="337">
        <v>70900</v>
      </c>
      <c r="AD48" s="372">
        <v>875981.01</v>
      </c>
      <c r="AE48" s="372">
        <v>3190</v>
      </c>
      <c r="AF48" s="372">
        <v>9747.9</v>
      </c>
      <c r="AG48" s="372">
        <v>349258.16</v>
      </c>
      <c r="AH48" s="372">
        <v>37567.49</v>
      </c>
      <c r="AK48" s="372">
        <v>21585</v>
      </c>
      <c r="AL48" s="370">
        <f t="shared" si="1"/>
        <v>361947.66000000003</v>
      </c>
      <c r="AM48" s="31">
        <f t="shared" si="2"/>
        <v>5000</v>
      </c>
      <c r="AN48" s="361">
        <f t="shared" si="3"/>
        <v>356947.66000000003</v>
      </c>
      <c r="AO48" s="15">
        <f t="shared" si="4"/>
        <v>1183407.21</v>
      </c>
      <c r="AP48" s="363">
        <f t="shared" si="5"/>
        <v>1297329.56</v>
      </c>
      <c r="AQ48" s="26">
        <f t="shared" si="6"/>
        <v>-113922.35000000009</v>
      </c>
    </row>
    <row r="49" spans="1:43" x14ac:dyDescent="0.25">
      <c r="A49" t="s">
        <v>545</v>
      </c>
      <c r="B49" t="s">
        <v>546</v>
      </c>
      <c r="C49" s="71">
        <v>2733</v>
      </c>
      <c r="D49" s="58" t="s">
        <v>1309</v>
      </c>
      <c r="E49" t="s">
        <v>3266</v>
      </c>
      <c r="F49" s="368">
        <v>681100</v>
      </c>
      <c r="G49" s="368">
        <v>0</v>
      </c>
      <c r="H49" s="368">
        <v>45995.21</v>
      </c>
      <c r="J49" s="319">
        <v>2463878.52</v>
      </c>
      <c r="K49" s="319">
        <v>136568.06</v>
      </c>
      <c r="O49" s="350">
        <v>27730</v>
      </c>
      <c r="Q49" s="350">
        <v>0</v>
      </c>
      <c r="T49" s="319">
        <v>-2271483.98</v>
      </c>
      <c r="U49" s="319">
        <v>5378772.1500000004</v>
      </c>
      <c r="X49" s="337">
        <v>511115.33</v>
      </c>
      <c r="Y49" s="337">
        <v>80725</v>
      </c>
      <c r="Z49" s="337">
        <v>1423.89</v>
      </c>
      <c r="AB49" s="337">
        <v>793500</v>
      </c>
      <c r="AC49" s="337">
        <v>111600</v>
      </c>
      <c r="AD49" s="372">
        <v>953792</v>
      </c>
      <c r="AF49" s="372">
        <v>12737.9</v>
      </c>
      <c r="AG49" s="372">
        <v>247010.16</v>
      </c>
      <c r="AH49" s="372">
        <v>92300.54</v>
      </c>
      <c r="AL49" s="370">
        <f t="shared" si="1"/>
        <v>727095.21</v>
      </c>
      <c r="AM49" s="31">
        <f t="shared" si="2"/>
        <v>27730</v>
      </c>
      <c r="AN49" s="361">
        <f t="shared" si="3"/>
        <v>699365.21</v>
      </c>
      <c r="AO49" s="15">
        <f t="shared" si="4"/>
        <v>1498364.2200000002</v>
      </c>
      <c r="AP49" s="363">
        <f t="shared" si="5"/>
        <v>1305840.6000000001</v>
      </c>
      <c r="AQ49" s="26">
        <f t="shared" si="6"/>
        <v>192523.62000000011</v>
      </c>
    </row>
    <row r="50" spans="1:43" x14ac:dyDescent="0.25">
      <c r="A50" t="s">
        <v>545</v>
      </c>
      <c r="B50" t="s">
        <v>546</v>
      </c>
      <c r="C50" s="71">
        <v>2730</v>
      </c>
      <c r="D50" s="58" t="s">
        <v>1310</v>
      </c>
      <c r="E50" t="s">
        <v>3267</v>
      </c>
      <c r="F50" s="368">
        <v>473849.52</v>
      </c>
      <c r="G50" s="368">
        <v>0</v>
      </c>
      <c r="H50" s="368">
        <v>363439.65</v>
      </c>
      <c r="J50" s="319">
        <v>-207740.64</v>
      </c>
      <c r="K50" s="319">
        <v>-389092.38</v>
      </c>
      <c r="O50" s="350">
        <v>11150</v>
      </c>
      <c r="Q50" s="350">
        <v>1772</v>
      </c>
      <c r="R50" s="319">
        <v>4586</v>
      </c>
      <c r="T50" s="319">
        <v>-1745833.8</v>
      </c>
      <c r="U50" s="319">
        <v>1780248.13</v>
      </c>
      <c r="X50" s="337">
        <v>605204.41</v>
      </c>
      <c r="Y50" s="337">
        <v>57188</v>
      </c>
      <c r="Z50" s="337">
        <v>602.88</v>
      </c>
      <c r="AB50" s="337">
        <v>947740</v>
      </c>
      <c r="AC50" s="337">
        <v>100800</v>
      </c>
      <c r="AD50" s="372">
        <v>1205772</v>
      </c>
      <c r="AF50" s="372">
        <v>4000</v>
      </c>
      <c r="AG50" s="372">
        <v>202354.51</v>
      </c>
      <c r="AH50" s="372">
        <v>110874.96</v>
      </c>
      <c r="AL50" s="370">
        <f t="shared" si="1"/>
        <v>837289.17</v>
      </c>
      <c r="AM50" s="31">
        <f t="shared" si="2"/>
        <v>12922</v>
      </c>
      <c r="AN50" s="361">
        <f t="shared" si="3"/>
        <v>824367.17</v>
      </c>
      <c r="AO50" s="15">
        <f t="shared" si="4"/>
        <v>1711535.29</v>
      </c>
      <c r="AP50" s="363">
        <f t="shared" si="5"/>
        <v>1523001.47</v>
      </c>
      <c r="AQ50" s="26">
        <f t="shared" si="6"/>
        <v>188533.82000000007</v>
      </c>
    </row>
    <row r="51" spans="1:43" x14ac:dyDescent="0.25">
      <c r="A51" t="s">
        <v>545</v>
      </c>
      <c r="B51" t="s">
        <v>546</v>
      </c>
      <c r="C51" s="71">
        <v>2627</v>
      </c>
      <c r="D51" s="58" t="s">
        <v>1311</v>
      </c>
      <c r="E51" t="s">
        <v>3268</v>
      </c>
      <c r="F51" s="368">
        <v>691143.98</v>
      </c>
      <c r="G51" s="368">
        <v>171998.89</v>
      </c>
      <c r="H51" s="368">
        <v>56765</v>
      </c>
      <c r="J51" s="319">
        <v>846846.72</v>
      </c>
      <c r="K51" s="319">
        <v>297327.14</v>
      </c>
      <c r="O51" s="350">
        <v>13000</v>
      </c>
      <c r="P51" s="350">
        <v>57130</v>
      </c>
      <c r="Q51" s="350">
        <v>685.6</v>
      </c>
      <c r="R51" s="319">
        <v>28800</v>
      </c>
      <c r="T51" s="319">
        <v>-948420.44</v>
      </c>
      <c r="U51" s="319">
        <v>2690789.95</v>
      </c>
      <c r="X51" s="337">
        <v>720478.75</v>
      </c>
      <c r="Y51" s="337">
        <v>34950</v>
      </c>
      <c r="Z51" s="337">
        <v>633.70000000000005</v>
      </c>
      <c r="AB51" s="337">
        <v>791650</v>
      </c>
      <c r="AC51" s="337">
        <v>31496</v>
      </c>
      <c r="AD51" s="372">
        <v>912101.4</v>
      </c>
      <c r="AE51" s="372">
        <v>900</v>
      </c>
      <c r="AG51" s="372">
        <v>443260.43</v>
      </c>
      <c r="AH51" s="372">
        <v>850</v>
      </c>
      <c r="AL51" s="370">
        <f t="shared" si="1"/>
        <v>919907.87</v>
      </c>
      <c r="AM51" s="31">
        <f t="shared" si="2"/>
        <v>70815.600000000006</v>
      </c>
      <c r="AN51" s="361">
        <f t="shared" si="3"/>
        <v>849092.27</v>
      </c>
      <c r="AO51" s="15">
        <f t="shared" si="4"/>
        <v>1579208.45</v>
      </c>
      <c r="AP51" s="363">
        <f t="shared" si="5"/>
        <v>1357111.83</v>
      </c>
      <c r="AQ51" s="26">
        <f t="shared" si="6"/>
        <v>222096.61999999988</v>
      </c>
    </row>
    <row r="52" spans="1:43" x14ac:dyDescent="0.25">
      <c r="A52" t="s">
        <v>545</v>
      </c>
      <c r="B52" t="s">
        <v>546</v>
      </c>
      <c r="C52" s="71">
        <v>1841</v>
      </c>
      <c r="D52" s="58" t="s">
        <v>1312</v>
      </c>
      <c r="E52" t="s">
        <v>3269</v>
      </c>
      <c r="F52" s="368">
        <v>842049.68</v>
      </c>
      <c r="G52" s="368">
        <v>10000</v>
      </c>
      <c r="H52" s="368">
        <v>159803.62</v>
      </c>
      <c r="J52" s="319">
        <v>379694.26</v>
      </c>
      <c r="K52" s="319">
        <v>-57680.79</v>
      </c>
      <c r="Q52" s="350">
        <v>2552</v>
      </c>
      <c r="T52" s="319">
        <v>-840710.45</v>
      </c>
      <c r="U52" s="319">
        <v>2057308.95</v>
      </c>
      <c r="X52" s="337">
        <v>432179.94</v>
      </c>
      <c r="Y52" s="337">
        <v>35200</v>
      </c>
      <c r="Z52" s="337">
        <v>1038.9000000000001</v>
      </c>
      <c r="AB52" s="337">
        <v>717810</v>
      </c>
      <c r="AC52" s="337">
        <v>22200</v>
      </c>
      <c r="AD52" s="372">
        <v>791135.01</v>
      </c>
      <c r="AG52" s="372">
        <v>240056</v>
      </c>
      <c r="AH52" s="372">
        <v>62521.56</v>
      </c>
      <c r="AL52" s="370">
        <f t="shared" si="1"/>
        <v>1011853.3</v>
      </c>
      <c r="AM52" s="31">
        <f t="shared" si="2"/>
        <v>2552</v>
      </c>
      <c r="AN52" s="361">
        <f t="shared" si="3"/>
        <v>1009301.3</v>
      </c>
      <c r="AO52" s="15">
        <f t="shared" si="4"/>
        <v>1208428.8400000001</v>
      </c>
      <c r="AP52" s="363">
        <f t="shared" si="5"/>
        <v>1093712.57</v>
      </c>
      <c r="AQ52" s="26">
        <f t="shared" si="6"/>
        <v>114716.27000000002</v>
      </c>
    </row>
    <row r="53" spans="1:43" x14ac:dyDescent="0.25">
      <c r="A53" t="s">
        <v>545</v>
      </c>
      <c r="B53" t="s">
        <v>546</v>
      </c>
      <c r="C53" s="71">
        <v>2414</v>
      </c>
      <c r="D53" s="58" t="s">
        <v>1313</v>
      </c>
      <c r="E53" t="s">
        <v>3270</v>
      </c>
      <c r="F53" s="368">
        <v>213189.45</v>
      </c>
      <c r="G53" s="368">
        <v>0</v>
      </c>
      <c r="H53" s="368">
        <v>88282.54</v>
      </c>
      <c r="J53" s="319">
        <v>113141.73</v>
      </c>
      <c r="K53" s="319">
        <v>129072.83</v>
      </c>
      <c r="O53" s="350">
        <v>-93100</v>
      </c>
      <c r="Q53" s="350">
        <v>-3461.29</v>
      </c>
      <c r="T53" s="319">
        <v>-1536534.27</v>
      </c>
      <c r="U53" s="319">
        <v>1988049.06</v>
      </c>
      <c r="X53" s="337">
        <v>539304.31999999995</v>
      </c>
      <c r="Z53" s="337">
        <v>132.66</v>
      </c>
      <c r="AB53" s="337">
        <v>278910</v>
      </c>
      <c r="AC53" s="337">
        <v>93100</v>
      </c>
      <c r="AD53" s="372">
        <v>426976</v>
      </c>
      <c r="AG53" s="372">
        <v>263386.88</v>
      </c>
      <c r="AH53" s="372">
        <v>32351.05</v>
      </c>
      <c r="AL53" s="370">
        <f t="shared" si="1"/>
        <v>301471.99</v>
      </c>
      <c r="AM53" s="31">
        <f t="shared" si="2"/>
        <v>-96561.29</v>
      </c>
      <c r="AN53" s="361">
        <f t="shared" si="3"/>
        <v>398033.27999999997</v>
      </c>
      <c r="AO53" s="15">
        <f t="shared" si="4"/>
        <v>911446.98</v>
      </c>
      <c r="AP53" s="363">
        <f t="shared" si="5"/>
        <v>722713.93</v>
      </c>
      <c r="AQ53" s="26">
        <f t="shared" si="6"/>
        <v>188733.04999999993</v>
      </c>
    </row>
    <row r="54" spans="1:43" x14ac:dyDescent="0.25">
      <c r="A54" t="s">
        <v>545</v>
      </c>
      <c r="B54" t="s">
        <v>546</v>
      </c>
      <c r="C54" s="71">
        <v>1799</v>
      </c>
      <c r="D54" s="58" t="s">
        <v>1314</v>
      </c>
      <c r="E54" t="s">
        <v>3271</v>
      </c>
      <c r="F54" s="368">
        <v>190912.93</v>
      </c>
      <c r="G54" s="368">
        <v>77437.259999999995</v>
      </c>
      <c r="H54" s="368">
        <v>207284.67</v>
      </c>
      <c r="J54" s="319">
        <v>5436.55</v>
      </c>
      <c r="K54" s="319">
        <v>93699.85</v>
      </c>
      <c r="O54" s="350">
        <v>21590</v>
      </c>
      <c r="Q54" s="350">
        <v>941</v>
      </c>
      <c r="T54" s="319">
        <v>-1545421.4</v>
      </c>
      <c r="U54" s="319">
        <v>1911374.52</v>
      </c>
      <c r="X54" s="337">
        <v>558169.82999999996</v>
      </c>
      <c r="Z54" s="337">
        <v>143.91999999999999</v>
      </c>
      <c r="AB54" s="337">
        <v>834900</v>
      </c>
      <c r="AC54" s="337">
        <v>87200</v>
      </c>
      <c r="AD54" s="372">
        <v>1083171</v>
      </c>
      <c r="AE54" s="372">
        <v>1500</v>
      </c>
      <c r="AG54" s="372">
        <v>179619.11</v>
      </c>
      <c r="AH54" s="372">
        <v>29836.5</v>
      </c>
      <c r="AL54" s="370">
        <f t="shared" si="1"/>
        <v>475634.86</v>
      </c>
      <c r="AM54" s="31">
        <f t="shared" si="2"/>
        <v>22531</v>
      </c>
      <c r="AN54" s="361">
        <f t="shared" si="3"/>
        <v>453103.86</v>
      </c>
      <c r="AO54" s="15">
        <f t="shared" si="4"/>
        <v>1480413.75</v>
      </c>
      <c r="AP54" s="363">
        <f t="shared" si="5"/>
        <v>1294126.6099999999</v>
      </c>
      <c r="AQ54" s="26">
        <f t="shared" si="6"/>
        <v>186287.14000000013</v>
      </c>
    </row>
    <row r="55" spans="1:43" x14ac:dyDescent="0.25">
      <c r="A55" t="s">
        <v>549</v>
      </c>
      <c r="B55" t="s">
        <v>550</v>
      </c>
      <c r="C55" s="71">
        <v>2442</v>
      </c>
      <c r="D55" s="58" t="s">
        <v>1315</v>
      </c>
      <c r="E55" t="s">
        <v>3272</v>
      </c>
      <c r="F55" s="368">
        <v>400281.54</v>
      </c>
      <c r="G55" s="368">
        <v>2143.1</v>
      </c>
      <c r="H55" s="368">
        <v>34212.83</v>
      </c>
      <c r="J55" s="319">
        <v>93264.35</v>
      </c>
      <c r="K55" s="319">
        <v>115927.43</v>
      </c>
      <c r="O55" s="350">
        <v>33040</v>
      </c>
      <c r="Q55" s="350">
        <v>0</v>
      </c>
      <c r="T55" s="319">
        <v>-1235904.1599999999</v>
      </c>
      <c r="U55" s="319">
        <v>1946410.43</v>
      </c>
      <c r="W55" s="337">
        <v>429.48</v>
      </c>
      <c r="X55" s="337">
        <v>537114.06999999995</v>
      </c>
      <c r="AB55" s="337">
        <v>727866</v>
      </c>
      <c r="AC55" s="337">
        <v>10500</v>
      </c>
      <c r="AD55" s="372">
        <v>852303.97</v>
      </c>
      <c r="AE55" s="372">
        <v>4010</v>
      </c>
      <c r="AF55" s="372">
        <v>4108</v>
      </c>
      <c r="AG55" s="372">
        <v>470743.49</v>
      </c>
      <c r="AH55" s="372">
        <v>42461.11</v>
      </c>
      <c r="AL55" s="370">
        <f t="shared" si="1"/>
        <v>436637.47</v>
      </c>
      <c r="AM55" s="31">
        <f t="shared" si="2"/>
        <v>33040</v>
      </c>
      <c r="AN55" s="361">
        <f t="shared" si="3"/>
        <v>403597.47</v>
      </c>
      <c r="AO55" s="15">
        <f t="shared" si="4"/>
        <v>1275909.5499999998</v>
      </c>
      <c r="AP55" s="363">
        <f t="shared" si="5"/>
        <v>1373626.57</v>
      </c>
      <c r="AQ55" s="26">
        <f t="shared" si="6"/>
        <v>-97717.020000000251</v>
      </c>
    </row>
    <row r="56" spans="1:43" x14ac:dyDescent="0.25">
      <c r="A56" t="s">
        <v>549</v>
      </c>
      <c r="B56" t="s">
        <v>550</v>
      </c>
      <c r="C56" s="71">
        <v>1417</v>
      </c>
      <c r="D56" s="58" t="s">
        <v>1316</v>
      </c>
      <c r="E56" t="s">
        <v>3273</v>
      </c>
      <c r="F56" s="368">
        <v>277792.95</v>
      </c>
      <c r="G56" s="368">
        <v>69048.25</v>
      </c>
      <c r="H56" s="368">
        <v>40079.78</v>
      </c>
      <c r="J56" s="319">
        <v>330469.14</v>
      </c>
      <c r="K56" s="319">
        <v>74945.11</v>
      </c>
      <c r="O56" s="350">
        <v>7950</v>
      </c>
      <c r="Q56" s="350">
        <v>0</v>
      </c>
      <c r="T56" s="319">
        <v>-515451.99</v>
      </c>
      <c r="U56" s="319">
        <v>1372237.86</v>
      </c>
      <c r="X56" s="337">
        <v>526515.53</v>
      </c>
      <c r="Y56" s="337">
        <v>74200</v>
      </c>
      <c r="Z56" s="337">
        <v>428.66</v>
      </c>
      <c r="AB56" s="337">
        <v>385984</v>
      </c>
      <c r="AC56" s="337">
        <v>50100</v>
      </c>
      <c r="AD56" s="372">
        <v>475684</v>
      </c>
      <c r="AE56" s="372">
        <v>11040</v>
      </c>
      <c r="AG56" s="372">
        <v>498934.91</v>
      </c>
      <c r="AH56" s="372">
        <v>123969.92</v>
      </c>
      <c r="AL56" s="370">
        <f t="shared" si="1"/>
        <v>386920.98</v>
      </c>
      <c r="AM56" s="31">
        <f t="shared" si="2"/>
        <v>7950</v>
      </c>
      <c r="AN56" s="361">
        <f t="shared" si="3"/>
        <v>378970.98</v>
      </c>
      <c r="AO56" s="15">
        <f t="shared" si="4"/>
        <v>1037228.1900000001</v>
      </c>
      <c r="AP56" s="363">
        <f t="shared" si="5"/>
        <v>1109628.8299999998</v>
      </c>
      <c r="AQ56" s="26">
        <f t="shared" si="6"/>
        <v>-72400.639999999781</v>
      </c>
    </row>
    <row r="57" spans="1:43" x14ac:dyDescent="0.25">
      <c r="A57" t="s">
        <v>549</v>
      </c>
      <c r="B57" t="s">
        <v>550</v>
      </c>
      <c r="C57" s="71">
        <v>1301</v>
      </c>
      <c r="D57" s="58" t="s">
        <v>1317</v>
      </c>
      <c r="E57" t="s">
        <v>3274</v>
      </c>
      <c r="F57" s="368">
        <v>159426.23000000001</v>
      </c>
      <c r="G57" s="368">
        <v>0</v>
      </c>
      <c r="H57" s="368">
        <v>90231.89</v>
      </c>
      <c r="J57" s="319">
        <v>18655.79</v>
      </c>
      <c r="K57" s="319">
        <v>22530.84</v>
      </c>
      <c r="N57" s="350">
        <v>3000</v>
      </c>
      <c r="O57" s="350">
        <v>27840</v>
      </c>
      <c r="Q57" s="350">
        <v>28.04</v>
      </c>
      <c r="T57" s="319">
        <v>-731115.29</v>
      </c>
      <c r="U57" s="319">
        <v>1028783.07</v>
      </c>
      <c r="W57" s="337">
        <v>413.33</v>
      </c>
      <c r="X57" s="337">
        <v>739145.4</v>
      </c>
      <c r="AB57" s="337">
        <v>398928</v>
      </c>
      <c r="AC57" s="337">
        <v>37000</v>
      </c>
      <c r="AD57" s="372">
        <v>531323</v>
      </c>
      <c r="AE57" s="372">
        <v>4120</v>
      </c>
      <c r="AF57" s="372">
        <v>580</v>
      </c>
      <c r="AG57" s="372">
        <v>654956.75</v>
      </c>
      <c r="AH57" s="372">
        <v>22198.05</v>
      </c>
      <c r="AL57" s="370">
        <f t="shared" si="1"/>
        <v>249658.12</v>
      </c>
      <c r="AM57" s="31">
        <f t="shared" si="2"/>
        <v>30868.04</v>
      </c>
      <c r="AN57" s="361">
        <f t="shared" si="3"/>
        <v>218790.08</v>
      </c>
      <c r="AO57" s="15">
        <f t="shared" si="4"/>
        <v>1175486.73</v>
      </c>
      <c r="AP57" s="363">
        <f t="shared" si="5"/>
        <v>1213177.8</v>
      </c>
      <c r="AQ57" s="26">
        <f t="shared" si="6"/>
        <v>-37691.070000000065</v>
      </c>
    </row>
    <row r="58" spans="1:43" x14ac:dyDescent="0.25">
      <c r="A58" t="s">
        <v>549</v>
      </c>
      <c r="B58" t="s">
        <v>550</v>
      </c>
      <c r="C58" s="71">
        <v>2427</v>
      </c>
      <c r="D58" s="58" t="s">
        <v>1318</v>
      </c>
      <c r="E58" t="s">
        <v>3275</v>
      </c>
      <c r="F58" s="368">
        <v>771417.59</v>
      </c>
      <c r="G58" s="368">
        <v>999.9</v>
      </c>
      <c r="H58" s="368">
        <v>44040.14</v>
      </c>
      <c r="J58" s="319">
        <v>63597.66</v>
      </c>
      <c r="K58" s="319">
        <v>46637.25</v>
      </c>
      <c r="N58" s="350">
        <v>2000</v>
      </c>
      <c r="O58" s="350">
        <v>33141.43</v>
      </c>
      <c r="Q58" s="350">
        <v>219.65</v>
      </c>
      <c r="T58" s="319">
        <v>148458.21</v>
      </c>
      <c r="U58" s="319">
        <v>566631.65</v>
      </c>
      <c r="X58" s="337">
        <v>780938.97</v>
      </c>
      <c r="Y58" s="337">
        <v>98500</v>
      </c>
      <c r="Z58" s="337">
        <v>899.23</v>
      </c>
      <c r="AB58" s="337">
        <v>511334.79</v>
      </c>
      <c r="AC58" s="337">
        <v>48100</v>
      </c>
      <c r="AD58" s="372">
        <v>662229.79</v>
      </c>
      <c r="AE58" s="372">
        <v>6680</v>
      </c>
      <c r="AG58" s="372">
        <v>578290.93999999994</v>
      </c>
      <c r="AH58" s="372">
        <v>16330.66</v>
      </c>
      <c r="AL58" s="370">
        <f t="shared" si="1"/>
        <v>816457.63</v>
      </c>
      <c r="AM58" s="31">
        <f t="shared" si="2"/>
        <v>35361.08</v>
      </c>
      <c r="AN58" s="361">
        <f t="shared" si="3"/>
        <v>781096.55</v>
      </c>
      <c r="AO58" s="15">
        <f t="shared" si="4"/>
        <v>1439772.99</v>
      </c>
      <c r="AP58" s="363">
        <f t="shared" si="5"/>
        <v>1263531.3899999999</v>
      </c>
      <c r="AQ58" s="26">
        <f t="shared" si="6"/>
        <v>176241.60000000009</v>
      </c>
    </row>
    <row r="59" spans="1:43" x14ac:dyDescent="0.25">
      <c r="A59" t="s">
        <v>549</v>
      </c>
      <c r="B59" t="s">
        <v>550</v>
      </c>
      <c r="C59" s="71">
        <v>1385</v>
      </c>
      <c r="D59" s="58" t="s">
        <v>1319</v>
      </c>
      <c r="E59" t="s">
        <v>3276</v>
      </c>
      <c r="F59" s="368">
        <v>304573.65999999997</v>
      </c>
      <c r="G59" s="368">
        <v>37102</v>
      </c>
      <c r="H59" s="368">
        <v>12602.9</v>
      </c>
      <c r="J59" s="319">
        <v>88610.2</v>
      </c>
      <c r="K59" s="319">
        <v>144994.09</v>
      </c>
      <c r="O59" s="350">
        <v>7950</v>
      </c>
      <c r="Q59" s="350">
        <v>411</v>
      </c>
      <c r="T59" s="319">
        <v>-1409197.29</v>
      </c>
      <c r="U59" s="319">
        <v>1787234.17</v>
      </c>
      <c r="X59" s="337">
        <v>455397.41</v>
      </c>
      <c r="Y59" s="337">
        <v>103000</v>
      </c>
      <c r="Z59" s="337">
        <v>146.74</v>
      </c>
      <c r="AB59" s="337">
        <v>558029.5</v>
      </c>
      <c r="AC59" s="337">
        <v>55940</v>
      </c>
      <c r="AD59" s="372">
        <v>616237.5</v>
      </c>
      <c r="AE59" s="372">
        <v>1550</v>
      </c>
      <c r="AF59" s="372">
        <v>350</v>
      </c>
      <c r="AG59" s="372">
        <v>256454.42</v>
      </c>
      <c r="AH59" s="372">
        <v>96436.76</v>
      </c>
      <c r="AL59" s="370">
        <f t="shared" si="1"/>
        <v>354278.56</v>
      </c>
      <c r="AM59" s="31">
        <f t="shared" si="2"/>
        <v>8361</v>
      </c>
      <c r="AN59" s="361">
        <f t="shared" si="3"/>
        <v>345917.56</v>
      </c>
      <c r="AO59" s="15">
        <f t="shared" si="4"/>
        <v>1172513.6499999999</v>
      </c>
      <c r="AP59" s="363">
        <f t="shared" si="5"/>
        <v>971028.68</v>
      </c>
      <c r="AQ59" s="26">
        <f t="shared" si="6"/>
        <v>201484.96999999986</v>
      </c>
    </row>
    <row r="60" spans="1:43" x14ac:dyDescent="0.25">
      <c r="A60" t="s">
        <v>549</v>
      </c>
      <c r="B60" t="s">
        <v>550</v>
      </c>
      <c r="C60" s="71">
        <v>2740</v>
      </c>
      <c r="D60" s="58" t="s">
        <v>1320</v>
      </c>
      <c r="E60" t="s">
        <v>3277</v>
      </c>
      <c r="F60" s="368">
        <v>260078.72</v>
      </c>
      <c r="G60" s="368">
        <v>1357.2</v>
      </c>
      <c r="H60" s="368">
        <v>61101.27</v>
      </c>
      <c r="J60" s="319">
        <v>1970970.9</v>
      </c>
      <c r="K60" s="319">
        <v>33061.919999999998</v>
      </c>
      <c r="O60" s="350">
        <v>31980</v>
      </c>
      <c r="Q60" s="350">
        <v>7</v>
      </c>
      <c r="T60" s="319">
        <v>-1598096.62</v>
      </c>
      <c r="U60" s="319">
        <v>3909726.18</v>
      </c>
      <c r="X60" s="337">
        <v>482936.22</v>
      </c>
      <c r="Y60" s="337">
        <v>139000</v>
      </c>
      <c r="Z60" s="337">
        <v>131.25</v>
      </c>
      <c r="AB60" s="337">
        <v>873432</v>
      </c>
      <c r="AC60" s="337">
        <v>55700</v>
      </c>
      <c r="AD60" s="372">
        <v>1034393</v>
      </c>
      <c r="AE60" s="372">
        <v>5430</v>
      </c>
      <c r="AF60" s="372">
        <v>1028</v>
      </c>
      <c r="AG60" s="372">
        <v>422740.33</v>
      </c>
      <c r="AH60" s="372">
        <v>104654.69</v>
      </c>
      <c r="AL60" s="370">
        <f t="shared" si="1"/>
        <v>322537.19</v>
      </c>
      <c r="AM60" s="31">
        <f t="shared" si="2"/>
        <v>31987</v>
      </c>
      <c r="AN60" s="361">
        <f t="shared" si="3"/>
        <v>290550.19</v>
      </c>
      <c r="AO60" s="15">
        <f t="shared" si="4"/>
        <v>1551199.47</v>
      </c>
      <c r="AP60" s="363">
        <f t="shared" si="5"/>
        <v>1568246.02</v>
      </c>
      <c r="AQ60" s="26">
        <f t="shared" si="6"/>
        <v>-17046.550000000047</v>
      </c>
    </row>
    <row r="61" spans="1:43" ht="15.75" customHeight="1" x14ac:dyDescent="0.25">
      <c r="A61" t="s">
        <v>549</v>
      </c>
      <c r="B61" t="s">
        <v>550</v>
      </c>
      <c r="C61" s="71">
        <v>4108</v>
      </c>
      <c r="D61" s="58" t="s">
        <v>1321</v>
      </c>
      <c r="E61" t="s">
        <v>3278</v>
      </c>
      <c r="F61" s="368">
        <v>499893.96</v>
      </c>
      <c r="G61" s="368">
        <v>1245.57</v>
      </c>
      <c r="H61" s="368">
        <v>50795.21</v>
      </c>
      <c r="J61" s="319">
        <v>60175.63</v>
      </c>
      <c r="K61" s="319">
        <v>845300.23</v>
      </c>
      <c r="N61" s="350">
        <v>3000</v>
      </c>
      <c r="O61" s="350">
        <v>15150</v>
      </c>
      <c r="Q61" s="350">
        <v>28.03</v>
      </c>
      <c r="T61" s="319">
        <v>-1299964.49</v>
      </c>
      <c r="U61" s="319">
        <v>2469567.41</v>
      </c>
      <c r="W61" s="337">
        <v>478.21</v>
      </c>
      <c r="X61" s="337">
        <v>699921.71</v>
      </c>
      <c r="Y61" s="337">
        <v>85525</v>
      </c>
      <c r="AB61" s="337">
        <v>856589.5</v>
      </c>
      <c r="AC61" s="337">
        <v>55600</v>
      </c>
      <c r="AD61" s="372">
        <v>1010196.5</v>
      </c>
      <c r="AE61" s="372">
        <v>9880</v>
      </c>
      <c r="AF61" s="372">
        <v>1120</v>
      </c>
      <c r="AG61" s="372">
        <v>286875.7</v>
      </c>
      <c r="AH61" s="372">
        <v>120412.57</v>
      </c>
      <c r="AL61" s="370">
        <f t="shared" si="1"/>
        <v>551934.74</v>
      </c>
      <c r="AM61" s="31">
        <f t="shared" si="2"/>
        <v>18178.03</v>
      </c>
      <c r="AN61" s="361">
        <f t="shared" si="3"/>
        <v>533756.71</v>
      </c>
      <c r="AO61" s="15">
        <f t="shared" si="4"/>
        <v>1698114.42</v>
      </c>
      <c r="AP61" s="363">
        <f t="shared" si="5"/>
        <v>1428484.77</v>
      </c>
      <c r="AQ61" s="26">
        <f t="shared" si="6"/>
        <v>269629.64999999991</v>
      </c>
    </row>
    <row r="62" spans="1:43" x14ac:dyDescent="0.25">
      <c r="A62" t="s">
        <v>549</v>
      </c>
      <c r="B62" t="s">
        <v>550</v>
      </c>
      <c r="C62" s="71">
        <v>2522</v>
      </c>
      <c r="D62" s="58" t="s">
        <v>1322</v>
      </c>
      <c r="E62" t="s">
        <v>3363</v>
      </c>
      <c r="F62" s="368">
        <v>405408.37</v>
      </c>
      <c r="G62" s="368">
        <v>676.18</v>
      </c>
      <c r="H62" s="368">
        <v>74076.58</v>
      </c>
      <c r="J62" s="319">
        <v>331805.99</v>
      </c>
      <c r="K62" s="319">
        <v>98237.4</v>
      </c>
      <c r="N62" s="350">
        <v>3000</v>
      </c>
      <c r="O62" s="350">
        <v>25850</v>
      </c>
      <c r="Q62" s="350">
        <v>35.04</v>
      </c>
      <c r="S62" s="319">
        <v>-204294.74</v>
      </c>
      <c r="T62" s="319">
        <v>-1134743.55</v>
      </c>
      <c r="U62" s="319">
        <v>2114448.44</v>
      </c>
      <c r="X62" s="337">
        <v>465358.55</v>
      </c>
      <c r="Y62" s="337">
        <v>119700</v>
      </c>
      <c r="Z62" s="337">
        <v>263.83</v>
      </c>
      <c r="AB62" s="337">
        <v>855747.54</v>
      </c>
      <c r="AC62" s="337">
        <v>49800</v>
      </c>
      <c r="AD62" s="372">
        <v>948547.54</v>
      </c>
      <c r="AG62" s="372">
        <v>334719.63</v>
      </c>
      <c r="AH62" s="372">
        <v>94253.42</v>
      </c>
      <c r="AK62" s="372">
        <v>7440</v>
      </c>
      <c r="AL62" s="370">
        <f t="shared" si="1"/>
        <v>480161.13</v>
      </c>
      <c r="AM62" s="31">
        <f t="shared" si="2"/>
        <v>28885.040000000001</v>
      </c>
      <c r="AN62" s="361">
        <f t="shared" si="3"/>
        <v>451276.09</v>
      </c>
      <c r="AO62" s="15">
        <f t="shared" si="4"/>
        <v>1490869.92</v>
      </c>
      <c r="AP62" s="363">
        <f t="shared" si="5"/>
        <v>1384960.5899999999</v>
      </c>
      <c r="AQ62" s="26">
        <f t="shared" si="6"/>
        <v>105909.33000000007</v>
      </c>
    </row>
    <row r="63" spans="1:43" x14ac:dyDescent="0.25">
      <c r="A63" t="s">
        <v>549</v>
      </c>
      <c r="B63" t="s">
        <v>550</v>
      </c>
      <c r="C63" s="71">
        <v>1433</v>
      </c>
      <c r="D63" s="58" t="s">
        <v>1323</v>
      </c>
      <c r="E63" t="s">
        <v>3366</v>
      </c>
      <c r="F63" s="368">
        <v>255534.25</v>
      </c>
      <c r="G63" s="368">
        <v>0</v>
      </c>
      <c r="H63" s="368">
        <v>4838.88</v>
      </c>
      <c r="J63" s="319">
        <v>1627814.78</v>
      </c>
      <c r="K63" s="319">
        <v>93803.49</v>
      </c>
      <c r="O63" s="350">
        <v>31370</v>
      </c>
      <c r="Q63" s="350">
        <v>0</v>
      </c>
      <c r="T63" s="319">
        <v>-883155.8</v>
      </c>
      <c r="U63" s="319">
        <v>2791483.6</v>
      </c>
      <c r="X63" s="337">
        <v>535395.06000000006</v>
      </c>
      <c r="Y63" s="337">
        <v>36000</v>
      </c>
      <c r="Z63" s="337">
        <v>238.41</v>
      </c>
      <c r="AB63" s="337">
        <v>1052006</v>
      </c>
      <c r="AC63" s="337">
        <v>12000</v>
      </c>
      <c r="AD63" s="372">
        <v>1210613</v>
      </c>
      <c r="AE63" s="372">
        <v>5440</v>
      </c>
      <c r="AF63" s="372">
        <v>1190</v>
      </c>
      <c r="AG63" s="372">
        <v>294857.09000000003</v>
      </c>
      <c r="AH63" s="372">
        <v>81245.78</v>
      </c>
      <c r="AL63" s="370">
        <f t="shared" si="1"/>
        <v>260373.13</v>
      </c>
      <c r="AM63" s="31">
        <f t="shared" si="2"/>
        <v>31370</v>
      </c>
      <c r="AN63" s="361">
        <f t="shared" si="3"/>
        <v>229003.13</v>
      </c>
      <c r="AO63" s="15">
        <f t="shared" si="4"/>
        <v>1635639.4700000002</v>
      </c>
      <c r="AP63" s="363">
        <f t="shared" si="5"/>
        <v>1593345.87</v>
      </c>
      <c r="AQ63" s="26">
        <f t="shared" si="6"/>
        <v>42293.600000000093</v>
      </c>
    </row>
    <row r="64" spans="1:43" x14ac:dyDescent="0.25">
      <c r="A64" t="s">
        <v>553</v>
      </c>
      <c r="B64" t="s">
        <v>554</v>
      </c>
      <c r="C64" s="71">
        <v>4846</v>
      </c>
      <c r="D64" s="58" t="s">
        <v>1324</v>
      </c>
      <c r="E64" t="s">
        <v>3279</v>
      </c>
      <c r="F64" s="368">
        <v>906129.98</v>
      </c>
      <c r="G64" s="368">
        <v>0</v>
      </c>
      <c r="H64" s="368">
        <v>352524.58</v>
      </c>
      <c r="J64" s="319">
        <v>292292.42</v>
      </c>
      <c r="K64" s="319">
        <v>190382.28</v>
      </c>
      <c r="O64" s="350">
        <v>39350</v>
      </c>
      <c r="P64" s="350">
        <v>35845</v>
      </c>
      <c r="Q64" s="350">
        <v>17517</v>
      </c>
      <c r="T64" s="319">
        <v>-162730.41</v>
      </c>
      <c r="U64" s="319">
        <v>1683662.57</v>
      </c>
      <c r="X64" s="337">
        <v>569061.17000000004</v>
      </c>
      <c r="Y64" s="337">
        <v>6375</v>
      </c>
      <c r="Z64" s="337">
        <v>1020.68</v>
      </c>
      <c r="AB64" s="337">
        <v>1603657.7</v>
      </c>
      <c r="AC64" s="337">
        <v>116800</v>
      </c>
      <c r="AD64" s="372">
        <v>1862860.7</v>
      </c>
      <c r="AE64" s="372">
        <v>6522.6</v>
      </c>
      <c r="AG64" s="372">
        <v>255493.59</v>
      </c>
      <c r="AH64" s="372">
        <v>44352.56</v>
      </c>
      <c r="AL64" s="370">
        <f t="shared" si="1"/>
        <v>1258654.56</v>
      </c>
      <c r="AM64" s="31">
        <f t="shared" si="2"/>
        <v>92712</v>
      </c>
      <c r="AN64" s="361">
        <f t="shared" si="3"/>
        <v>1165942.56</v>
      </c>
      <c r="AO64" s="15">
        <f t="shared" si="4"/>
        <v>2296914.5499999998</v>
      </c>
      <c r="AP64" s="363">
        <f t="shared" si="5"/>
        <v>2169229.4500000002</v>
      </c>
      <c r="AQ64" s="26">
        <f t="shared" si="6"/>
        <v>127685.09999999963</v>
      </c>
    </row>
    <row r="65" spans="1:43" x14ac:dyDescent="0.25">
      <c r="A65" t="s">
        <v>553</v>
      </c>
      <c r="B65" t="s">
        <v>554</v>
      </c>
      <c r="C65" s="71">
        <v>2013</v>
      </c>
      <c r="D65" s="58" t="s">
        <v>1325</v>
      </c>
      <c r="E65" t="s">
        <v>3280</v>
      </c>
      <c r="F65" s="368">
        <v>776757.6</v>
      </c>
      <c r="G65" s="368">
        <v>0</v>
      </c>
      <c r="H65" s="368">
        <v>44671.77</v>
      </c>
      <c r="J65" s="319">
        <v>9678.4</v>
      </c>
      <c r="K65" s="319">
        <v>369283.84000000003</v>
      </c>
      <c r="O65" s="350">
        <v>16300</v>
      </c>
      <c r="P65" s="350">
        <v>121050</v>
      </c>
      <c r="Q65" s="350">
        <v>28480</v>
      </c>
      <c r="S65" s="319">
        <v>-239565.73</v>
      </c>
      <c r="T65" s="319">
        <v>31279.25</v>
      </c>
      <c r="U65" s="319">
        <v>1188971.67</v>
      </c>
      <c r="X65" s="337">
        <v>506729.34</v>
      </c>
      <c r="Z65" s="337">
        <v>797.41</v>
      </c>
      <c r="AB65" s="337">
        <v>524600.03</v>
      </c>
      <c r="AC65" s="337">
        <v>82639.88</v>
      </c>
      <c r="AD65" s="372">
        <v>720715.91</v>
      </c>
      <c r="AE65" s="372">
        <v>15456</v>
      </c>
      <c r="AG65" s="372">
        <v>250125.95</v>
      </c>
      <c r="AH65" s="372">
        <v>74592.38</v>
      </c>
      <c r="AL65" s="370">
        <f t="shared" si="1"/>
        <v>821429.37</v>
      </c>
      <c r="AM65" s="31">
        <f t="shared" si="2"/>
        <v>165830</v>
      </c>
      <c r="AN65" s="361">
        <f t="shared" si="3"/>
        <v>655599.37</v>
      </c>
      <c r="AO65" s="15">
        <f t="shared" si="4"/>
        <v>1114766.6600000001</v>
      </c>
      <c r="AP65" s="363">
        <f t="shared" si="5"/>
        <v>1060890.2400000002</v>
      </c>
      <c r="AQ65" s="26">
        <f t="shared" si="6"/>
        <v>53876.419999999925</v>
      </c>
    </row>
    <row r="66" spans="1:43" x14ac:dyDescent="0.25">
      <c r="A66" t="s">
        <v>553</v>
      </c>
      <c r="B66" t="s">
        <v>554</v>
      </c>
      <c r="C66" s="71">
        <v>1672</v>
      </c>
      <c r="D66" s="58" t="s">
        <v>1326</v>
      </c>
      <c r="E66" t="s">
        <v>3281</v>
      </c>
      <c r="F66" s="368">
        <v>443826.13</v>
      </c>
      <c r="G66" s="368">
        <v>0</v>
      </c>
      <c r="H66" s="368">
        <v>106422.11</v>
      </c>
      <c r="J66" s="319">
        <v>439955.27</v>
      </c>
      <c r="K66" s="319">
        <v>292745.43</v>
      </c>
      <c r="O66" s="350">
        <v>18542.89</v>
      </c>
      <c r="Q66" s="350">
        <v>15904.57</v>
      </c>
      <c r="T66" s="319">
        <v>-697148.95</v>
      </c>
      <c r="U66" s="319">
        <v>2121250.9300000002</v>
      </c>
      <c r="W66" s="337">
        <v>1335.23</v>
      </c>
      <c r="X66" s="337">
        <v>633735.67000000004</v>
      </c>
      <c r="Y66" s="337">
        <v>33210</v>
      </c>
      <c r="AB66" s="337">
        <v>676348.5</v>
      </c>
      <c r="AC66" s="337">
        <v>24500</v>
      </c>
      <c r="AD66" s="372">
        <v>933285.5</v>
      </c>
      <c r="AF66" s="372">
        <v>3960</v>
      </c>
      <c r="AG66" s="372">
        <v>428220.95</v>
      </c>
      <c r="AH66" s="372">
        <v>179263.45</v>
      </c>
      <c r="AL66" s="370">
        <f t="shared" si="1"/>
        <v>550248.24</v>
      </c>
      <c r="AM66" s="31">
        <f t="shared" si="2"/>
        <v>34447.46</v>
      </c>
      <c r="AN66" s="361">
        <f t="shared" si="3"/>
        <v>515800.77999999997</v>
      </c>
      <c r="AO66" s="15">
        <f t="shared" si="4"/>
        <v>1369129.4</v>
      </c>
      <c r="AP66" s="363">
        <f t="shared" si="5"/>
        <v>1544729.9</v>
      </c>
      <c r="AQ66" s="26">
        <f t="shared" si="6"/>
        <v>-175600.5</v>
      </c>
    </row>
    <row r="67" spans="1:43" x14ac:dyDescent="0.25">
      <c r="A67" t="s">
        <v>553</v>
      </c>
      <c r="B67" t="s">
        <v>554</v>
      </c>
      <c r="C67" s="71">
        <v>4546</v>
      </c>
      <c r="D67" s="58" t="s">
        <v>1327</v>
      </c>
      <c r="E67" t="s">
        <v>3282</v>
      </c>
      <c r="F67" s="368">
        <v>440102.41</v>
      </c>
      <c r="G67" s="368">
        <v>55000</v>
      </c>
      <c r="H67" s="368">
        <v>277868.98</v>
      </c>
      <c r="J67" s="319">
        <v>26900.3</v>
      </c>
      <c r="K67" s="319">
        <v>-174119.61</v>
      </c>
      <c r="O67" s="350">
        <v>22620</v>
      </c>
      <c r="P67" s="350">
        <v>58700</v>
      </c>
      <c r="Q67" s="350">
        <v>1578</v>
      </c>
      <c r="S67" s="319">
        <v>165092.32999999999</v>
      </c>
      <c r="T67" s="319">
        <v>-1082861.3400000001</v>
      </c>
      <c r="U67" s="319">
        <v>1374864.38</v>
      </c>
      <c r="W67" s="337">
        <v>28.71</v>
      </c>
      <c r="X67" s="337">
        <v>812689.75</v>
      </c>
      <c r="Y67" s="337">
        <v>55500</v>
      </c>
      <c r="Z67" s="337">
        <v>449.58</v>
      </c>
      <c r="AB67" s="337">
        <v>842473.9</v>
      </c>
      <c r="AC67" s="337">
        <v>83200</v>
      </c>
      <c r="AD67" s="372">
        <v>1285742.8999999999</v>
      </c>
      <c r="AG67" s="372">
        <v>331529.42</v>
      </c>
      <c r="AH67" s="372">
        <v>91310.91</v>
      </c>
      <c r="AL67" s="370">
        <f t="shared" si="1"/>
        <v>772971.3899999999</v>
      </c>
      <c r="AM67" s="31">
        <f t="shared" si="2"/>
        <v>82898</v>
      </c>
      <c r="AN67" s="361">
        <f t="shared" si="3"/>
        <v>690073.3899999999</v>
      </c>
      <c r="AO67" s="15">
        <f t="shared" si="4"/>
        <v>1794341.94</v>
      </c>
      <c r="AP67" s="363">
        <f t="shared" si="5"/>
        <v>1708583.2299999997</v>
      </c>
      <c r="AQ67" s="26">
        <f t="shared" si="6"/>
        <v>85758.710000000196</v>
      </c>
    </row>
    <row r="68" spans="1:43" x14ac:dyDescent="0.25">
      <c r="A68" t="s">
        <v>553</v>
      </c>
      <c r="B68" t="s">
        <v>554</v>
      </c>
      <c r="C68" s="71">
        <v>3867</v>
      </c>
      <c r="D68" s="58" t="s">
        <v>1328</v>
      </c>
      <c r="E68" t="s">
        <v>3283</v>
      </c>
      <c r="F68" s="368">
        <v>806096.19</v>
      </c>
      <c r="G68" s="368">
        <v>0</v>
      </c>
      <c r="H68" s="368">
        <v>88490.58</v>
      </c>
      <c r="J68" s="319">
        <v>315407.71999999997</v>
      </c>
      <c r="K68" s="319">
        <v>980467.13</v>
      </c>
      <c r="O68" s="350">
        <v>61800</v>
      </c>
      <c r="P68" s="350">
        <v>620000</v>
      </c>
      <c r="Q68" s="350">
        <v>22197</v>
      </c>
      <c r="T68" s="319">
        <v>-1695627.65</v>
      </c>
      <c r="U68" s="319">
        <v>2680574.06</v>
      </c>
      <c r="X68" s="337">
        <v>1531161.8</v>
      </c>
      <c r="Z68" s="337">
        <v>767.49</v>
      </c>
      <c r="AB68" s="337">
        <v>1998706.5</v>
      </c>
      <c r="AC68" s="337">
        <v>219200</v>
      </c>
      <c r="AD68" s="372">
        <v>2538034.02</v>
      </c>
      <c r="AE68" s="372">
        <v>13245.2</v>
      </c>
      <c r="AG68" s="372">
        <v>400341.03</v>
      </c>
      <c r="AH68" s="372">
        <v>296697.33</v>
      </c>
      <c r="AL68" s="370">
        <f t="shared" si="1"/>
        <v>894586.7699999999</v>
      </c>
      <c r="AM68" s="31">
        <f t="shared" si="2"/>
        <v>703997</v>
      </c>
      <c r="AN68" s="361">
        <f t="shared" si="3"/>
        <v>190589.7699999999</v>
      </c>
      <c r="AO68" s="15">
        <f t="shared" si="4"/>
        <v>3749835.79</v>
      </c>
      <c r="AP68" s="363">
        <f t="shared" si="5"/>
        <v>3248317.58</v>
      </c>
      <c r="AQ68" s="26">
        <f t="shared" si="6"/>
        <v>501518.20999999996</v>
      </c>
    </row>
    <row r="69" spans="1:43" x14ac:dyDescent="0.25">
      <c r="A69" t="s">
        <v>553</v>
      </c>
      <c r="B69" t="s">
        <v>554</v>
      </c>
      <c r="C69" s="71">
        <v>2282</v>
      </c>
      <c r="D69" s="58" t="s">
        <v>1329</v>
      </c>
      <c r="E69" t="s">
        <v>3284</v>
      </c>
      <c r="F69" s="368">
        <v>776080.74</v>
      </c>
      <c r="G69" s="368">
        <v>5000</v>
      </c>
      <c r="H69" s="368">
        <v>235144.51</v>
      </c>
      <c r="J69" s="319">
        <v>11750.34</v>
      </c>
      <c r="K69" s="319">
        <v>453446.13</v>
      </c>
      <c r="O69" s="350">
        <v>6600</v>
      </c>
      <c r="P69" s="350">
        <v>4020</v>
      </c>
      <c r="Q69" s="350">
        <v>4319.1000000000004</v>
      </c>
      <c r="R69" s="319">
        <v>5000</v>
      </c>
      <c r="T69" s="319">
        <v>-1039787.37</v>
      </c>
      <c r="U69" s="319">
        <v>2191965</v>
      </c>
      <c r="X69" s="337">
        <v>471723.72</v>
      </c>
      <c r="Y69" s="337">
        <v>74000</v>
      </c>
      <c r="Z69" s="337">
        <v>1005.26</v>
      </c>
      <c r="AB69" s="337">
        <v>729120</v>
      </c>
      <c r="AC69" s="337">
        <v>370800</v>
      </c>
      <c r="AD69" s="372">
        <v>979425.97</v>
      </c>
      <c r="AE69" s="372">
        <v>3770</v>
      </c>
      <c r="AF69" s="372">
        <v>5984</v>
      </c>
      <c r="AG69" s="372">
        <v>326933.78999999998</v>
      </c>
      <c r="AH69" s="372">
        <v>21230.23</v>
      </c>
      <c r="AL69" s="370">
        <f t="shared" ref="AL69:AL132" si="7">SUM(F69:I69)</f>
        <v>1016225.25</v>
      </c>
      <c r="AM69" s="31">
        <f t="shared" ref="AM69:AM132" si="8">SUM(N69:Q69)</f>
        <v>14939.1</v>
      </c>
      <c r="AN69" s="361">
        <f t="shared" ref="AN69:AN132" si="9">AL69-AM69</f>
        <v>1001286.15</v>
      </c>
      <c r="AO69" s="15">
        <f t="shared" ref="AO69:AO132" si="10">SUM(V69:AC69)</f>
        <v>1646648.98</v>
      </c>
      <c r="AP69" s="363">
        <f t="shared" ref="AP69:AP132" si="11">SUM(AD69:AK69)</f>
        <v>1337343.99</v>
      </c>
      <c r="AQ69" s="26">
        <f t="shared" ref="AQ69:AQ132" si="12">AO69-AP69</f>
        <v>309304.99</v>
      </c>
    </row>
    <row r="70" spans="1:43" x14ac:dyDescent="0.25">
      <c r="A70" t="s">
        <v>553</v>
      </c>
      <c r="B70" t="s">
        <v>554</v>
      </c>
      <c r="C70" s="71">
        <v>2718</v>
      </c>
      <c r="D70" s="58" t="s">
        <v>1330</v>
      </c>
      <c r="E70" t="s">
        <v>3285</v>
      </c>
      <c r="F70" s="368">
        <v>804123.72</v>
      </c>
      <c r="G70" s="368">
        <v>0</v>
      </c>
      <c r="H70" s="368">
        <v>99417.51</v>
      </c>
      <c r="J70" s="319">
        <v>27167.9</v>
      </c>
      <c r="K70" s="319">
        <v>484581.28</v>
      </c>
      <c r="O70" s="350">
        <v>9023.74</v>
      </c>
      <c r="Q70" s="350">
        <v>43589</v>
      </c>
      <c r="T70" s="319">
        <v>-1045617.05</v>
      </c>
      <c r="U70" s="319">
        <v>1302561.3500000001</v>
      </c>
      <c r="X70" s="337">
        <v>1831430.97</v>
      </c>
      <c r="Y70" s="337">
        <v>7210</v>
      </c>
      <c r="Z70" s="337">
        <v>883.33</v>
      </c>
      <c r="AB70" s="337">
        <v>789096.14</v>
      </c>
      <c r="AD70" s="372">
        <v>956261.23</v>
      </c>
      <c r="AF70" s="372">
        <v>660</v>
      </c>
      <c r="AG70" s="372">
        <v>459329.81</v>
      </c>
      <c r="AH70" s="372">
        <v>106636.03</v>
      </c>
      <c r="AL70" s="370">
        <f t="shared" si="7"/>
        <v>903541.23</v>
      </c>
      <c r="AM70" s="31">
        <f t="shared" si="8"/>
        <v>52612.74</v>
      </c>
      <c r="AN70" s="361">
        <f t="shared" si="9"/>
        <v>850928.49</v>
      </c>
      <c r="AO70" s="15">
        <f t="shared" si="10"/>
        <v>2628620.44</v>
      </c>
      <c r="AP70" s="363">
        <f t="shared" si="11"/>
        <v>1522887.07</v>
      </c>
      <c r="AQ70" s="26">
        <f t="shared" si="12"/>
        <v>1105733.3699999999</v>
      </c>
    </row>
    <row r="71" spans="1:43" x14ac:dyDescent="0.25">
      <c r="A71" t="s">
        <v>553</v>
      </c>
      <c r="B71" t="s">
        <v>554</v>
      </c>
      <c r="C71" s="71">
        <v>4883</v>
      </c>
      <c r="D71" s="58" t="s">
        <v>1331</v>
      </c>
      <c r="E71" t="s">
        <v>3286</v>
      </c>
      <c r="F71" s="368">
        <v>1078786.33</v>
      </c>
      <c r="G71" s="368">
        <v>0</v>
      </c>
      <c r="H71" s="368">
        <v>100172.63</v>
      </c>
      <c r="J71" s="319">
        <v>366700.92</v>
      </c>
      <c r="K71" s="319">
        <v>308220.74</v>
      </c>
      <c r="N71" s="350">
        <v>23635</v>
      </c>
      <c r="O71" s="350">
        <v>6600</v>
      </c>
      <c r="P71" s="350">
        <v>269950</v>
      </c>
      <c r="Q71" s="350">
        <v>1778.5</v>
      </c>
      <c r="T71" s="319">
        <v>-192016.16</v>
      </c>
      <c r="U71" s="319">
        <v>1726865.73</v>
      </c>
      <c r="W71" s="337">
        <v>1003.58</v>
      </c>
      <c r="X71" s="337">
        <v>734723.92</v>
      </c>
      <c r="Y71" s="337">
        <v>56500</v>
      </c>
      <c r="Z71" s="337">
        <v>901.21</v>
      </c>
      <c r="AB71" s="337">
        <v>987707.5</v>
      </c>
      <c r="AC71" s="337">
        <v>120800</v>
      </c>
      <c r="AD71" s="372">
        <v>1387228.5</v>
      </c>
      <c r="AE71" s="372">
        <v>1320</v>
      </c>
      <c r="AF71" s="372">
        <v>2356</v>
      </c>
      <c r="AG71" s="372">
        <v>435358.38</v>
      </c>
      <c r="AH71" s="372">
        <v>58305.78</v>
      </c>
      <c r="AL71" s="370">
        <f t="shared" si="7"/>
        <v>1178958.96</v>
      </c>
      <c r="AM71" s="31">
        <f t="shared" si="8"/>
        <v>301963.5</v>
      </c>
      <c r="AN71" s="361">
        <f t="shared" si="9"/>
        <v>876995.46</v>
      </c>
      <c r="AO71" s="15">
        <f t="shared" si="10"/>
        <v>1901636.21</v>
      </c>
      <c r="AP71" s="363">
        <f t="shared" si="11"/>
        <v>1884568.66</v>
      </c>
      <c r="AQ71" s="26">
        <f t="shared" si="12"/>
        <v>17067.550000000047</v>
      </c>
    </row>
    <row r="72" spans="1:43" x14ac:dyDescent="0.25">
      <c r="A72" t="s">
        <v>553</v>
      </c>
      <c r="B72" t="s">
        <v>554</v>
      </c>
      <c r="C72" s="71">
        <v>4275</v>
      </c>
      <c r="D72" s="58" t="s">
        <v>1332</v>
      </c>
      <c r="E72" t="s">
        <v>3287</v>
      </c>
      <c r="F72" s="368">
        <v>396922.07</v>
      </c>
      <c r="G72" s="368">
        <v>0</v>
      </c>
      <c r="H72" s="368">
        <v>178293.46</v>
      </c>
      <c r="J72" s="319">
        <v>209930.2</v>
      </c>
      <c r="K72" s="319">
        <v>105360.91</v>
      </c>
      <c r="O72" s="350">
        <v>6150</v>
      </c>
      <c r="P72" s="350">
        <v>38700</v>
      </c>
      <c r="Q72" s="350">
        <v>0</v>
      </c>
      <c r="T72" s="319">
        <v>-142391.49</v>
      </c>
      <c r="U72" s="319">
        <v>1340923.19</v>
      </c>
      <c r="X72" s="337">
        <v>430968.47</v>
      </c>
      <c r="Y72" s="337">
        <v>37650</v>
      </c>
      <c r="Z72" s="337">
        <v>553.42999999999995</v>
      </c>
      <c r="AB72" s="337">
        <v>1305207.5</v>
      </c>
      <c r="AC72" s="337">
        <v>132000</v>
      </c>
      <c r="AD72" s="372">
        <v>1707649.5</v>
      </c>
      <c r="AE72" s="372">
        <v>7800</v>
      </c>
      <c r="AG72" s="372">
        <v>435736.89</v>
      </c>
      <c r="AH72" s="372">
        <v>108068.07</v>
      </c>
      <c r="AL72" s="370">
        <f t="shared" si="7"/>
        <v>575215.53</v>
      </c>
      <c r="AM72" s="31">
        <f t="shared" si="8"/>
        <v>44850</v>
      </c>
      <c r="AN72" s="361">
        <f t="shared" si="9"/>
        <v>530365.53</v>
      </c>
      <c r="AO72" s="15">
        <f t="shared" si="10"/>
        <v>1906379.4</v>
      </c>
      <c r="AP72" s="363">
        <f t="shared" si="11"/>
        <v>2259254.46</v>
      </c>
      <c r="AQ72" s="26">
        <f t="shared" si="12"/>
        <v>-352875.06000000006</v>
      </c>
    </row>
    <row r="73" spans="1:43" x14ac:dyDescent="0.25">
      <c r="A73" t="s">
        <v>553</v>
      </c>
      <c r="B73" t="s">
        <v>554</v>
      </c>
      <c r="C73" s="71">
        <v>3121</v>
      </c>
      <c r="D73" s="58" t="s">
        <v>1333</v>
      </c>
      <c r="E73" t="s">
        <v>3288</v>
      </c>
      <c r="F73" s="368">
        <v>794304.81</v>
      </c>
      <c r="G73" s="368">
        <v>0</v>
      </c>
      <c r="H73" s="368">
        <v>147272.70000000001</v>
      </c>
      <c r="J73" s="319">
        <v>617858.07999999996</v>
      </c>
      <c r="K73" s="319">
        <v>149572.76999999999</v>
      </c>
      <c r="O73" s="350">
        <v>7350</v>
      </c>
      <c r="Q73" s="350">
        <v>11346</v>
      </c>
      <c r="T73" s="319">
        <v>189188.58</v>
      </c>
      <c r="U73" s="319">
        <v>1494202.14</v>
      </c>
      <c r="X73" s="337">
        <v>635859.53</v>
      </c>
      <c r="Y73" s="337">
        <v>41000</v>
      </c>
      <c r="Z73" s="337">
        <v>1601.91</v>
      </c>
      <c r="AB73" s="337">
        <v>983386.4</v>
      </c>
      <c r="AC73" s="337">
        <v>111900</v>
      </c>
      <c r="AD73" s="372">
        <v>1269715.43</v>
      </c>
      <c r="AE73" s="372">
        <v>14085.2</v>
      </c>
      <c r="AG73" s="372">
        <v>334982.21000000002</v>
      </c>
      <c r="AH73" s="372">
        <v>148043.35999999999</v>
      </c>
      <c r="AL73" s="370">
        <f t="shared" si="7"/>
        <v>941577.51</v>
      </c>
      <c r="AM73" s="31">
        <f t="shared" si="8"/>
        <v>18696</v>
      </c>
      <c r="AN73" s="361">
        <f t="shared" si="9"/>
        <v>922881.51</v>
      </c>
      <c r="AO73" s="15">
        <f t="shared" si="10"/>
        <v>1773747.84</v>
      </c>
      <c r="AP73" s="363">
        <f t="shared" si="11"/>
        <v>1766826.1999999997</v>
      </c>
      <c r="AQ73" s="26">
        <f t="shared" si="12"/>
        <v>6921.6400000003632</v>
      </c>
    </row>
    <row r="74" spans="1:43" x14ac:dyDescent="0.25">
      <c r="A74" t="s">
        <v>553</v>
      </c>
      <c r="B74" t="s">
        <v>554</v>
      </c>
      <c r="C74" s="71">
        <v>1601</v>
      </c>
      <c r="D74" s="58" t="s">
        <v>1334</v>
      </c>
      <c r="E74" t="s">
        <v>3289</v>
      </c>
      <c r="F74" s="368">
        <v>904169.83</v>
      </c>
      <c r="G74" s="368">
        <v>0</v>
      </c>
      <c r="H74" s="368">
        <v>87991.18</v>
      </c>
      <c r="J74" s="319">
        <v>1939210.64</v>
      </c>
      <c r="K74" s="319">
        <v>560398.62</v>
      </c>
      <c r="O74" s="350">
        <v>6837</v>
      </c>
      <c r="P74" s="350">
        <v>52106.9</v>
      </c>
      <c r="Q74" s="350">
        <v>70395.899999999994</v>
      </c>
      <c r="T74" s="319">
        <v>2654231.19</v>
      </c>
      <c r="U74" s="319">
        <v>464694.52</v>
      </c>
      <c r="X74" s="337">
        <v>445480.67</v>
      </c>
      <c r="Y74" s="337">
        <v>68293.100000000006</v>
      </c>
      <c r="Z74" s="337">
        <v>974.2</v>
      </c>
      <c r="AB74" s="337">
        <v>950156.6</v>
      </c>
      <c r="AC74" s="337">
        <v>369200</v>
      </c>
      <c r="AD74" s="372">
        <v>1132623.6000000001</v>
      </c>
      <c r="AE74" s="372">
        <v>4960</v>
      </c>
      <c r="AG74" s="372">
        <v>307690.05</v>
      </c>
      <c r="AH74" s="372">
        <v>145326.16</v>
      </c>
      <c r="AL74" s="370">
        <f t="shared" si="7"/>
        <v>992161.01</v>
      </c>
      <c r="AM74" s="31">
        <f t="shared" si="8"/>
        <v>129339.79999999999</v>
      </c>
      <c r="AN74" s="361">
        <f t="shared" si="9"/>
        <v>862821.21</v>
      </c>
      <c r="AO74" s="15">
        <f t="shared" si="10"/>
        <v>1834104.57</v>
      </c>
      <c r="AP74" s="363">
        <f t="shared" si="11"/>
        <v>1590599.81</v>
      </c>
      <c r="AQ74" s="26">
        <f t="shared" si="12"/>
        <v>243504.76</v>
      </c>
    </row>
    <row r="75" spans="1:43" x14ac:dyDescent="0.25">
      <c r="A75" t="s">
        <v>553</v>
      </c>
      <c r="B75" t="s">
        <v>554</v>
      </c>
      <c r="C75" s="71">
        <v>4298</v>
      </c>
      <c r="D75" s="58" t="s">
        <v>1335</v>
      </c>
      <c r="E75" t="s">
        <v>3290</v>
      </c>
      <c r="F75" s="368">
        <v>803010.23</v>
      </c>
      <c r="G75" s="368">
        <v>0</v>
      </c>
      <c r="H75" s="368">
        <v>103003.34</v>
      </c>
      <c r="J75" s="319">
        <v>1139045.81</v>
      </c>
      <c r="K75" s="319">
        <v>189887.35</v>
      </c>
      <c r="O75" s="350">
        <v>9110.5</v>
      </c>
      <c r="P75" s="350">
        <v>175000</v>
      </c>
      <c r="Q75" s="350">
        <v>20000</v>
      </c>
      <c r="T75" s="319">
        <v>1375394.05</v>
      </c>
      <c r="U75" s="319">
        <v>961521.58</v>
      </c>
      <c r="X75" s="337">
        <v>493639.21</v>
      </c>
      <c r="Z75" s="337">
        <v>737.62</v>
      </c>
      <c r="AB75" s="337">
        <v>1208706.5</v>
      </c>
      <c r="AC75" s="337">
        <v>161600</v>
      </c>
      <c r="AD75" s="372">
        <v>1590079.5</v>
      </c>
      <c r="AE75" s="372">
        <v>8176</v>
      </c>
      <c r="AG75" s="372">
        <v>424940.86</v>
      </c>
      <c r="AH75" s="372">
        <v>147566.37</v>
      </c>
      <c r="AL75" s="370">
        <f t="shared" si="7"/>
        <v>906013.57</v>
      </c>
      <c r="AM75" s="31">
        <f t="shared" si="8"/>
        <v>204110.5</v>
      </c>
      <c r="AN75" s="361">
        <f t="shared" si="9"/>
        <v>701903.07</v>
      </c>
      <c r="AO75" s="15">
        <f t="shared" si="10"/>
        <v>1864683.33</v>
      </c>
      <c r="AP75" s="363">
        <f t="shared" si="11"/>
        <v>2170762.73</v>
      </c>
      <c r="AQ75" s="26">
        <f t="shared" si="12"/>
        <v>-306079.39999999991</v>
      </c>
    </row>
    <row r="76" spans="1:43" x14ac:dyDescent="0.25">
      <c r="A76" t="s">
        <v>553</v>
      </c>
      <c r="B76" t="s">
        <v>554</v>
      </c>
      <c r="C76" s="71">
        <v>4211</v>
      </c>
      <c r="D76" s="58" t="s">
        <v>1336</v>
      </c>
      <c r="E76" t="s">
        <v>3291</v>
      </c>
      <c r="F76" s="368">
        <v>892792.97</v>
      </c>
      <c r="G76" s="368">
        <v>55000</v>
      </c>
      <c r="H76" s="368">
        <v>75916.47</v>
      </c>
      <c r="J76" s="319">
        <v>1503844.12</v>
      </c>
      <c r="K76" s="319">
        <v>773236.68</v>
      </c>
      <c r="O76" s="350">
        <v>23300</v>
      </c>
      <c r="P76" s="350">
        <v>206140</v>
      </c>
      <c r="Q76" s="350">
        <v>1333.49</v>
      </c>
      <c r="T76" s="319">
        <v>358846.46</v>
      </c>
      <c r="U76" s="319">
        <v>2317512.06</v>
      </c>
      <c r="X76" s="337">
        <v>981830.34</v>
      </c>
      <c r="Y76" s="337">
        <v>37700</v>
      </c>
      <c r="Z76" s="337">
        <v>1002.93</v>
      </c>
      <c r="AB76" s="337">
        <v>685570.7</v>
      </c>
      <c r="AC76" s="337">
        <v>145600</v>
      </c>
      <c r="AD76" s="372">
        <v>1026324.7</v>
      </c>
      <c r="AE76" s="372">
        <v>4960</v>
      </c>
      <c r="AG76" s="372">
        <v>359894.33</v>
      </c>
      <c r="AH76" s="372">
        <v>66866.710000000006</v>
      </c>
      <c r="AL76" s="370">
        <f t="shared" si="7"/>
        <v>1023709.44</v>
      </c>
      <c r="AM76" s="31">
        <f t="shared" si="8"/>
        <v>230773.49</v>
      </c>
      <c r="AN76" s="361">
        <f t="shared" si="9"/>
        <v>792935.95</v>
      </c>
      <c r="AO76" s="15">
        <f t="shared" si="10"/>
        <v>1851703.97</v>
      </c>
      <c r="AP76" s="363">
        <f t="shared" si="11"/>
        <v>1458045.74</v>
      </c>
      <c r="AQ76" s="26">
        <f t="shared" si="12"/>
        <v>393658.23</v>
      </c>
    </row>
    <row r="77" spans="1:43" x14ac:dyDescent="0.25">
      <c r="A77" t="s">
        <v>553</v>
      </c>
      <c r="B77" t="s">
        <v>554</v>
      </c>
      <c r="C77" s="71">
        <v>3166</v>
      </c>
      <c r="D77" s="58" t="s">
        <v>1337</v>
      </c>
      <c r="E77" t="s">
        <v>3292</v>
      </c>
      <c r="F77" s="368">
        <v>820867.3</v>
      </c>
      <c r="G77" s="368">
        <v>0</v>
      </c>
      <c r="H77" s="368">
        <v>57131.65</v>
      </c>
      <c r="J77" s="319">
        <v>469159.79</v>
      </c>
      <c r="K77" s="319">
        <v>335105.89</v>
      </c>
      <c r="O77" s="350">
        <v>37411.29</v>
      </c>
      <c r="P77" s="350">
        <v>428560</v>
      </c>
      <c r="Q77" s="350">
        <v>492</v>
      </c>
      <c r="T77" s="319">
        <v>-1065259.42</v>
      </c>
      <c r="U77" s="319">
        <v>2233839.69</v>
      </c>
      <c r="X77" s="337">
        <v>520792.74</v>
      </c>
      <c r="Z77" s="337">
        <v>845.63</v>
      </c>
      <c r="AB77" s="337">
        <v>919547.48</v>
      </c>
      <c r="AC77" s="337">
        <v>291700</v>
      </c>
      <c r="AD77" s="372">
        <v>1201344.48</v>
      </c>
      <c r="AE77" s="372">
        <v>1500</v>
      </c>
      <c r="AG77" s="372">
        <v>353090.63</v>
      </c>
      <c r="AH77" s="372">
        <v>129729.67</v>
      </c>
      <c r="AL77" s="370">
        <f t="shared" si="7"/>
        <v>877998.95000000007</v>
      </c>
      <c r="AM77" s="31">
        <f t="shared" si="8"/>
        <v>466463.29</v>
      </c>
      <c r="AN77" s="361">
        <f t="shared" si="9"/>
        <v>411535.66000000009</v>
      </c>
      <c r="AO77" s="15">
        <f t="shared" si="10"/>
        <v>1732885.85</v>
      </c>
      <c r="AP77" s="363">
        <f t="shared" si="11"/>
        <v>1685664.7799999998</v>
      </c>
      <c r="AQ77" s="26">
        <f t="shared" si="12"/>
        <v>47221.070000000298</v>
      </c>
    </row>
    <row r="78" spans="1:43" x14ac:dyDescent="0.25">
      <c r="A78" t="s">
        <v>553</v>
      </c>
      <c r="B78" t="s">
        <v>554</v>
      </c>
      <c r="C78" s="71">
        <v>2186</v>
      </c>
      <c r="D78" s="58" t="s">
        <v>1338</v>
      </c>
      <c r="E78" t="s">
        <v>3364</v>
      </c>
      <c r="F78" s="368">
        <v>691770.29</v>
      </c>
      <c r="G78" s="368">
        <v>0</v>
      </c>
      <c r="H78" s="368">
        <v>57188.85</v>
      </c>
      <c r="J78" s="319">
        <v>207640.98</v>
      </c>
      <c r="K78" s="319">
        <v>506051.01</v>
      </c>
      <c r="O78" s="350">
        <v>31350</v>
      </c>
      <c r="Q78" s="350">
        <v>3011.59</v>
      </c>
      <c r="T78" s="319">
        <v>-1012256.9</v>
      </c>
      <c r="U78" s="319">
        <v>2560558.21</v>
      </c>
      <c r="X78" s="337">
        <v>434596.98</v>
      </c>
      <c r="Y78" s="337">
        <v>22000</v>
      </c>
      <c r="Z78" s="337">
        <v>31.95</v>
      </c>
      <c r="AB78" s="337">
        <v>976402</v>
      </c>
      <c r="AC78" s="337">
        <v>-9590.2999999999993</v>
      </c>
      <c r="AD78" s="372">
        <v>1190060</v>
      </c>
      <c r="AE78" s="372">
        <v>360</v>
      </c>
      <c r="AF78" s="372">
        <v>300</v>
      </c>
      <c r="AG78" s="372">
        <v>273955.96999999997</v>
      </c>
      <c r="AH78" s="372">
        <v>78776.429999999993</v>
      </c>
      <c r="AL78" s="370">
        <f t="shared" si="7"/>
        <v>748959.14</v>
      </c>
      <c r="AM78" s="31">
        <f t="shared" si="8"/>
        <v>34361.589999999997</v>
      </c>
      <c r="AN78" s="361">
        <f t="shared" si="9"/>
        <v>714597.55</v>
      </c>
      <c r="AO78" s="15">
        <f t="shared" si="10"/>
        <v>1423440.63</v>
      </c>
      <c r="AP78" s="363">
        <f t="shared" si="11"/>
        <v>1543452.4</v>
      </c>
      <c r="AQ78" s="26">
        <f t="shared" si="12"/>
        <v>-120011.77000000002</v>
      </c>
    </row>
    <row r="79" spans="1:43" x14ac:dyDescent="0.25">
      <c r="A79" t="s">
        <v>557</v>
      </c>
      <c r="B79" t="s">
        <v>558</v>
      </c>
      <c r="C79" s="71">
        <v>3311</v>
      </c>
      <c r="D79" s="58" t="s">
        <v>1339</v>
      </c>
      <c r="E79" t="s">
        <v>3293</v>
      </c>
      <c r="F79" s="368">
        <v>719227.37</v>
      </c>
      <c r="G79" s="368">
        <v>10910</v>
      </c>
      <c r="H79" s="368">
        <v>87928.91</v>
      </c>
      <c r="J79" s="319">
        <v>382250.99</v>
      </c>
      <c r="K79" s="319">
        <v>683647.46</v>
      </c>
      <c r="O79" s="350">
        <v>-48670.85</v>
      </c>
      <c r="P79" s="350">
        <v>261070</v>
      </c>
      <c r="Q79" s="350">
        <v>-822</v>
      </c>
      <c r="T79" s="319">
        <v>22471.66</v>
      </c>
      <c r="U79" s="319">
        <v>1212676.51</v>
      </c>
      <c r="X79" s="337">
        <v>840339.85</v>
      </c>
      <c r="Z79" s="337">
        <v>665.46</v>
      </c>
      <c r="AB79" s="337">
        <v>1156080</v>
      </c>
      <c r="AC79" s="337">
        <v>108000</v>
      </c>
      <c r="AD79" s="372">
        <v>1409866.2</v>
      </c>
      <c r="AF79" s="372">
        <v>40111.360000000001</v>
      </c>
      <c r="AG79" s="372">
        <v>162159.54999999999</v>
      </c>
      <c r="AH79" s="372">
        <v>25707.79</v>
      </c>
      <c r="AK79" s="372">
        <v>30001</v>
      </c>
      <c r="AL79" s="370">
        <f t="shared" si="7"/>
        <v>818066.28</v>
      </c>
      <c r="AM79" s="31">
        <f t="shared" si="8"/>
        <v>211577.15</v>
      </c>
      <c r="AN79" s="361">
        <f t="shared" si="9"/>
        <v>606489.13</v>
      </c>
      <c r="AO79" s="15">
        <f t="shared" si="10"/>
        <v>2105085.31</v>
      </c>
      <c r="AP79" s="363">
        <f t="shared" si="11"/>
        <v>1667845.9000000001</v>
      </c>
      <c r="AQ79" s="26">
        <f t="shared" si="12"/>
        <v>437239.40999999992</v>
      </c>
    </row>
    <row r="80" spans="1:43" x14ac:dyDescent="0.25">
      <c r="A80" t="s">
        <v>557</v>
      </c>
      <c r="B80" t="s">
        <v>558</v>
      </c>
      <c r="C80" s="71">
        <v>2139</v>
      </c>
      <c r="D80" s="58" t="s">
        <v>1340</v>
      </c>
      <c r="E80" t="s">
        <v>3294</v>
      </c>
      <c r="F80" s="368">
        <v>568680.22</v>
      </c>
      <c r="G80" s="368">
        <v>5475</v>
      </c>
      <c r="H80" s="368">
        <v>59064.45</v>
      </c>
      <c r="J80" s="319">
        <v>99807.34</v>
      </c>
      <c r="K80" s="319">
        <v>158429.47</v>
      </c>
      <c r="O80" s="350">
        <v>245390</v>
      </c>
      <c r="P80" s="350">
        <v>208500</v>
      </c>
      <c r="Q80" s="350">
        <v>1070.2</v>
      </c>
      <c r="T80" s="319">
        <v>-1162542.96</v>
      </c>
      <c r="U80" s="319">
        <v>1431387.54</v>
      </c>
      <c r="X80" s="337">
        <v>742640.51</v>
      </c>
      <c r="Z80" s="337">
        <v>351.79</v>
      </c>
      <c r="AB80" s="337">
        <v>1151560</v>
      </c>
      <c r="AD80" s="372">
        <v>1354135</v>
      </c>
      <c r="AE80" s="372">
        <v>9400</v>
      </c>
      <c r="AG80" s="372">
        <v>269570.21999999997</v>
      </c>
      <c r="AH80" s="372">
        <v>93795.38</v>
      </c>
      <c r="AL80" s="370">
        <f t="shared" si="7"/>
        <v>633219.66999999993</v>
      </c>
      <c r="AM80" s="31">
        <f t="shared" si="8"/>
        <v>454960.2</v>
      </c>
      <c r="AN80" s="361">
        <f t="shared" si="9"/>
        <v>178259.46999999991</v>
      </c>
      <c r="AO80" s="15">
        <f t="shared" si="10"/>
        <v>1894552.3</v>
      </c>
      <c r="AP80" s="363">
        <f t="shared" si="11"/>
        <v>1726900.6</v>
      </c>
      <c r="AQ80" s="26">
        <f t="shared" si="12"/>
        <v>167651.69999999995</v>
      </c>
    </row>
    <row r="81" spans="1:43" x14ac:dyDescent="0.25">
      <c r="A81" t="s">
        <v>557</v>
      </c>
      <c r="B81" t="s">
        <v>558</v>
      </c>
      <c r="C81" s="71">
        <v>4074</v>
      </c>
      <c r="D81" s="58" t="s">
        <v>1341</v>
      </c>
      <c r="E81" t="s">
        <v>3295</v>
      </c>
      <c r="F81" s="368">
        <v>753367.52</v>
      </c>
      <c r="G81" s="368">
        <v>0</v>
      </c>
      <c r="H81" s="368">
        <v>24369.89</v>
      </c>
      <c r="J81" s="319">
        <v>374077.34</v>
      </c>
      <c r="K81" s="319">
        <v>760359.98</v>
      </c>
      <c r="N81" s="350">
        <v>-75000</v>
      </c>
      <c r="O81" s="350">
        <v>79654.350000000006</v>
      </c>
      <c r="P81" s="350">
        <v>194740</v>
      </c>
      <c r="Q81" s="350">
        <v>2945.48</v>
      </c>
      <c r="T81" s="319">
        <v>-372161.7</v>
      </c>
      <c r="U81" s="319">
        <v>2041384.85</v>
      </c>
      <c r="X81" s="337">
        <v>739801.98</v>
      </c>
      <c r="Z81" s="337">
        <v>676.86</v>
      </c>
      <c r="AB81" s="337">
        <v>1003840</v>
      </c>
      <c r="AC81" s="337">
        <v>117600</v>
      </c>
      <c r="AD81" s="372">
        <v>1449961.42</v>
      </c>
      <c r="AF81" s="372">
        <v>21562</v>
      </c>
      <c r="AG81" s="372">
        <v>210705.11</v>
      </c>
      <c r="AH81" s="372">
        <v>109078.56</v>
      </c>
      <c r="AK81" s="372">
        <v>30000</v>
      </c>
      <c r="AL81" s="370">
        <f t="shared" si="7"/>
        <v>777737.41</v>
      </c>
      <c r="AM81" s="31">
        <f t="shared" si="8"/>
        <v>202339.83000000002</v>
      </c>
      <c r="AN81" s="361">
        <f t="shared" si="9"/>
        <v>575397.58000000007</v>
      </c>
      <c r="AO81" s="15">
        <f t="shared" si="10"/>
        <v>1861918.8399999999</v>
      </c>
      <c r="AP81" s="363">
        <f t="shared" si="11"/>
        <v>1821307.0899999999</v>
      </c>
      <c r="AQ81" s="26">
        <f t="shared" si="12"/>
        <v>40611.75</v>
      </c>
    </row>
    <row r="82" spans="1:43" x14ac:dyDescent="0.25">
      <c r="A82" t="s">
        <v>557</v>
      </c>
      <c r="B82" t="s">
        <v>558</v>
      </c>
      <c r="C82" s="71">
        <v>2831</v>
      </c>
      <c r="D82" s="58" t="s">
        <v>1342</v>
      </c>
      <c r="E82" t="s">
        <v>3296</v>
      </c>
      <c r="F82" s="368">
        <v>535241.66</v>
      </c>
      <c r="G82" s="368">
        <v>0</v>
      </c>
      <c r="H82" s="368">
        <v>72543.09</v>
      </c>
      <c r="J82" s="319">
        <v>420135.83</v>
      </c>
      <c r="K82" s="319">
        <v>382074.41</v>
      </c>
      <c r="O82" s="350">
        <v>18600</v>
      </c>
      <c r="P82" s="350">
        <v>181164.82</v>
      </c>
      <c r="Q82" s="350">
        <v>6834.93</v>
      </c>
      <c r="T82" s="319">
        <v>-308058.27</v>
      </c>
      <c r="U82" s="319">
        <v>1173118.0900000001</v>
      </c>
      <c r="X82" s="337">
        <v>707423.01</v>
      </c>
      <c r="Y82" s="337">
        <v>45000</v>
      </c>
      <c r="Z82" s="337">
        <v>258.5</v>
      </c>
      <c r="AB82" s="337">
        <v>970180</v>
      </c>
      <c r="AC82" s="337">
        <v>162000</v>
      </c>
      <c r="AD82" s="372">
        <v>1189749</v>
      </c>
      <c r="AF82" s="372">
        <v>1035</v>
      </c>
      <c r="AG82" s="372">
        <v>295308.33</v>
      </c>
      <c r="AH82" s="372">
        <v>60433.760000000002</v>
      </c>
      <c r="AL82" s="370">
        <f t="shared" si="7"/>
        <v>607784.75</v>
      </c>
      <c r="AM82" s="31">
        <f t="shared" si="8"/>
        <v>206599.75</v>
      </c>
      <c r="AN82" s="361">
        <f t="shared" si="9"/>
        <v>401185</v>
      </c>
      <c r="AO82" s="15">
        <f t="shared" si="10"/>
        <v>1884861.51</v>
      </c>
      <c r="AP82" s="363">
        <f t="shared" si="11"/>
        <v>1546526.09</v>
      </c>
      <c r="AQ82" s="26">
        <f t="shared" si="12"/>
        <v>338335.41999999993</v>
      </c>
    </row>
    <row r="83" spans="1:43" x14ac:dyDescent="0.25">
      <c r="A83" t="s">
        <v>557</v>
      </c>
      <c r="B83" t="s">
        <v>558</v>
      </c>
      <c r="C83" s="71">
        <v>2983</v>
      </c>
      <c r="D83" s="58" t="s">
        <v>1343</v>
      </c>
      <c r="E83" t="s">
        <v>3297</v>
      </c>
      <c r="F83" s="368">
        <v>954060.78</v>
      </c>
      <c r="G83" s="368">
        <v>0</v>
      </c>
      <c r="H83" s="368">
        <v>50553.05</v>
      </c>
      <c r="J83" s="319">
        <v>509548.82</v>
      </c>
      <c r="K83" s="319">
        <v>153905.98000000001</v>
      </c>
      <c r="O83" s="350">
        <v>276.60000000000002</v>
      </c>
      <c r="P83" s="350">
        <v>-36000</v>
      </c>
      <c r="Q83" s="350">
        <v>0</v>
      </c>
      <c r="T83" s="319">
        <v>-14929.01</v>
      </c>
      <c r="U83" s="319">
        <v>1745362.84</v>
      </c>
      <c r="X83" s="337">
        <v>402229.45</v>
      </c>
      <c r="Y83" s="337">
        <v>250890</v>
      </c>
      <c r="Z83" s="337">
        <v>1187.42</v>
      </c>
      <c r="AB83" s="337">
        <v>1111840</v>
      </c>
      <c r="AC83" s="337">
        <v>160800</v>
      </c>
      <c r="AD83" s="372">
        <v>1376883</v>
      </c>
      <c r="AF83" s="372">
        <v>22940</v>
      </c>
      <c r="AG83" s="372">
        <v>395998.53</v>
      </c>
      <c r="AH83" s="372">
        <v>157767.14000000001</v>
      </c>
      <c r="AL83" s="370">
        <f t="shared" si="7"/>
        <v>1004613.8300000001</v>
      </c>
      <c r="AM83" s="31">
        <f t="shared" si="8"/>
        <v>-35723.4</v>
      </c>
      <c r="AN83" s="361">
        <f t="shared" si="9"/>
        <v>1040337.2300000001</v>
      </c>
      <c r="AO83" s="15">
        <f t="shared" si="10"/>
        <v>1926946.87</v>
      </c>
      <c r="AP83" s="363">
        <f t="shared" si="11"/>
        <v>1953588.67</v>
      </c>
      <c r="AQ83" s="26">
        <f t="shared" si="12"/>
        <v>-26641.799999999814</v>
      </c>
    </row>
    <row r="84" spans="1:43" x14ac:dyDescent="0.25">
      <c r="A84" t="s">
        <v>557</v>
      </c>
      <c r="B84" t="s">
        <v>558</v>
      </c>
      <c r="C84" s="71">
        <v>1867</v>
      </c>
      <c r="D84" s="58" t="s">
        <v>1344</v>
      </c>
      <c r="E84" t="s">
        <v>3298</v>
      </c>
      <c r="F84" s="368">
        <v>459251.83</v>
      </c>
      <c r="G84" s="368">
        <v>84434.74</v>
      </c>
      <c r="H84" s="368">
        <v>51898.400000000001</v>
      </c>
      <c r="J84" s="319">
        <v>1020438.83</v>
      </c>
      <c r="K84" s="319">
        <v>420843.18</v>
      </c>
      <c r="O84" s="350">
        <v>34983.800000000003</v>
      </c>
      <c r="Q84" s="350">
        <v>644.63</v>
      </c>
      <c r="T84" s="319">
        <v>-155564.79</v>
      </c>
      <c r="U84" s="319">
        <v>1929262.58</v>
      </c>
      <c r="W84" s="337">
        <v>72.540000000000006</v>
      </c>
      <c r="X84" s="337">
        <v>864218.24</v>
      </c>
      <c r="Y84" s="337">
        <v>106225</v>
      </c>
      <c r="Z84" s="337">
        <v>268.55</v>
      </c>
      <c r="AB84" s="337">
        <v>1038680</v>
      </c>
      <c r="AC84" s="337">
        <v>13328.5</v>
      </c>
      <c r="AD84" s="372">
        <v>1255828</v>
      </c>
      <c r="AF84" s="372">
        <v>488</v>
      </c>
      <c r="AG84" s="372">
        <v>414053.66</v>
      </c>
      <c r="AH84" s="372">
        <v>123718.28</v>
      </c>
      <c r="AK84" s="372">
        <v>1164.1300000000001</v>
      </c>
      <c r="AL84" s="370">
        <f t="shared" si="7"/>
        <v>595584.97000000009</v>
      </c>
      <c r="AM84" s="31">
        <f t="shared" si="8"/>
        <v>35628.43</v>
      </c>
      <c r="AN84" s="361">
        <f t="shared" si="9"/>
        <v>559956.54</v>
      </c>
      <c r="AO84" s="15">
        <f t="shared" si="10"/>
        <v>2022792.83</v>
      </c>
      <c r="AP84" s="363">
        <f t="shared" si="11"/>
        <v>1795252.0699999998</v>
      </c>
      <c r="AQ84" s="26">
        <f t="shared" si="12"/>
        <v>227540.76000000024</v>
      </c>
    </row>
    <row r="85" spans="1:43" x14ac:dyDescent="0.25">
      <c r="A85" t="s">
        <v>557</v>
      </c>
      <c r="B85" t="s">
        <v>558</v>
      </c>
      <c r="C85" s="71">
        <v>2692</v>
      </c>
      <c r="D85" s="58" t="s">
        <v>1345</v>
      </c>
      <c r="E85" t="s">
        <v>3299</v>
      </c>
      <c r="F85" s="368">
        <v>698353.35</v>
      </c>
      <c r="G85" s="368">
        <v>15270</v>
      </c>
      <c r="H85" s="368">
        <v>52188.19</v>
      </c>
      <c r="J85" s="319">
        <v>228468.98</v>
      </c>
      <c r="K85" s="319">
        <v>231131.81</v>
      </c>
      <c r="P85" s="350">
        <v>56602</v>
      </c>
      <c r="Q85" s="350">
        <v>585</v>
      </c>
      <c r="T85" s="319">
        <v>-939473.83</v>
      </c>
      <c r="U85" s="319">
        <v>1851699.47</v>
      </c>
      <c r="X85" s="337">
        <v>988559.38</v>
      </c>
      <c r="Z85" s="337">
        <v>212.39</v>
      </c>
      <c r="AB85" s="337">
        <v>914525</v>
      </c>
      <c r="AC85" s="337">
        <v>44400</v>
      </c>
      <c r="AD85" s="372">
        <v>1370399</v>
      </c>
      <c r="AE85" s="372">
        <v>3288</v>
      </c>
      <c r="AF85" s="372">
        <v>18080</v>
      </c>
      <c r="AG85" s="372">
        <v>163850.15</v>
      </c>
      <c r="AH85" s="372">
        <v>135274.32</v>
      </c>
      <c r="AK85" s="372">
        <v>805.61</v>
      </c>
      <c r="AL85" s="370">
        <f t="shared" si="7"/>
        <v>765811.54</v>
      </c>
      <c r="AM85" s="31">
        <f t="shared" si="8"/>
        <v>57187</v>
      </c>
      <c r="AN85" s="361">
        <f t="shared" si="9"/>
        <v>708624.54</v>
      </c>
      <c r="AO85" s="15">
        <f t="shared" si="10"/>
        <v>1947696.77</v>
      </c>
      <c r="AP85" s="363">
        <f t="shared" si="11"/>
        <v>1691697.08</v>
      </c>
      <c r="AQ85" s="26">
        <f t="shared" si="12"/>
        <v>255999.68999999994</v>
      </c>
    </row>
    <row r="86" spans="1:43" x14ac:dyDescent="0.25">
      <c r="A86" t="s">
        <v>557</v>
      </c>
      <c r="B86" t="s">
        <v>558</v>
      </c>
      <c r="C86" s="71">
        <v>1950</v>
      </c>
      <c r="D86" s="58" t="s">
        <v>1346</v>
      </c>
      <c r="E86" t="s">
        <v>3300</v>
      </c>
      <c r="F86" s="368">
        <v>473725.27</v>
      </c>
      <c r="G86" s="368">
        <v>25325.13</v>
      </c>
      <c r="H86" s="368">
        <v>35585.279999999999</v>
      </c>
      <c r="J86" s="319">
        <v>526883.43999999994</v>
      </c>
      <c r="K86" s="319">
        <v>336201.56</v>
      </c>
      <c r="O86" s="350">
        <v>-43700</v>
      </c>
      <c r="Q86" s="350">
        <v>857.95</v>
      </c>
      <c r="T86" s="319">
        <v>-185357.02</v>
      </c>
      <c r="U86" s="319">
        <v>1211766.1200000001</v>
      </c>
      <c r="X86" s="337">
        <v>203923.8</v>
      </c>
      <c r="Z86" s="337">
        <v>7.66</v>
      </c>
      <c r="AB86" s="337">
        <v>914215</v>
      </c>
      <c r="AC86" s="337">
        <v>480677.44</v>
      </c>
      <c r="AD86" s="372">
        <v>945707.95</v>
      </c>
      <c r="AF86" s="372">
        <v>3820</v>
      </c>
      <c r="AG86" s="372">
        <v>196922.42</v>
      </c>
      <c r="AH86" s="372">
        <v>38219.9</v>
      </c>
      <c r="AL86" s="370">
        <f t="shared" si="7"/>
        <v>534635.68000000005</v>
      </c>
      <c r="AM86" s="31">
        <f t="shared" si="8"/>
        <v>-42842.05</v>
      </c>
      <c r="AN86" s="361">
        <f t="shared" si="9"/>
        <v>577477.7300000001</v>
      </c>
      <c r="AO86" s="15">
        <f t="shared" si="10"/>
        <v>1598823.9</v>
      </c>
      <c r="AP86" s="363">
        <f t="shared" si="11"/>
        <v>1184670.2699999998</v>
      </c>
      <c r="AQ86" s="26">
        <f t="shared" si="12"/>
        <v>414153.63000000012</v>
      </c>
    </row>
    <row r="87" spans="1:43" x14ac:dyDescent="0.25">
      <c r="A87" t="s">
        <v>557</v>
      </c>
      <c r="B87" t="s">
        <v>558</v>
      </c>
      <c r="C87" s="71">
        <v>2898</v>
      </c>
      <c r="D87" s="58" t="s">
        <v>1347</v>
      </c>
      <c r="E87" t="s">
        <v>3301</v>
      </c>
      <c r="F87" s="368">
        <v>878302.7</v>
      </c>
      <c r="G87" s="368">
        <v>0</v>
      </c>
      <c r="H87" s="368">
        <v>68872</v>
      </c>
      <c r="J87" s="319">
        <v>4891.71</v>
      </c>
      <c r="K87" s="319">
        <v>559951.88</v>
      </c>
      <c r="O87" s="350">
        <v>350</v>
      </c>
      <c r="P87" s="350">
        <v>142500</v>
      </c>
      <c r="Q87" s="350">
        <v>-428</v>
      </c>
      <c r="T87" s="319">
        <v>197592.44</v>
      </c>
      <c r="U87" s="319">
        <v>858319.49</v>
      </c>
      <c r="X87" s="337">
        <v>820545.62</v>
      </c>
      <c r="AB87" s="337">
        <v>1362560</v>
      </c>
      <c r="AC87" s="337">
        <v>197700</v>
      </c>
      <c r="AD87" s="372">
        <v>1674435</v>
      </c>
      <c r="AF87" s="372">
        <v>5126</v>
      </c>
      <c r="AG87" s="372">
        <v>297640.33</v>
      </c>
      <c r="AH87" s="372">
        <v>89919.93</v>
      </c>
      <c r="AL87" s="370">
        <f t="shared" si="7"/>
        <v>947174.7</v>
      </c>
      <c r="AM87" s="31">
        <f t="shared" si="8"/>
        <v>142422</v>
      </c>
      <c r="AN87" s="361">
        <f t="shared" si="9"/>
        <v>804752.7</v>
      </c>
      <c r="AO87" s="15">
        <f t="shared" si="10"/>
        <v>2380805.62</v>
      </c>
      <c r="AP87" s="363">
        <f t="shared" si="11"/>
        <v>2067121.26</v>
      </c>
      <c r="AQ87" s="26">
        <f t="shared" si="12"/>
        <v>313684.3600000001</v>
      </c>
    </row>
    <row r="88" spans="1:43" x14ac:dyDescent="0.25">
      <c r="A88" t="s">
        <v>557</v>
      </c>
      <c r="B88" t="s">
        <v>558</v>
      </c>
      <c r="C88" s="71">
        <v>1653</v>
      </c>
      <c r="D88" s="58" t="s">
        <v>1348</v>
      </c>
      <c r="E88" t="s">
        <v>3371</v>
      </c>
      <c r="F88" s="368">
        <v>554440.23</v>
      </c>
      <c r="G88" s="368">
        <v>5684.8</v>
      </c>
      <c r="H88" s="368">
        <v>14518.17</v>
      </c>
      <c r="J88" s="319">
        <v>435246.48</v>
      </c>
      <c r="K88" s="319">
        <v>172054.72</v>
      </c>
      <c r="O88" s="350">
        <v>29518.15</v>
      </c>
      <c r="P88" s="350">
        <v>129030</v>
      </c>
      <c r="Q88" s="350">
        <v>483</v>
      </c>
      <c r="T88" s="319">
        <v>-693413.42</v>
      </c>
      <c r="U88" s="319">
        <v>1583723.57</v>
      </c>
      <c r="X88" s="337">
        <v>643566.01</v>
      </c>
      <c r="Z88" s="337">
        <v>308.3</v>
      </c>
      <c r="AB88" s="337">
        <v>985840</v>
      </c>
      <c r="AC88" s="337">
        <v>128400</v>
      </c>
      <c r="AD88" s="372">
        <v>1262681</v>
      </c>
      <c r="AF88" s="372">
        <v>800</v>
      </c>
      <c r="AG88" s="372">
        <v>211928.63</v>
      </c>
      <c r="AH88" s="372">
        <v>150101.57999999999</v>
      </c>
      <c r="AL88" s="370">
        <f t="shared" si="7"/>
        <v>574643.20000000007</v>
      </c>
      <c r="AM88" s="31">
        <f t="shared" si="8"/>
        <v>159031.15</v>
      </c>
      <c r="AN88" s="361">
        <f t="shared" si="9"/>
        <v>415612.05000000005</v>
      </c>
      <c r="AO88" s="15">
        <f t="shared" si="10"/>
        <v>1758114.31</v>
      </c>
      <c r="AP88" s="363">
        <f t="shared" si="11"/>
        <v>1625511.21</v>
      </c>
      <c r="AQ88" s="26">
        <f t="shared" si="12"/>
        <v>132603.10000000009</v>
      </c>
    </row>
    <row r="89" spans="1:43" x14ac:dyDescent="0.25">
      <c r="A89" t="s">
        <v>561</v>
      </c>
      <c r="B89" t="s">
        <v>562</v>
      </c>
      <c r="C89" s="71">
        <v>3711</v>
      </c>
      <c r="D89" s="58" t="s">
        <v>1349</v>
      </c>
      <c r="E89" t="s">
        <v>3302</v>
      </c>
      <c r="F89" s="368">
        <v>107929.77</v>
      </c>
      <c r="G89" s="368">
        <v>0</v>
      </c>
      <c r="H89" s="368">
        <v>3402.39</v>
      </c>
      <c r="J89" s="319">
        <v>30853.06</v>
      </c>
      <c r="K89" s="319">
        <v>58803.93</v>
      </c>
      <c r="O89" s="350">
        <v>18048.5</v>
      </c>
      <c r="Q89" s="350">
        <v>1917</v>
      </c>
      <c r="T89" s="319">
        <v>-102055.58</v>
      </c>
      <c r="U89" s="319">
        <v>378255.7</v>
      </c>
      <c r="X89" s="337">
        <v>448879.52</v>
      </c>
      <c r="Z89" s="337">
        <v>201.25</v>
      </c>
      <c r="AC89" s="337">
        <v>17000</v>
      </c>
      <c r="AD89" s="372">
        <v>159346</v>
      </c>
      <c r="AF89" s="372">
        <v>2160</v>
      </c>
      <c r="AG89" s="372">
        <v>317633.48</v>
      </c>
      <c r="AH89" s="372">
        <v>82117.759999999995</v>
      </c>
      <c r="AL89" s="370">
        <f t="shared" si="7"/>
        <v>111332.16</v>
      </c>
      <c r="AM89" s="31">
        <f t="shared" si="8"/>
        <v>19965.5</v>
      </c>
      <c r="AN89" s="361">
        <f t="shared" si="9"/>
        <v>91366.66</v>
      </c>
      <c r="AO89" s="15">
        <f t="shared" si="10"/>
        <v>466080.77</v>
      </c>
      <c r="AP89" s="363">
        <f t="shared" si="11"/>
        <v>561257.24</v>
      </c>
      <c r="AQ89" s="26">
        <f t="shared" si="12"/>
        <v>-95176.469999999972</v>
      </c>
    </row>
    <row r="90" spans="1:43" x14ac:dyDescent="0.25">
      <c r="A90" t="s">
        <v>561</v>
      </c>
      <c r="B90" t="s">
        <v>562</v>
      </c>
      <c r="C90" s="71">
        <v>1437</v>
      </c>
      <c r="D90" s="58" t="s">
        <v>1350</v>
      </c>
      <c r="E90" t="s">
        <v>3303</v>
      </c>
      <c r="F90" s="368">
        <v>261852.79</v>
      </c>
      <c r="G90" s="368">
        <v>0</v>
      </c>
      <c r="H90" s="368">
        <v>813.92</v>
      </c>
      <c r="J90" s="319">
        <v>69192.92</v>
      </c>
      <c r="K90" s="319">
        <v>95001.94</v>
      </c>
      <c r="N90" s="350">
        <v>6000</v>
      </c>
      <c r="O90" s="350">
        <v>0</v>
      </c>
      <c r="Q90" s="350">
        <v>546</v>
      </c>
      <c r="T90" s="319">
        <v>-207775.88</v>
      </c>
      <c r="U90" s="319">
        <v>646850.12</v>
      </c>
      <c r="X90" s="337">
        <v>341198.82</v>
      </c>
      <c r="Y90" s="337">
        <v>7250</v>
      </c>
      <c r="Z90" s="337">
        <v>390.36</v>
      </c>
      <c r="AB90" s="337">
        <v>1049512</v>
      </c>
      <c r="AC90" s="337">
        <v>13040</v>
      </c>
      <c r="AD90" s="372">
        <v>1139840.25</v>
      </c>
      <c r="AE90" s="372">
        <v>640</v>
      </c>
      <c r="AG90" s="372">
        <v>239654</v>
      </c>
      <c r="AH90" s="372">
        <v>50015.6</v>
      </c>
      <c r="AL90" s="370">
        <f t="shared" si="7"/>
        <v>262666.71000000002</v>
      </c>
      <c r="AM90" s="31">
        <f t="shared" si="8"/>
        <v>6546</v>
      </c>
      <c r="AN90" s="361">
        <f t="shared" si="9"/>
        <v>256120.71000000002</v>
      </c>
      <c r="AO90" s="15">
        <f t="shared" si="10"/>
        <v>1411391.18</v>
      </c>
      <c r="AP90" s="363">
        <f t="shared" si="11"/>
        <v>1430149.85</v>
      </c>
      <c r="AQ90" s="26">
        <f t="shared" si="12"/>
        <v>-18758.670000000158</v>
      </c>
    </row>
    <row r="91" spans="1:43" x14ac:dyDescent="0.25">
      <c r="A91" t="s">
        <v>561</v>
      </c>
      <c r="B91" t="s">
        <v>562</v>
      </c>
      <c r="C91" s="71">
        <v>3388</v>
      </c>
      <c r="D91" s="58" t="s">
        <v>1351</v>
      </c>
      <c r="E91" t="s">
        <v>3304</v>
      </c>
      <c r="F91" s="368">
        <v>233833.64</v>
      </c>
      <c r="G91" s="368">
        <v>0</v>
      </c>
      <c r="H91" s="368">
        <v>54740.87</v>
      </c>
      <c r="J91" s="319">
        <v>2633204.44</v>
      </c>
      <c r="K91" s="319">
        <v>184055.69</v>
      </c>
      <c r="N91" s="350">
        <v>5500</v>
      </c>
      <c r="O91" s="350">
        <v>19700</v>
      </c>
      <c r="Q91" s="350">
        <v>952</v>
      </c>
      <c r="T91" s="319">
        <v>-196263.55</v>
      </c>
      <c r="U91" s="319">
        <v>3382854.97</v>
      </c>
      <c r="X91" s="337">
        <v>431886.22</v>
      </c>
      <c r="Y91" s="337">
        <v>121800</v>
      </c>
      <c r="Z91" s="337">
        <v>415.73</v>
      </c>
      <c r="AB91" s="337">
        <v>1221410</v>
      </c>
      <c r="AC91" s="337">
        <v>285462</v>
      </c>
      <c r="AD91" s="372">
        <v>1399873</v>
      </c>
      <c r="AE91" s="372">
        <v>8840</v>
      </c>
      <c r="AF91" s="372">
        <v>800</v>
      </c>
      <c r="AG91" s="372">
        <v>579621.88</v>
      </c>
      <c r="AH91" s="372">
        <v>178747.85</v>
      </c>
      <c r="AL91" s="370">
        <f t="shared" si="7"/>
        <v>288574.51</v>
      </c>
      <c r="AM91" s="31">
        <f t="shared" si="8"/>
        <v>26152</v>
      </c>
      <c r="AN91" s="361">
        <f t="shared" si="9"/>
        <v>262422.51</v>
      </c>
      <c r="AO91" s="15">
        <f t="shared" si="10"/>
        <v>2060973.95</v>
      </c>
      <c r="AP91" s="363">
        <f t="shared" si="11"/>
        <v>2167882.73</v>
      </c>
      <c r="AQ91" s="26">
        <f t="shared" si="12"/>
        <v>-106908.78000000003</v>
      </c>
    </row>
    <row r="92" spans="1:43" x14ac:dyDescent="0.25">
      <c r="A92" t="s">
        <v>561</v>
      </c>
      <c r="B92" t="s">
        <v>562</v>
      </c>
      <c r="C92" s="71">
        <v>2340</v>
      </c>
      <c r="D92" s="58" t="s">
        <v>1352</v>
      </c>
      <c r="E92" t="s">
        <v>3305</v>
      </c>
      <c r="F92" s="368">
        <v>302174.02</v>
      </c>
      <c r="G92" s="368">
        <v>0</v>
      </c>
      <c r="H92" s="368">
        <v>120143.18</v>
      </c>
      <c r="J92" s="319">
        <v>394164.61</v>
      </c>
      <c r="K92" s="319">
        <v>137257.5</v>
      </c>
      <c r="N92" s="350">
        <v>5600</v>
      </c>
      <c r="O92" s="350">
        <v>6120</v>
      </c>
      <c r="Q92" s="350">
        <v>789</v>
      </c>
      <c r="T92" s="319">
        <v>-138524.37</v>
      </c>
      <c r="U92" s="319">
        <v>1045747.78</v>
      </c>
      <c r="X92" s="337">
        <v>419785.32</v>
      </c>
      <c r="Y92" s="337">
        <v>45000</v>
      </c>
      <c r="Z92" s="337">
        <v>332.87</v>
      </c>
      <c r="AB92" s="337">
        <v>869280</v>
      </c>
      <c r="AC92" s="337">
        <v>8600</v>
      </c>
      <c r="AD92" s="372">
        <v>951534.31</v>
      </c>
      <c r="AE92" s="372">
        <v>19414</v>
      </c>
      <c r="AG92" s="372">
        <v>261426.55</v>
      </c>
      <c r="AH92" s="372">
        <v>76616.429999999993</v>
      </c>
      <c r="AL92" s="370">
        <f t="shared" si="7"/>
        <v>422317.2</v>
      </c>
      <c r="AM92" s="31">
        <f t="shared" si="8"/>
        <v>12509</v>
      </c>
      <c r="AN92" s="361">
        <f t="shared" si="9"/>
        <v>409808.2</v>
      </c>
      <c r="AO92" s="15">
        <f t="shared" si="10"/>
        <v>1342998.19</v>
      </c>
      <c r="AP92" s="363">
        <f t="shared" si="11"/>
        <v>1308991.29</v>
      </c>
      <c r="AQ92" s="26">
        <f t="shared" si="12"/>
        <v>34006.899999999907</v>
      </c>
    </row>
    <row r="93" spans="1:43" x14ac:dyDescent="0.25">
      <c r="A93" t="s">
        <v>561</v>
      </c>
      <c r="B93" t="s">
        <v>562</v>
      </c>
      <c r="C93" s="71">
        <v>2160</v>
      </c>
      <c r="D93" s="58" t="s">
        <v>1353</v>
      </c>
      <c r="E93" t="s">
        <v>3306</v>
      </c>
      <c r="F93" s="368">
        <v>226721.77</v>
      </c>
      <c r="G93" s="368">
        <v>0</v>
      </c>
      <c r="H93" s="368">
        <v>35172.480000000003</v>
      </c>
      <c r="J93" s="319">
        <v>30735.91</v>
      </c>
      <c r="K93" s="319">
        <v>128273.07</v>
      </c>
      <c r="N93" s="350">
        <v>-107514</v>
      </c>
      <c r="Q93" s="350">
        <v>1172</v>
      </c>
      <c r="S93" s="319">
        <v>256891.42</v>
      </c>
      <c r="T93" s="319">
        <v>-271183.84999999998</v>
      </c>
      <c r="U93" s="319">
        <v>320699.84999999998</v>
      </c>
      <c r="X93" s="337">
        <v>674712.03</v>
      </c>
      <c r="Y93" s="337">
        <v>160100</v>
      </c>
      <c r="Z93" s="337">
        <v>237.65</v>
      </c>
      <c r="AB93" s="337">
        <v>777576.5</v>
      </c>
      <c r="AC93" s="337">
        <v>263733</v>
      </c>
      <c r="AD93" s="372">
        <v>1037545.04</v>
      </c>
      <c r="AE93" s="372">
        <v>3800</v>
      </c>
      <c r="AF93" s="372">
        <v>4629.8</v>
      </c>
      <c r="AG93" s="372">
        <v>579138.05000000005</v>
      </c>
      <c r="AH93" s="372">
        <v>30408.48</v>
      </c>
      <c r="AL93" s="370">
        <f t="shared" si="7"/>
        <v>261894.25</v>
      </c>
      <c r="AM93" s="31">
        <f t="shared" si="8"/>
        <v>-106342</v>
      </c>
      <c r="AN93" s="361">
        <f t="shared" si="9"/>
        <v>368236.25</v>
      </c>
      <c r="AO93" s="15">
        <f t="shared" si="10"/>
        <v>1876359.1800000002</v>
      </c>
      <c r="AP93" s="363">
        <f t="shared" si="11"/>
        <v>1655521.37</v>
      </c>
      <c r="AQ93" s="26">
        <f t="shared" si="12"/>
        <v>220837.81000000006</v>
      </c>
    </row>
    <row r="94" spans="1:43" x14ac:dyDescent="0.25">
      <c r="A94" t="s">
        <v>561</v>
      </c>
      <c r="B94" t="s">
        <v>562</v>
      </c>
      <c r="C94" s="71">
        <v>1723</v>
      </c>
      <c r="D94" s="58" t="s">
        <v>1354</v>
      </c>
      <c r="E94" t="s">
        <v>3307</v>
      </c>
      <c r="F94" s="368">
        <v>267240.05</v>
      </c>
      <c r="G94" s="368">
        <v>0</v>
      </c>
      <c r="H94" s="368">
        <v>10098.959999999999</v>
      </c>
      <c r="J94" s="319">
        <v>547176.23</v>
      </c>
      <c r="K94" s="319">
        <v>33673.199999999997</v>
      </c>
      <c r="Q94" s="350">
        <v>2226</v>
      </c>
      <c r="T94" s="319">
        <v>100689.64</v>
      </c>
      <c r="U94" s="319">
        <v>1001354.77</v>
      </c>
      <c r="V94" s="337">
        <v>8</v>
      </c>
      <c r="X94" s="337">
        <v>302914.7</v>
      </c>
      <c r="Z94" s="337">
        <v>390.04</v>
      </c>
      <c r="AB94" s="337">
        <v>590240</v>
      </c>
      <c r="AC94" s="337">
        <v>96100</v>
      </c>
      <c r="AD94" s="372">
        <v>676894</v>
      </c>
      <c r="AF94" s="372">
        <v>4556</v>
      </c>
      <c r="AG94" s="372">
        <v>478076.29</v>
      </c>
      <c r="AH94" s="372">
        <v>76208.42</v>
      </c>
      <c r="AL94" s="370">
        <f t="shared" si="7"/>
        <v>277339.01</v>
      </c>
      <c r="AM94" s="31">
        <f t="shared" si="8"/>
        <v>2226</v>
      </c>
      <c r="AN94" s="361">
        <f t="shared" si="9"/>
        <v>275113.01</v>
      </c>
      <c r="AO94" s="15">
        <f t="shared" si="10"/>
        <v>989652.74</v>
      </c>
      <c r="AP94" s="363">
        <f t="shared" si="11"/>
        <v>1235734.71</v>
      </c>
      <c r="AQ94" s="26">
        <f t="shared" si="12"/>
        <v>-246081.96999999997</v>
      </c>
    </row>
    <row r="95" spans="1:43" x14ac:dyDescent="0.25">
      <c r="A95" t="s">
        <v>561</v>
      </c>
      <c r="B95" t="s">
        <v>562</v>
      </c>
      <c r="C95" s="71">
        <v>2675</v>
      </c>
      <c r="D95" s="58" t="s">
        <v>1355</v>
      </c>
      <c r="E95" t="s">
        <v>3308</v>
      </c>
      <c r="F95" s="368">
        <v>422714.04</v>
      </c>
      <c r="G95" s="368">
        <v>0</v>
      </c>
      <c r="H95" s="368">
        <v>149528.64000000001</v>
      </c>
      <c r="J95" s="319">
        <v>3</v>
      </c>
      <c r="K95" s="319">
        <v>752557.81</v>
      </c>
      <c r="N95" s="350">
        <v>6000</v>
      </c>
      <c r="O95" s="350">
        <v>3900</v>
      </c>
      <c r="Q95" s="350">
        <v>345</v>
      </c>
      <c r="T95" s="319">
        <v>324039.40000000002</v>
      </c>
      <c r="U95" s="319">
        <v>573056.03</v>
      </c>
      <c r="W95" s="337">
        <v>583.07000000000005</v>
      </c>
      <c r="X95" s="337">
        <v>531015.21</v>
      </c>
      <c r="Y95" s="337">
        <v>80000</v>
      </c>
      <c r="AB95" s="337">
        <v>1169640</v>
      </c>
      <c r="AC95" s="337">
        <v>422191.49</v>
      </c>
      <c r="AD95" s="372">
        <v>1273795</v>
      </c>
      <c r="AE95" s="372">
        <v>420</v>
      </c>
      <c r="AG95" s="372">
        <v>403455.91</v>
      </c>
      <c r="AH95" s="372">
        <v>108295.8</v>
      </c>
      <c r="AL95" s="370">
        <f t="shared" si="7"/>
        <v>572242.67999999993</v>
      </c>
      <c r="AM95" s="31">
        <f t="shared" si="8"/>
        <v>10245</v>
      </c>
      <c r="AN95" s="361">
        <f t="shared" si="9"/>
        <v>561997.67999999993</v>
      </c>
      <c r="AO95" s="15">
        <f t="shared" si="10"/>
        <v>2203429.7699999996</v>
      </c>
      <c r="AP95" s="363">
        <f t="shared" si="11"/>
        <v>1785966.71</v>
      </c>
      <c r="AQ95" s="26">
        <f t="shared" si="12"/>
        <v>417463.05999999959</v>
      </c>
    </row>
    <row r="96" spans="1:43" x14ac:dyDescent="0.25">
      <c r="A96" t="s">
        <v>561</v>
      </c>
      <c r="B96" t="s">
        <v>562</v>
      </c>
      <c r="C96" s="71">
        <v>1715</v>
      </c>
      <c r="D96" s="58" t="s">
        <v>1356</v>
      </c>
      <c r="E96" t="s">
        <v>3309</v>
      </c>
      <c r="F96" s="368">
        <v>131738.78</v>
      </c>
      <c r="G96" s="368">
        <v>0</v>
      </c>
      <c r="H96" s="368">
        <v>115623</v>
      </c>
      <c r="J96" s="319">
        <v>1430785.75</v>
      </c>
      <c r="K96" s="319">
        <v>181206.44</v>
      </c>
      <c r="N96" s="350">
        <v>6000</v>
      </c>
      <c r="O96" s="350">
        <v>3900</v>
      </c>
      <c r="Q96" s="350">
        <v>2853.88</v>
      </c>
      <c r="T96" s="319">
        <v>-165493.38</v>
      </c>
      <c r="U96" s="319">
        <v>1997218.5</v>
      </c>
      <c r="X96" s="337">
        <v>502049.41</v>
      </c>
      <c r="Y96" s="337">
        <v>35475</v>
      </c>
      <c r="Z96" s="337">
        <v>208.82</v>
      </c>
      <c r="AB96" s="337">
        <v>869032</v>
      </c>
      <c r="AC96" s="337">
        <v>261282</v>
      </c>
      <c r="AD96" s="372">
        <v>1085381</v>
      </c>
      <c r="AE96" s="372">
        <v>1180</v>
      </c>
      <c r="AG96" s="372">
        <v>394942.57</v>
      </c>
      <c r="AH96" s="372">
        <v>120668.69</v>
      </c>
      <c r="AK96" s="372">
        <v>51000</v>
      </c>
      <c r="AL96" s="370">
        <f t="shared" si="7"/>
        <v>247361.78</v>
      </c>
      <c r="AM96" s="31">
        <f t="shared" si="8"/>
        <v>12753.880000000001</v>
      </c>
      <c r="AN96" s="361">
        <f t="shared" si="9"/>
        <v>234607.9</v>
      </c>
      <c r="AO96" s="15">
        <f t="shared" si="10"/>
        <v>1668047.23</v>
      </c>
      <c r="AP96" s="363">
        <f t="shared" si="11"/>
        <v>1653172.26</v>
      </c>
      <c r="AQ96" s="26">
        <f t="shared" si="12"/>
        <v>14874.969999999972</v>
      </c>
    </row>
    <row r="97" spans="1:43" x14ac:dyDescent="0.25">
      <c r="A97" t="s">
        <v>561</v>
      </c>
      <c r="B97" t="s">
        <v>562</v>
      </c>
      <c r="C97" s="71">
        <v>3187</v>
      </c>
      <c r="D97" s="58" t="s">
        <v>1357</v>
      </c>
      <c r="E97" t="s">
        <v>3310</v>
      </c>
      <c r="F97" s="368">
        <v>343659.22</v>
      </c>
      <c r="G97" s="368">
        <v>116520</v>
      </c>
      <c r="H97" s="368">
        <v>32001.53</v>
      </c>
      <c r="J97" s="319">
        <v>169306.23999999999</v>
      </c>
      <c r="K97" s="319">
        <v>180834.07</v>
      </c>
      <c r="N97" s="350">
        <v>6000</v>
      </c>
      <c r="Q97" s="350">
        <v>934</v>
      </c>
      <c r="T97" s="319">
        <v>217848.71</v>
      </c>
      <c r="U97" s="319">
        <v>569833.9</v>
      </c>
      <c r="X97" s="337">
        <v>412345.95</v>
      </c>
      <c r="Z97" s="337">
        <v>443.19</v>
      </c>
      <c r="AC97" s="337">
        <v>218912</v>
      </c>
      <c r="AD97" s="372">
        <v>293252</v>
      </c>
      <c r="AG97" s="372">
        <v>232265.11</v>
      </c>
      <c r="AH97" s="372">
        <v>50499.58</v>
      </c>
      <c r="AK97" s="372">
        <v>7980</v>
      </c>
      <c r="AL97" s="370">
        <f t="shared" si="7"/>
        <v>492180.75</v>
      </c>
      <c r="AM97" s="31">
        <f t="shared" si="8"/>
        <v>6934</v>
      </c>
      <c r="AN97" s="361">
        <f t="shared" si="9"/>
        <v>485246.75</v>
      </c>
      <c r="AO97" s="15">
        <f t="shared" si="10"/>
        <v>631701.14</v>
      </c>
      <c r="AP97" s="363">
        <f t="shared" si="11"/>
        <v>583996.68999999994</v>
      </c>
      <c r="AQ97" s="26">
        <f t="shared" si="12"/>
        <v>47704.45000000007</v>
      </c>
    </row>
    <row r="98" spans="1:43" x14ac:dyDescent="0.25">
      <c r="A98" t="s">
        <v>561</v>
      </c>
      <c r="B98" t="s">
        <v>562</v>
      </c>
      <c r="C98" s="71">
        <v>2867</v>
      </c>
      <c r="D98" s="58" t="s">
        <v>1358</v>
      </c>
      <c r="E98" t="s">
        <v>3311</v>
      </c>
      <c r="F98" s="368">
        <v>334427.37</v>
      </c>
      <c r="G98" s="368">
        <v>0</v>
      </c>
      <c r="H98" s="368">
        <v>54554.35</v>
      </c>
      <c r="J98" s="319">
        <v>10106.27</v>
      </c>
      <c r="K98" s="319">
        <v>325052</v>
      </c>
      <c r="N98" s="350">
        <v>6000</v>
      </c>
      <c r="O98" s="350">
        <v>8919.6299999999992</v>
      </c>
      <c r="Q98" s="350">
        <v>1114.5</v>
      </c>
      <c r="T98" s="319">
        <v>450457.91</v>
      </c>
      <c r="U98" s="319">
        <v>528870.26</v>
      </c>
      <c r="X98" s="337">
        <v>498451.20000000001</v>
      </c>
      <c r="Y98" s="337">
        <v>23250</v>
      </c>
      <c r="Z98" s="337">
        <v>646.54</v>
      </c>
      <c r="AB98" s="337">
        <v>740210</v>
      </c>
      <c r="AC98" s="337">
        <v>113100</v>
      </c>
      <c r="AD98" s="372">
        <v>905497</v>
      </c>
      <c r="AE98" s="372">
        <v>1048</v>
      </c>
      <c r="AG98" s="372">
        <v>667176.59</v>
      </c>
      <c r="AH98" s="372">
        <v>73158.460000000006</v>
      </c>
      <c r="AL98" s="370">
        <f t="shared" si="7"/>
        <v>388981.72</v>
      </c>
      <c r="AM98" s="31">
        <f t="shared" si="8"/>
        <v>16034.13</v>
      </c>
      <c r="AN98" s="361">
        <f t="shared" si="9"/>
        <v>372947.58999999997</v>
      </c>
      <c r="AO98" s="15">
        <f t="shared" si="10"/>
        <v>1375657.74</v>
      </c>
      <c r="AP98" s="363">
        <f t="shared" si="11"/>
        <v>1646880.0499999998</v>
      </c>
      <c r="AQ98" s="26">
        <f t="shared" si="12"/>
        <v>-271222.30999999982</v>
      </c>
    </row>
    <row r="99" spans="1:43" x14ac:dyDescent="0.25">
      <c r="A99" t="s">
        <v>561</v>
      </c>
      <c r="B99" t="s">
        <v>562</v>
      </c>
      <c r="C99" s="71">
        <v>3076</v>
      </c>
      <c r="D99" s="58" t="s">
        <v>1359</v>
      </c>
      <c r="E99" t="s">
        <v>3312</v>
      </c>
      <c r="F99" s="368">
        <v>229028.46</v>
      </c>
      <c r="G99" s="368">
        <v>20160</v>
      </c>
      <c r="H99" s="368">
        <v>77527.17</v>
      </c>
      <c r="J99" s="319">
        <v>11043.31</v>
      </c>
      <c r="K99" s="319">
        <v>242732.23</v>
      </c>
      <c r="N99" s="350">
        <v>5200</v>
      </c>
      <c r="O99" s="350">
        <v>6600</v>
      </c>
      <c r="Q99" s="350">
        <v>4188.12</v>
      </c>
      <c r="T99" s="319">
        <v>78770.69</v>
      </c>
      <c r="U99" s="319">
        <v>713142.2</v>
      </c>
      <c r="V99" s="337">
        <v>8</v>
      </c>
      <c r="X99" s="337">
        <v>469275.61</v>
      </c>
      <c r="Z99" s="337">
        <v>489.13</v>
      </c>
      <c r="AB99" s="337">
        <v>1152397.8999999999</v>
      </c>
      <c r="AC99" s="337">
        <v>261036</v>
      </c>
      <c r="AD99" s="372">
        <v>1335879.8999999999</v>
      </c>
      <c r="AG99" s="372">
        <v>627808.31000000006</v>
      </c>
      <c r="AH99" s="372">
        <v>46928.27</v>
      </c>
      <c r="AI99" s="372">
        <v>100000</v>
      </c>
      <c r="AL99" s="370">
        <f t="shared" si="7"/>
        <v>326715.63</v>
      </c>
      <c r="AM99" s="31">
        <f t="shared" si="8"/>
        <v>15988.119999999999</v>
      </c>
      <c r="AN99" s="361">
        <f t="shared" si="9"/>
        <v>310727.51</v>
      </c>
      <c r="AO99" s="15">
        <f t="shared" si="10"/>
        <v>1883206.64</v>
      </c>
      <c r="AP99" s="363">
        <f t="shared" si="11"/>
        <v>2110616.48</v>
      </c>
      <c r="AQ99" s="26">
        <f t="shared" si="12"/>
        <v>-227409.84000000008</v>
      </c>
    </row>
    <row r="100" spans="1:43" x14ac:dyDescent="0.25">
      <c r="A100" t="s">
        <v>561</v>
      </c>
      <c r="B100" t="s">
        <v>562</v>
      </c>
      <c r="C100" s="71">
        <v>2086</v>
      </c>
      <c r="D100" s="58" t="s">
        <v>1360</v>
      </c>
      <c r="E100" t="s">
        <v>3313</v>
      </c>
      <c r="F100" s="368">
        <v>131243.67000000001</v>
      </c>
      <c r="G100" s="368">
        <v>0</v>
      </c>
      <c r="H100" s="368">
        <v>177115.4</v>
      </c>
      <c r="J100" s="319">
        <v>234633.60000000001</v>
      </c>
      <c r="K100" s="319">
        <v>269844.2</v>
      </c>
      <c r="N100" s="350">
        <v>6000</v>
      </c>
      <c r="O100" s="350">
        <v>5100</v>
      </c>
      <c r="Q100" s="350">
        <v>1882.12</v>
      </c>
      <c r="T100" s="319">
        <v>209628.05</v>
      </c>
      <c r="U100" s="319">
        <v>673323.61</v>
      </c>
      <c r="X100" s="337">
        <v>454867.86</v>
      </c>
      <c r="Z100" s="337">
        <v>273.13</v>
      </c>
      <c r="AB100" s="337">
        <v>610350</v>
      </c>
      <c r="AC100" s="337">
        <v>87300</v>
      </c>
      <c r="AD100" s="372">
        <v>784793</v>
      </c>
      <c r="AG100" s="372">
        <v>329681.86</v>
      </c>
      <c r="AH100" s="372">
        <v>116913.04</v>
      </c>
      <c r="AK100" s="372">
        <v>4500</v>
      </c>
      <c r="AL100" s="370">
        <f t="shared" si="7"/>
        <v>308359.07</v>
      </c>
      <c r="AM100" s="31">
        <f t="shared" si="8"/>
        <v>12982.119999999999</v>
      </c>
      <c r="AN100" s="361">
        <f t="shared" si="9"/>
        <v>295376.95</v>
      </c>
      <c r="AO100" s="15">
        <f t="shared" si="10"/>
        <v>1152790.99</v>
      </c>
      <c r="AP100" s="363">
        <f t="shared" si="11"/>
        <v>1235887.8999999999</v>
      </c>
      <c r="AQ100" s="26">
        <f t="shared" si="12"/>
        <v>-83096.909999999916</v>
      </c>
    </row>
    <row r="101" spans="1:43" x14ac:dyDescent="0.25">
      <c r="A101" t="s">
        <v>561</v>
      </c>
      <c r="B101" t="s">
        <v>562</v>
      </c>
      <c r="C101" s="71">
        <v>1893</v>
      </c>
      <c r="D101" s="58" t="s">
        <v>1361</v>
      </c>
      <c r="E101" t="s">
        <v>3314</v>
      </c>
      <c r="F101" s="368">
        <v>408510.61</v>
      </c>
      <c r="G101" s="368">
        <v>0</v>
      </c>
      <c r="H101" s="368">
        <v>4984.9799999999996</v>
      </c>
      <c r="J101" s="319">
        <v>3</v>
      </c>
      <c r="K101" s="319">
        <v>133540.75</v>
      </c>
      <c r="N101" s="350">
        <v>5000</v>
      </c>
      <c r="O101" s="350">
        <v>6600</v>
      </c>
      <c r="Q101" s="350">
        <v>675</v>
      </c>
      <c r="T101" s="319">
        <v>-754710.04</v>
      </c>
      <c r="U101" s="319">
        <v>1404582.07</v>
      </c>
      <c r="X101" s="337">
        <v>331123.75</v>
      </c>
      <c r="Y101" s="337">
        <v>42500</v>
      </c>
      <c r="Z101" s="337">
        <v>471.37</v>
      </c>
      <c r="AB101" s="337">
        <v>708120</v>
      </c>
      <c r="AC101" s="337">
        <v>104100</v>
      </c>
      <c r="AD101" s="372">
        <v>786461</v>
      </c>
      <c r="AE101" s="372">
        <v>420</v>
      </c>
      <c r="AG101" s="372">
        <v>469522.74</v>
      </c>
      <c r="AH101" s="372">
        <v>45019.07</v>
      </c>
      <c r="AL101" s="370">
        <f t="shared" si="7"/>
        <v>413495.58999999997</v>
      </c>
      <c r="AM101" s="31">
        <f t="shared" si="8"/>
        <v>12275</v>
      </c>
      <c r="AN101" s="361">
        <f t="shared" si="9"/>
        <v>401220.58999999997</v>
      </c>
      <c r="AO101" s="15">
        <f t="shared" si="10"/>
        <v>1186315.1200000001</v>
      </c>
      <c r="AP101" s="363">
        <f t="shared" si="11"/>
        <v>1301422.81</v>
      </c>
      <c r="AQ101" s="26">
        <f t="shared" si="12"/>
        <v>-115107.68999999994</v>
      </c>
    </row>
    <row r="102" spans="1:43" x14ac:dyDescent="0.25">
      <c r="A102" t="s">
        <v>561</v>
      </c>
      <c r="B102" t="s">
        <v>562</v>
      </c>
      <c r="C102" s="71">
        <v>2677</v>
      </c>
      <c r="D102" s="58" t="s">
        <v>1362</v>
      </c>
      <c r="E102" t="s">
        <v>3315</v>
      </c>
      <c r="F102" s="368">
        <v>499938.7</v>
      </c>
      <c r="G102" s="368">
        <v>0</v>
      </c>
      <c r="H102" s="368">
        <v>756282.08</v>
      </c>
      <c r="J102" s="319">
        <v>211292.53</v>
      </c>
      <c r="K102" s="319">
        <v>205448.26</v>
      </c>
      <c r="O102" s="350">
        <v>0</v>
      </c>
      <c r="Q102" s="350">
        <v>843</v>
      </c>
      <c r="T102" s="319">
        <v>557313.04</v>
      </c>
      <c r="U102" s="319">
        <v>819557.49</v>
      </c>
      <c r="W102" s="337">
        <v>33.17</v>
      </c>
      <c r="X102" s="337">
        <v>469397.33</v>
      </c>
      <c r="Y102" s="337">
        <v>288000</v>
      </c>
      <c r="Z102" s="337">
        <v>277.73</v>
      </c>
      <c r="AB102" s="337">
        <v>986190</v>
      </c>
      <c r="AC102" s="337">
        <v>113400</v>
      </c>
      <c r="AD102" s="372">
        <v>1137141</v>
      </c>
      <c r="AG102" s="372">
        <v>374919.53</v>
      </c>
      <c r="AH102" s="372">
        <v>49989.66</v>
      </c>
      <c r="AL102" s="370">
        <f t="shared" si="7"/>
        <v>1256220.78</v>
      </c>
      <c r="AM102" s="31">
        <f t="shared" si="8"/>
        <v>843</v>
      </c>
      <c r="AN102" s="361">
        <f t="shared" si="9"/>
        <v>1255377.78</v>
      </c>
      <c r="AO102" s="15">
        <f t="shared" si="10"/>
        <v>1857298.23</v>
      </c>
      <c r="AP102" s="363">
        <f t="shared" si="11"/>
        <v>1562050.19</v>
      </c>
      <c r="AQ102" s="26">
        <f t="shared" si="12"/>
        <v>295248.04000000004</v>
      </c>
    </row>
    <row r="103" spans="1:43" x14ac:dyDescent="0.25">
      <c r="A103" t="s">
        <v>561</v>
      </c>
      <c r="B103" t="s">
        <v>562</v>
      </c>
      <c r="C103" s="71">
        <v>2827</v>
      </c>
      <c r="D103" s="58" t="s">
        <v>1363</v>
      </c>
      <c r="E103" t="s">
        <v>3318</v>
      </c>
      <c r="F103" s="368">
        <v>201480.12</v>
      </c>
      <c r="G103" s="368">
        <v>0</v>
      </c>
      <c r="H103" s="368">
        <v>112901.91</v>
      </c>
      <c r="J103" s="319">
        <v>29244.47</v>
      </c>
      <c r="K103" s="319">
        <v>-167886.37</v>
      </c>
      <c r="N103" s="350">
        <v>11000</v>
      </c>
      <c r="O103" s="350">
        <v>15840</v>
      </c>
      <c r="Q103" s="350">
        <v>0</v>
      </c>
      <c r="T103" s="319">
        <v>-210945.89</v>
      </c>
      <c r="U103" s="319">
        <v>474645.55</v>
      </c>
      <c r="X103" s="337">
        <v>475808.63</v>
      </c>
      <c r="Z103" s="337">
        <v>304.44</v>
      </c>
      <c r="AB103" s="337">
        <v>1222816</v>
      </c>
      <c r="AC103" s="337">
        <v>13400</v>
      </c>
      <c r="AD103" s="372">
        <v>1299261</v>
      </c>
      <c r="AF103" s="372">
        <v>960</v>
      </c>
      <c r="AG103" s="372">
        <v>411635.03</v>
      </c>
      <c r="AH103" s="372">
        <v>115272.57</v>
      </c>
      <c r="AL103" s="370">
        <f t="shared" si="7"/>
        <v>314382.03000000003</v>
      </c>
      <c r="AM103" s="31">
        <f t="shared" si="8"/>
        <v>26840</v>
      </c>
      <c r="AN103" s="361">
        <f t="shared" si="9"/>
        <v>287542.03000000003</v>
      </c>
      <c r="AO103" s="15">
        <f t="shared" si="10"/>
        <v>1712329.07</v>
      </c>
      <c r="AP103" s="363">
        <f t="shared" si="11"/>
        <v>1827128.6</v>
      </c>
      <c r="AQ103" s="26">
        <f t="shared" si="12"/>
        <v>-114799.53000000003</v>
      </c>
    </row>
    <row r="104" spans="1:43" x14ac:dyDescent="0.25">
      <c r="A104" t="s">
        <v>561</v>
      </c>
      <c r="B104" t="s">
        <v>562</v>
      </c>
      <c r="C104" s="71">
        <v>3372</v>
      </c>
      <c r="D104" s="58" t="s">
        <v>1364</v>
      </c>
      <c r="E104" t="s">
        <v>3319</v>
      </c>
      <c r="F104" s="368">
        <v>184348.88</v>
      </c>
      <c r="G104" s="368">
        <v>15000</v>
      </c>
      <c r="H104" s="368">
        <v>299942.78999999998</v>
      </c>
      <c r="J104" s="319">
        <v>-37956.730000000003</v>
      </c>
      <c r="K104" s="319">
        <v>302041.71000000002</v>
      </c>
      <c r="N104" s="350">
        <v>0</v>
      </c>
      <c r="O104" s="350">
        <v>13500</v>
      </c>
      <c r="Q104" s="350">
        <v>3902.14</v>
      </c>
      <c r="T104" s="319">
        <v>-365459.96</v>
      </c>
      <c r="U104" s="319">
        <v>1172968.6100000001</v>
      </c>
      <c r="X104" s="337">
        <v>320252.21999999997</v>
      </c>
      <c r="AB104" s="337">
        <v>998757</v>
      </c>
      <c r="AC104" s="337">
        <v>389163</v>
      </c>
      <c r="AD104" s="372">
        <v>1258781</v>
      </c>
      <c r="AF104" s="372">
        <v>380</v>
      </c>
      <c r="AG104" s="372">
        <v>330753.59999999998</v>
      </c>
      <c r="AH104" s="372">
        <v>129791.76</v>
      </c>
      <c r="AK104" s="372">
        <v>50000</v>
      </c>
      <c r="AL104" s="370">
        <f t="shared" si="7"/>
        <v>499291.67</v>
      </c>
      <c r="AM104" s="31">
        <f t="shared" si="8"/>
        <v>17402.14</v>
      </c>
      <c r="AN104" s="361">
        <f t="shared" si="9"/>
        <v>481889.52999999997</v>
      </c>
      <c r="AO104" s="15">
        <f t="shared" si="10"/>
        <v>1708172.22</v>
      </c>
      <c r="AP104" s="363">
        <f t="shared" si="11"/>
        <v>1769706.36</v>
      </c>
      <c r="AQ104" s="26">
        <f t="shared" si="12"/>
        <v>-61534.14000000013</v>
      </c>
    </row>
    <row r="105" spans="1:43" x14ac:dyDescent="0.25">
      <c r="A105" t="s">
        <v>561</v>
      </c>
      <c r="B105" t="s">
        <v>562</v>
      </c>
      <c r="C105" s="71">
        <v>1747</v>
      </c>
      <c r="D105" s="58" t="s">
        <v>1365</v>
      </c>
      <c r="E105" t="s">
        <v>3367</v>
      </c>
      <c r="F105" s="368">
        <v>406117.65</v>
      </c>
      <c r="G105" s="368">
        <v>0</v>
      </c>
      <c r="H105" s="368">
        <v>46452.93</v>
      </c>
      <c r="J105" s="319">
        <v>403222.53</v>
      </c>
      <c r="K105" s="319">
        <v>197659.43</v>
      </c>
      <c r="N105" s="350">
        <v>6000</v>
      </c>
      <c r="O105" s="350">
        <v>5850</v>
      </c>
      <c r="Q105" s="350">
        <v>359</v>
      </c>
      <c r="T105" s="319">
        <v>174114.6</v>
      </c>
      <c r="U105" s="319">
        <v>764463.81</v>
      </c>
      <c r="X105" s="337">
        <v>623521.76</v>
      </c>
      <c r="Y105" s="337">
        <v>1</v>
      </c>
      <c r="Z105" s="337">
        <v>560.88</v>
      </c>
      <c r="AB105" s="337">
        <v>1326580</v>
      </c>
      <c r="AC105" s="337">
        <v>13000</v>
      </c>
      <c r="AD105" s="372">
        <v>1386386</v>
      </c>
      <c r="AE105" s="372">
        <v>4400</v>
      </c>
      <c r="AG105" s="372">
        <v>343784.82</v>
      </c>
      <c r="AH105" s="372">
        <v>126427.69</v>
      </c>
      <c r="AL105" s="370">
        <f t="shared" si="7"/>
        <v>452570.58</v>
      </c>
      <c r="AM105" s="31">
        <f t="shared" si="8"/>
        <v>12209</v>
      </c>
      <c r="AN105" s="361">
        <f t="shared" si="9"/>
        <v>440361.58</v>
      </c>
      <c r="AO105" s="15">
        <f t="shared" si="10"/>
        <v>1963663.6400000001</v>
      </c>
      <c r="AP105" s="363">
        <f t="shared" si="11"/>
        <v>1860998.51</v>
      </c>
      <c r="AQ105" s="26">
        <f t="shared" si="12"/>
        <v>102665.13000000012</v>
      </c>
    </row>
    <row r="106" spans="1:43" x14ac:dyDescent="0.25">
      <c r="A106" t="s">
        <v>561</v>
      </c>
      <c r="B106" t="s">
        <v>562</v>
      </c>
      <c r="C106" s="71">
        <v>2607</v>
      </c>
      <c r="D106" s="58" t="s">
        <v>1366</v>
      </c>
      <c r="E106" t="s">
        <v>3368</v>
      </c>
      <c r="F106" s="368">
        <v>111584.73</v>
      </c>
      <c r="G106" s="368">
        <v>0</v>
      </c>
      <c r="H106" s="368">
        <v>57537.56</v>
      </c>
      <c r="J106" s="319">
        <v>1011070.67</v>
      </c>
      <c r="K106" s="319">
        <v>214766.88</v>
      </c>
      <c r="N106" s="350">
        <v>6000</v>
      </c>
      <c r="O106" s="350">
        <v>3900</v>
      </c>
      <c r="Q106" s="350">
        <v>3485</v>
      </c>
      <c r="T106" s="319">
        <v>16437.8</v>
      </c>
      <c r="U106" s="319">
        <v>1440238.21</v>
      </c>
      <c r="X106" s="337">
        <v>437064.78</v>
      </c>
      <c r="Z106" s="337">
        <v>171.28</v>
      </c>
      <c r="AB106" s="337">
        <v>1096810</v>
      </c>
      <c r="AC106" s="337">
        <v>11600</v>
      </c>
      <c r="AD106" s="372">
        <v>1245929</v>
      </c>
      <c r="AE106" s="372">
        <v>640</v>
      </c>
      <c r="AG106" s="372">
        <v>192370.45</v>
      </c>
      <c r="AH106" s="372">
        <v>181656.91</v>
      </c>
      <c r="AK106" s="372">
        <v>150.87</v>
      </c>
      <c r="AL106" s="370">
        <f t="shared" si="7"/>
        <v>169122.28999999998</v>
      </c>
      <c r="AM106" s="31">
        <f t="shared" si="8"/>
        <v>13385</v>
      </c>
      <c r="AN106" s="361">
        <f t="shared" si="9"/>
        <v>155737.28999999998</v>
      </c>
      <c r="AO106" s="15">
        <f t="shared" si="10"/>
        <v>1545646.06</v>
      </c>
      <c r="AP106" s="363">
        <f t="shared" si="11"/>
        <v>1620747.23</v>
      </c>
      <c r="AQ106" s="26">
        <f t="shared" si="12"/>
        <v>-75101.169999999925</v>
      </c>
    </row>
    <row r="107" spans="1:43" x14ac:dyDescent="0.25">
      <c r="A107" t="s">
        <v>561</v>
      </c>
      <c r="B107" t="s">
        <v>562</v>
      </c>
      <c r="C107" s="71">
        <v>2124</v>
      </c>
      <c r="D107" s="58" t="s">
        <v>1367</v>
      </c>
      <c r="E107" t="s">
        <v>3373</v>
      </c>
      <c r="F107" s="368">
        <v>1000402.59</v>
      </c>
      <c r="G107" s="368">
        <v>0</v>
      </c>
      <c r="H107" s="368">
        <v>28111.39</v>
      </c>
      <c r="J107" s="319">
        <v>1862993.15</v>
      </c>
      <c r="K107" s="319">
        <v>110903.3</v>
      </c>
      <c r="N107" s="350">
        <v>10600</v>
      </c>
      <c r="O107" s="350">
        <v>6600</v>
      </c>
      <c r="Q107" s="350">
        <v>82500</v>
      </c>
      <c r="S107" s="319">
        <v>-64698.9</v>
      </c>
      <c r="T107" s="319">
        <v>313704.14</v>
      </c>
      <c r="U107" s="319">
        <v>2616413.23</v>
      </c>
      <c r="X107" s="337">
        <v>188218.79</v>
      </c>
      <c r="Y107" s="337">
        <v>45840</v>
      </c>
      <c r="Z107" s="337">
        <v>1033.21</v>
      </c>
      <c r="AB107" s="337">
        <v>792280</v>
      </c>
      <c r="AC107" s="337">
        <v>187948</v>
      </c>
      <c r="AD107" s="372">
        <v>824469</v>
      </c>
      <c r="AE107" s="372">
        <v>6500</v>
      </c>
      <c r="AG107" s="372">
        <v>215653.02</v>
      </c>
      <c r="AH107" s="372">
        <v>131406.01999999999</v>
      </c>
      <c r="AL107" s="370">
        <f t="shared" si="7"/>
        <v>1028513.98</v>
      </c>
      <c r="AM107" s="31">
        <f t="shared" si="8"/>
        <v>99700</v>
      </c>
      <c r="AN107" s="361">
        <f t="shared" si="9"/>
        <v>928813.98</v>
      </c>
      <c r="AO107" s="15">
        <f t="shared" si="10"/>
        <v>1215320</v>
      </c>
      <c r="AP107" s="363">
        <f t="shared" si="11"/>
        <v>1178028.04</v>
      </c>
      <c r="AQ107" s="26">
        <f t="shared" si="12"/>
        <v>37291.959999999963</v>
      </c>
    </row>
    <row r="108" spans="1:43" x14ac:dyDescent="0.25">
      <c r="A108" t="s">
        <v>565</v>
      </c>
      <c r="B108" t="s">
        <v>566</v>
      </c>
      <c r="C108" s="71">
        <v>2908</v>
      </c>
      <c r="D108" s="58" t="s">
        <v>1368</v>
      </c>
      <c r="E108" t="s">
        <v>3321</v>
      </c>
      <c r="F108" s="368">
        <v>381387.53</v>
      </c>
      <c r="G108" s="368">
        <v>0</v>
      </c>
      <c r="H108" s="368">
        <v>19044.77</v>
      </c>
      <c r="J108" s="319">
        <v>15690.74</v>
      </c>
      <c r="K108" s="319">
        <v>130416.04</v>
      </c>
      <c r="Q108" s="350">
        <v>712.52</v>
      </c>
      <c r="T108" s="319">
        <v>-1821306.82</v>
      </c>
      <c r="U108" s="319">
        <v>2310952.34</v>
      </c>
      <c r="X108" s="337">
        <v>857217.44</v>
      </c>
      <c r="Z108" s="337">
        <v>445.95</v>
      </c>
      <c r="AB108" s="337">
        <v>786000</v>
      </c>
      <c r="AC108" s="337">
        <v>131200</v>
      </c>
      <c r="AD108" s="372">
        <v>1037702.45</v>
      </c>
      <c r="AF108" s="372">
        <v>18448</v>
      </c>
      <c r="AG108" s="372">
        <v>611310.17000000004</v>
      </c>
      <c r="AH108" s="372">
        <v>51221.73</v>
      </c>
      <c r="AL108" s="370">
        <f t="shared" si="7"/>
        <v>400432.30000000005</v>
      </c>
      <c r="AM108" s="31">
        <f t="shared" si="8"/>
        <v>712.52</v>
      </c>
      <c r="AN108" s="361">
        <f t="shared" si="9"/>
        <v>399719.78</v>
      </c>
      <c r="AO108" s="15">
        <f t="shared" si="10"/>
        <v>1774863.39</v>
      </c>
      <c r="AP108" s="363">
        <f t="shared" si="11"/>
        <v>1718682.35</v>
      </c>
      <c r="AQ108" s="26">
        <f t="shared" si="12"/>
        <v>56181.039999999804</v>
      </c>
    </row>
    <row r="109" spans="1:43" x14ac:dyDescent="0.25">
      <c r="A109" t="s">
        <v>565</v>
      </c>
      <c r="B109" t="s">
        <v>566</v>
      </c>
      <c r="C109" s="71">
        <v>2944</v>
      </c>
      <c r="D109" s="58" t="s">
        <v>1369</v>
      </c>
      <c r="E109" t="s">
        <v>3322</v>
      </c>
      <c r="F109" s="368">
        <v>706301.34</v>
      </c>
      <c r="G109" s="368">
        <v>0</v>
      </c>
      <c r="H109" s="368">
        <v>24211.21</v>
      </c>
      <c r="J109" s="319">
        <v>1355518.4</v>
      </c>
      <c r="K109" s="319">
        <v>122908.61</v>
      </c>
      <c r="O109" s="350">
        <v>7000</v>
      </c>
      <c r="Q109" s="350">
        <v>532.72</v>
      </c>
      <c r="T109" s="319">
        <v>841684.91</v>
      </c>
      <c r="U109" s="319">
        <v>1228203.58</v>
      </c>
      <c r="X109" s="337">
        <v>569469.07999999996</v>
      </c>
      <c r="Z109" s="337">
        <v>723.98</v>
      </c>
      <c r="AB109" s="337">
        <v>662560</v>
      </c>
      <c r="AC109" s="337">
        <v>130592.97</v>
      </c>
      <c r="AD109" s="372">
        <v>873884</v>
      </c>
      <c r="AF109" s="372">
        <v>1603.2</v>
      </c>
      <c r="AG109" s="372">
        <v>256896.43</v>
      </c>
      <c r="AH109" s="372">
        <v>99444.05</v>
      </c>
      <c r="AL109" s="370">
        <f t="shared" si="7"/>
        <v>730512.54999999993</v>
      </c>
      <c r="AM109" s="31">
        <f t="shared" si="8"/>
        <v>7532.72</v>
      </c>
      <c r="AN109" s="361">
        <f t="shared" si="9"/>
        <v>722979.83</v>
      </c>
      <c r="AO109" s="15">
        <f t="shared" si="10"/>
        <v>1363346.03</v>
      </c>
      <c r="AP109" s="363">
        <f t="shared" si="11"/>
        <v>1231827.68</v>
      </c>
      <c r="AQ109" s="26">
        <f t="shared" si="12"/>
        <v>131518.35000000009</v>
      </c>
    </row>
    <row r="110" spans="1:43" x14ac:dyDescent="0.25">
      <c r="A110" t="s">
        <v>565</v>
      </c>
      <c r="B110" t="s">
        <v>566</v>
      </c>
      <c r="C110" s="71">
        <v>4209</v>
      </c>
      <c r="D110" s="58" t="s">
        <v>1370</v>
      </c>
      <c r="E110" t="s">
        <v>3323</v>
      </c>
      <c r="F110" s="368">
        <v>427324.05</v>
      </c>
      <c r="G110" s="368">
        <v>0</v>
      </c>
      <c r="H110" s="368">
        <v>34549.47</v>
      </c>
      <c r="J110" s="319">
        <v>1321448.3999999999</v>
      </c>
      <c r="K110" s="319">
        <v>111260.11</v>
      </c>
      <c r="O110" s="350">
        <v>26000</v>
      </c>
      <c r="Q110" s="350">
        <v>0</v>
      </c>
      <c r="T110" s="319">
        <v>608557.06999999995</v>
      </c>
      <c r="U110" s="319">
        <v>1322855.6000000001</v>
      </c>
      <c r="X110" s="337">
        <v>586432.81000000006</v>
      </c>
      <c r="Y110" s="337">
        <v>90000</v>
      </c>
      <c r="Z110" s="337">
        <v>370.46</v>
      </c>
      <c r="AB110" s="337">
        <v>772550</v>
      </c>
      <c r="AC110" s="337">
        <v>185130.21</v>
      </c>
      <c r="AD110" s="372">
        <v>1033261.05</v>
      </c>
      <c r="AE110" s="372">
        <v>1260</v>
      </c>
      <c r="AF110" s="372">
        <v>14083.89</v>
      </c>
      <c r="AG110" s="372">
        <v>521405.04</v>
      </c>
      <c r="AH110" s="372">
        <v>107414.14</v>
      </c>
      <c r="AJ110" s="372">
        <v>19890</v>
      </c>
      <c r="AL110" s="370">
        <f t="shared" si="7"/>
        <v>461873.52</v>
      </c>
      <c r="AM110" s="31">
        <f t="shared" si="8"/>
        <v>26000</v>
      </c>
      <c r="AN110" s="361">
        <f t="shared" si="9"/>
        <v>435873.52</v>
      </c>
      <c r="AO110" s="15">
        <f t="shared" si="10"/>
        <v>1634483.48</v>
      </c>
      <c r="AP110" s="363">
        <f t="shared" si="11"/>
        <v>1697314.1199999999</v>
      </c>
      <c r="AQ110" s="26">
        <f t="shared" si="12"/>
        <v>-62830.639999999898</v>
      </c>
    </row>
    <row r="111" spans="1:43" x14ac:dyDescent="0.25">
      <c r="A111" t="s">
        <v>565</v>
      </c>
      <c r="B111" t="s">
        <v>566</v>
      </c>
      <c r="C111" s="71">
        <v>4669</v>
      </c>
      <c r="D111" s="58" t="s">
        <v>1371</v>
      </c>
      <c r="E111" t="s">
        <v>3324</v>
      </c>
      <c r="F111" s="368">
        <v>514560.02</v>
      </c>
      <c r="G111" s="368">
        <v>0</v>
      </c>
      <c r="H111" s="368">
        <v>144126.5</v>
      </c>
      <c r="J111" s="319">
        <v>1254225.8799999999</v>
      </c>
      <c r="K111" s="319">
        <v>386935.75</v>
      </c>
      <c r="O111" s="350">
        <v>8262</v>
      </c>
      <c r="Q111" s="350">
        <v>0</v>
      </c>
      <c r="T111" s="319">
        <v>157681.94</v>
      </c>
      <c r="U111" s="319">
        <v>2235714.37</v>
      </c>
      <c r="X111" s="337">
        <v>670737.65</v>
      </c>
      <c r="Y111" s="337">
        <v>105000</v>
      </c>
      <c r="Z111" s="337">
        <v>500.99</v>
      </c>
      <c r="AB111" s="337">
        <v>886312</v>
      </c>
      <c r="AC111" s="337">
        <v>160200</v>
      </c>
      <c r="AD111" s="372">
        <v>1200037</v>
      </c>
      <c r="AE111" s="372">
        <v>640</v>
      </c>
      <c r="AF111" s="372">
        <v>2528</v>
      </c>
      <c r="AG111" s="372">
        <v>462406.24</v>
      </c>
      <c r="AH111" s="372">
        <v>258948.56</v>
      </c>
      <c r="AJ111" s="372">
        <v>1</v>
      </c>
      <c r="AL111" s="370">
        <f t="shared" si="7"/>
        <v>658686.52</v>
      </c>
      <c r="AM111" s="31">
        <f t="shared" si="8"/>
        <v>8262</v>
      </c>
      <c r="AN111" s="361">
        <f t="shared" si="9"/>
        <v>650424.52</v>
      </c>
      <c r="AO111" s="15">
        <f t="shared" si="10"/>
        <v>1822750.6400000001</v>
      </c>
      <c r="AP111" s="363">
        <f t="shared" si="11"/>
        <v>1924560.8</v>
      </c>
      <c r="AQ111" s="26">
        <f t="shared" si="12"/>
        <v>-101810.15999999992</v>
      </c>
    </row>
    <row r="112" spans="1:43" x14ac:dyDescent="0.25">
      <c r="A112" t="s">
        <v>565</v>
      </c>
      <c r="B112" t="s">
        <v>566</v>
      </c>
      <c r="C112" s="71">
        <v>2279</v>
      </c>
      <c r="D112" s="58" t="s">
        <v>1372</v>
      </c>
      <c r="E112" t="s">
        <v>3325</v>
      </c>
      <c r="F112" s="368">
        <v>518087.21</v>
      </c>
      <c r="G112" s="368">
        <v>0</v>
      </c>
      <c r="H112" s="368">
        <v>105186.2</v>
      </c>
      <c r="J112" s="319">
        <v>113874.43</v>
      </c>
      <c r="K112" s="319">
        <v>128087.42</v>
      </c>
      <c r="N112" s="350">
        <v>37200</v>
      </c>
      <c r="O112" s="350">
        <v>10225</v>
      </c>
      <c r="Q112" s="350">
        <v>1379.4</v>
      </c>
      <c r="S112" s="319">
        <v>32424</v>
      </c>
      <c r="T112" s="319">
        <v>-972869.91</v>
      </c>
      <c r="U112" s="319">
        <v>1762414.5</v>
      </c>
      <c r="X112" s="337">
        <v>636180.21</v>
      </c>
      <c r="Y112" s="337">
        <v>115000</v>
      </c>
      <c r="Z112" s="337">
        <v>438.69</v>
      </c>
      <c r="AB112" s="337">
        <v>567024.9</v>
      </c>
      <c r="AC112" s="337">
        <v>171600</v>
      </c>
      <c r="AD112" s="372">
        <v>795475.04</v>
      </c>
      <c r="AF112" s="372">
        <v>1632</v>
      </c>
      <c r="AG112" s="372">
        <v>463761.33</v>
      </c>
      <c r="AH112" s="372">
        <v>234913.16</v>
      </c>
      <c r="AL112" s="370">
        <f t="shared" si="7"/>
        <v>623273.41</v>
      </c>
      <c r="AM112" s="31">
        <f t="shared" si="8"/>
        <v>48804.4</v>
      </c>
      <c r="AN112" s="361">
        <f t="shared" si="9"/>
        <v>574469.01</v>
      </c>
      <c r="AO112" s="15">
        <f t="shared" si="10"/>
        <v>1490243.7999999998</v>
      </c>
      <c r="AP112" s="363">
        <f t="shared" si="11"/>
        <v>1495781.53</v>
      </c>
      <c r="AQ112" s="26">
        <f t="shared" si="12"/>
        <v>-5537.7300000002142</v>
      </c>
    </row>
    <row r="113" spans="1:43" x14ac:dyDescent="0.25">
      <c r="A113" t="s">
        <v>565</v>
      </c>
      <c r="B113" t="s">
        <v>566</v>
      </c>
      <c r="C113" s="71">
        <v>723</v>
      </c>
      <c r="D113" s="58" t="s">
        <v>1373</v>
      </c>
      <c r="E113" t="s">
        <v>3326</v>
      </c>
      <c r="F113" s="368">
        <v>432427.11</v>
      </c>
      <c r="G113" s="368">
        <v>0</v>
      </c>
      <c r="H113" s="368">
        <v>14845.06</v>
      </c>
      <c r="J113" s="319">
        <v>2006335.35</v>
      </c>
      <c r="K113" s="319">
        <v>192878.31</v>
      </c>
      <c r="L113" s="319">
        <v>1</v>
      </c>
      <c r="O113" s="350">
        <v>7000</v>
      </c>
      <c r="Q113" s="350">
        <v>1534</v>
      </c>
      <c r="T113" s="319">
        <v>2041712.13</v>
      </c>
      <c r="U113" s="319">
        <v>513834.47</v>
      </c>
      <c r="X113" s="337">
        <v>524802.62</v>
      </c>
      <c r="Y113" s="337">
        <v>87900</v>
      </c>
      <c r="Z113" s="337">
        <v>331.82</v>
      </c>
      <c r="AB113" s="337">
        <v>590080</v>
      </c>
      <c r="AC113" s="337">
        <v>57600</v>
      </c>
      <c r="AD113" s="372">
        <v>829156</v>
      </c>
      <c r="AG113" s="372">
        <v>229041.53</v>
      </c>
      <c r="AH113" s="372">
        <v>120110.68</v>
      </c>
      <c r="AL113" s="370">
        <f t="shared" si="7"/>
        <v>447272.17</v>
      </c>
      <c r="AM113" s="31">
        <f t="shared" si="8"/>
        <v>8534</v>
      </c>
      <c r="AN113" s="361">
        <f t="shared" si="9"/>
        <v>438738.17</v>
      </c>
      <c r="AO113" s="15">
        <f t="shared" si="10"/>
        <v>1260714.44</v>
      </c>
      <c r="AP113" s="363">
        <f t="shared" si="11"/>
        <v>1178308.21</v>
      </c>
      <c r="AQ113" s="26">
        <f t="shared" si="12"/>
        <v>82406.229999999981</v>
      </c>
    </row>
    <row r="114" spans="1:43" x14ac:dyDescent="0.25">
      <c r="A114" t="s">
        <v>565</v>
      </c>
      <c r="B114" t="s">
        <v>566</v>
      </c>
      <c r="C114" s="71">
        <v>3567</v>
      </c>
      <c r="D114" s="58" t="s">
        <v>1374</v>
      </c>
      <c r="E114" t="s">
        <v>3327</v>
      </c>
      <c r="F114" s="368">
        <v>431075.19</v>
      </c>
      <c r="G114" s="368">
        <v>403432.87</v>
      </c>
      <c r="H114" s="368">
        <v>113515.95</v>
      </c>
      <c r="J114" s="319">
        <v>562328.23</v>
      </c>
      <c r="K114" s="319">
        <v>243986.3</v>
      </c>
      <c r="O114" s="350">
        <v>17009.259999999998</v>
      </c>
      <c r="Q114" s="350">
        <v>100</v>
      </c>
      <c r="T114" s="319">
        <v>-2679000.09</v>
      </c>
      <c r="U114" s="319">
        <v>3774792.24</v>
      </c>
      <c r="X114" s="337">
        <v>1138983.92</v>
      </c>
      <c r="Y114" s="337">
        <v>248497</v>
      </c>
      <c r="Z114" s="337">
        <v>241.56</v>
      </c>
      <c r="AB114" s="337">
        <v>947360.6</v>
      </c>
      <c r="AC114" s="337">
        <v>164400</v>
      </c>
      <c r="AD114" s="372">
        <v>1241516.32</v>
      </c>
      <c r="AG114" s="372">
        <v>477254.62</v>
      </c>
      <c r="AH114" s="372">
        <v>139273.01</v>
      </c>
      <c r="AJ114" s="372">
        <v>2</v>
      </c>
      <c r="AL114" s="370">
        <f t="shared" si="7"/>
        <v>948024.01</v>
      </c>
      <c r="AM114" s="31">
        <f t="shared" si="8"/>
        <v>17109.259999999998</v>
      </c>
      <c r="AN114" s="361">
        <f t="shared" si="9"/>
        <v>930914.75</v>
      </c>
      <c r="AO114" s="15">
        <f t="shared" si="10"/>
        <v>2499483.08</v>
      </c>
      <c r="AP114" s="363">
        <f t="shared" si="11"/>
        <v>1858045.95</v>
      </c>
      <c r="AQ114" s="26">
        <f t="shared" si="12"/>
        <v>641437.13000000012</v>
      </c>
    </row>
    <row r="115" spans="1:43" x14ac:dyDescent="0.25">
      <c r="A115" t="s">
        <v>565</v>
      </c>
      <c r="B115" t="s">
        <v>566</v>
      </c>
      <c r="C115" s="71">
        <v>2416</v>
      </c>
      <c r="D115" s="58" t="s">
        <v>1375</v>
      </c>
      <c r="E115" t="s">
        <v>3328</v>
      </c>
      <c r="F115" s="368">
        <v>529919.53</v>
      </c>
      <c r="G115" s="368">
        <v>0</v>
      </c>
      <c r="H115" s="368">
        <v>37495.65</v>
      </c>
      <c r="J115" s="319">
        <v>267407.34999999998</v>
      </c>
      <c r="K115" s="319">
        <v>391502.48</v>
      </c>
      <c r="Q115" s="350">
        <v>-3358</v>
      </c>
      <c r="T115" s="319">
        <v>-718498.66</v>
      </c>
      <c r="U115" s="319">
        <v>1908283.93</v>
      </c>
      <c r="X115" s="337">
        <v>848669.25</v>
      </c>
      <c r="Y115" s="337">
        <v>60000</v>
      </c>
      <c r="Z115" s="337">
        <v>580.70000000000005</v>
      </c>
      <c r="AB115" s="337">
        <v>807650</v>
      </c>
      <c r="AC115" s="337">
        <v>93600</v>
      </c>
      <c r="AD115" s="372">
        <v>992962</v>
      </c>
      <c r="AE115" s="372">
        <v>6000</v>
      </c>
      <c r="AF115" s="372">
        <v>808</v>
      </c>
      <c r="AG115" s="372">
        <v>626057.68999999994</v>
      </c>
      <c r="AH115" s="372">
        <v>144774.51999999999</v>
      </c>
      <c r="AL115" s="370">
        <f t="shared" si="7"/>
        <v>567415.18000000005</v>
      </c>
      <c r="AM115" s="31">
        <f t="shared" si="8"/>
        <v>-3358</v>
      </c>
      <c r="AN115" s="361">
        <f t="shared" si="9"/>
        <v>570773.18000000005</v>
      </c>
      <c r="AO115" s="15">
        <f t="shared" si="10"/>
        <v>1810499.95</v>
      </c>
      <c r="AP115" s="363">
        <f t="shared" si="11"/>
        <v>1770602.21</v>
      </c>
      <c r="AQ115" s="26">
        <f t="shared" si="12"/>
        <v>39897.739999999991</v>
      </c>
    </row>
    <row r="116" spans="1:43" x14ac:dyDescent="0.25">
      <c r="A116" t="s">
        <v>565</v>
      </c>
      <c r="B116" t="s">
        <v>566</v>
      </c>
      <c r="C116" s="71">
        <v>1268</v>
      </c>
      <c r="D116" s="58" t="s">
        <v>1376</v>
      </c>
      <c r="E116" t="s">
        <v>3329</v>
      </c>
      <c r="F116" s="368">
        <v>511679.51</v>
      </c>
      <c r="G116" s="368">
        <v>0</v>
      </c>
      <c r="H116" s="368">
        <v>47359.78</v>
      </c>
      <c r="J116" s="319">
        <v>1001673.31</v>
      </c>
      <c r="K116" s="319">
        <v>263400.19</v>
      </c>
      <c r="O116" s="350">
        <v>19543.189999999999</v>
      </c>
      <c r="Q116" s="350">
        <v>-18.72</v>
      </c>
      <c r="T116" s="319">
        <v>-181492.16</v>
      </c>
      <c r="U116" s="319">
        <v>1980426.11</v>
      </c>
      <c r="X116" s="337">
        <v>550004.27</v>
      </c>
      <c r="Y116" s="337">
        <v>66500</v>
      </c>
      <c r="Z116" s="337">
        <v>541.78</v>
      </c>
      <c r="AB116" s="337">
        <v>628160</v>
      </c>
      <c r="AC116" s="337">
        <v>122000</v>
      </c>
      <c r="AD116" s="372">
        <v>787856</v>
      </c>
      <c r="AE116" s="372">
        <v>480</v>
      </c>
      <c r="AF116" s="372">
        <v>792</v>
      </c>
      <c r="AG116" s="372">
        <v>431257.54</v>
      </c>
      <c r="AH116" s="372">
        <v>141157.14000000001</v>
      </c>
      <c r="AJ116" s="372">
        <v>9</v>
      </c>
      <c r="AL116" s="370">
        <f t="shared" si="7"/>
        <v>559039.29</v>
      </c>
      <c r="AM116" s="31">
        <f t="shared" si="8"/>
        <v>19524.469999999998</v>
      </c>
      <c r="AN116" s="361">
        <f t="shared" si="9"/>
        <v>539514.82000000007</v>
      </c>
      <c r="AO116" s="15">
        <f t="shared" si="10"/>
        <v>1367206.05</v>
      </c>
      <c r="AP116" s="363">
        <f t="shared" si="11"/>
        <v>1361551.6800000002</v>
      </c>
      <c r="AQ116" s="26">
        <f t="shared" si="12"/>
        <v>5654.3699999998789</v>
      </c>
    </row>
    <row r="117" spans="1:43" x14ac:dyDescent="0.25">
      <c r="A117" t="s">
        <v>565</v>
      </c>
      <c r="B117" t="s">
        <v>566</v>
      </c>
      <c r="C117" s="71">
        <v>3345</v>
      </c>
      <c r="D117" s="58" t="s">
        <v>1377</v>
      </c>
      <c r="E117" t="s">
        <v>3330</v>
      </c>
      <c r="F117" s="368">
        <v>647935.4</v>
      </c>
      <c r="G117" s="368">
        <v>16031.42</v>
      </c>
      <c r="H117" s="368">
        <v>18139.330000000002</v>
      </c>
      <c r="J117" s="319">
        <v>213950.71</v>
      </c>
      <c r="K117" s="319">
        <v>314661.71000000002</v>
      </c>
      <c r="O117" s="350">
        <v>29201.8</v>
      </c>
      <c r="Q117" s="350">
        <v>-404</v>
      </c>
      <c r="T117" s="319">
        <v>-1279008</v>
      </c>
      <c r="U117" s="319">
        <v>2133398.12</v>
      </c>
      <c r="X117" s="337">
        <v>1153369.46</v>
      </c>
      <c r="Z117" s="337">
        <v>397.5</v>
      </c>
      <c r="AB117" s="337">
        <v>1291267.3999999999</v>
      </c>
      <c r="AC117" s="337">
        <v>181200</v>
      </c>
      <c r="AD117" s="372">
        <v>1573135.02</v>
      </c>
      <c r="AG117" s="372">
        <v>609155.11</v>
      </c>
      <c r="AH117" s="372">
        <v>116413.58</v>
      </c>
      <c r="AL117" s="370">
        <f t="shared" si="7"/>
        <v>682106.15</v>
      </c>
      <c r="AM117" s="31">
        <f t="shared" si="8"/>
        <v>28797.8</v>
      </c>
      <c r="AN117" s="361">
        <f t="shared" si="9"/>
        <v>653308.35</v>
      </c>
      <c r="AO117" s="15">
        <f t="shared" si="10"/>
        <v>2626234.36</v>
      </c>
      <c r="AP117" s="363">
        <f t="shared" si="11"/>
        <v>2298703.71</v>
      </c>
      <c r="AQ117" s="26">
        <f t="shared" si="12"/>
        <v>327530.64999999991</v>
      </c>
    </row>
    <row r="118" spans="1:43" x14ac:dyDescent="0.25">
      <c r="A118" t="s">
        <v>565</v>
      </c>
      <c r="B118" t="s">
        <v>566</v>
      </c>
      <c r="C118" s="71">
        <v>1431</v>
      </c>
      <c r="D118" s="58" t="s">
        <v>1378</v>
      </c>
      <c r="E118" t="s">
        <v>3331</v>
      </c>
      <c r="F118" s="368">
        <v>281157.19</v>
      </c>
      <c r="G118" s="368">
        <v>0</v>
      </c>
      <c r="H118" s="368">
        <v>46686.82</v>
      </c>
      <c r="J118" s="319">
        <v>5</v>
      </c>
      <c r="K118" s="319">
        <v>178596.21</v>
      </c>
      <c r="O118" s="350">
        <v>22925</v>
      </c>
      <c r="Q118" s="350">
        <v>0</v>
      </c>
      <c r="T118" s="319">
        <v>-1570620.07</v>
      </c>
      <c r="U118" s="319">
        <v>1945240.49</v>
      </c>
      <c r="X118" s="337">
        <v>737679.66</v>
      </c>
      <c r="Z118" s="337">
        <v>301.57</v>
      </c>
      <c r="AB118" s="337">
        <v>676506.75</v>
      </c>
      <c r="AC118" s="337">
        <v>124520.09</v>
      </c>
      <c r="AD118" s="372">
        <v>924919.75</v>
      </c>
      <c r="AF118" s="372">
        <v>2260</v>
      </c>
      <c r="AG118" s="372">
        <v>471193.7</v>
      </c>
      <c r="AH118" s="372">
        <v>31734.82</v>
      </c>
      <c r="AL118" s="370">
        <f t="shared" si="7"/>
        <v>327844.01</v>
      </c>
      <c r="AM118" s="31">
        <f t="shared" si="8"/>
        <v>22925</v>
      </c>
      <c r="AN118" s="361">
        <f t="shared" si="9"/>
        <v>304919.01</v>
      </c>
      <c r="AO118" s="15">
        <f t="shared" si="10"/>
        <v>1539008.07</v>
      </c>
      <c r="AP118" s="363">
        <f t="shared" si="11"/>
        <v>1430108.27</v>
      </c>
      <c r="AQ118" s="26">
        <f t="shared" si="12"/>
        <v>108899.80000000005</v>
      </c>
    </row>
    <row r="119" spans="1:43" x14ac:dyDescent="0.25">
      <c r="A119" t="s">
        <v>565</v>
      </c>
      <c r="B119" t="s">
        <v>566</v>
      </c>
      <c r="C119" s="71">
        <v>2020</v>
      </c>
      <c r="D119" s="58" t="s">
        <v>1379</v>
      </c>
      <c r="E119" t="s">
        <v>3332</v>
      </c>
      <c r="F119" s="368">
        <v>327773.48</v>
      </c>
      <c r="G119" s="368">
        <v>6453.16</v>
      </c>
      <c r="H119" s="368">
        <v>24447.78</v>
      </c>
      <c r="J119" s="319">
        <v>352869.42</v>
      </c>
      <c r="K119" s="319">
        <v>162086.84</v>
      </c>
      <c r="O119" s="350">
        <v>-1800</v>
      </c>
      <c r="Q119" s="350">
        <v>-1238.5</v>
      </c>
      <c r="T119" s="319">
        <v>-1682558.71</v>
      </c>
      <c r="U119" s="319">
        <v>2404357.2799999998</v>
      </c>
      <c r="W119" s="337">
        <v>118.96</v>
      </c>
      <c r="X119" s="337">
        <v>810959.27</v>
      </c>
      <c r="Y119" s="337">
        <v>75975</v>
      </c>
      <c r="Z119" s="337">
        <v>74.95</v>
      </c>
      <c r="AB119" s="337">
        <v>801510</v>
      </c>
      <c r="AC119" s="337">
        <v>24500</v>
      </c>
      <c r="AD119" s="372">
        <v>955845.5</v>
      </c>
      <c r="AE119" s="372">
        <v>2320</v>
      </c>
      <c r="AF119" s="372">
        <v>2776</v>
      </c>
      <c r="AG119" s="372">
        <v>514064.46</v>
      </c>
      <c r="AH119" s="372">
        <v>83261.61</v>
      </c>
      <c r="AL119" s="370">
        <f t="shared" si="7"/>
        <v>358674.41999999993</v>
      </c>
      <c r="AM119" s="31">
        <f t="shared" si="8"/>
        <v>-3038.5</v>
      </c>
      <c r="AN119" s="361">
        <f t="shared" si="9"/>
        <v>361712.91999999993</v>
      </c>
      <c r="AO119" s="15">
        <f t="shared" si="10"/>
        <v>1713138.18</v>
      </c>
      <c r="AP119" s="363">
        <f t="shared" si="11"/>
        <v>1558267.57</v>
      </c>
      <c r="AQ119" s="26">
        <f t="shared" si="12"/>
        <v>154870.60999999987</v>
      </c>
    </row>
    <row r="120" spans="1:43" x14ac:dyDescent="0.25">
      <c r="A120" t="s">
        <v>565</v>
      </c>
      <c r="B120" t="s">
        <v>566</v>
      </c>
      <c r="C120" s="71">
        <v>3005</v>
      </c>
      <c r="D120" s="58" t="s">
        <v>1380</v>
      </c>
      <c r="E120" t="s">
        <v>3333</v>
      </c>
      <c r="F120" s="368">
        <v>365259.83</v>
      </c>
      <c r="G120" s="368">
        <v>0</v>
      </c>
      <c r="H120" s="368">
        <v>13281.72</v>
      </c>
      <c r="J120" s="319">
        <v>7</v>
      </c>
      <c r="K120" s="319">
        <v>164219.45000000001</v>
      </c>
      <c r="Q120" s="350">
        <v>-2096.27</v>
      </c>
      <c r="T120" s="319">
        <v>-2659248.91</v>
      </c>
      <c r="U120" s="319">
        <v>3154007.83</v>
      </c>
      <c r="X120" s="337">
        <v>622327.31999999995</v>
      </c>
      <c r="Z120" s="337">
        <v>313.83</v>
      </c>
      <c r="AB120" s="337">
        <v>820410</v>
      </c>
      <c r="AC120" s="337">
        <v>157200</v>
      </c>
      <c r="AD120" s="372">
        <v>1071772.29</v>
      </c>
      <c r="AE120" s="372">
        <v>2320</v>
      </c>
      <c r="AF120" s="372">
        <v>9384</v>
      </c>
      <c r="AG120" s="372">
        <v>421128.99</v>
      </c>
      <c r="AH120" s="372">
        <v>45540.52</v>
      </c>
      <c r="AL120" s="370">
        <f t="shared" si="7"/>
        <v>378541.55</v>
      </c>
      <c r="AM120" s="31">
        <f t="shared" si="8"/>
        <v>-2096.27</v>
      </c>
      <c r="AN120" s="361">
        <f t="shared" si="9"/>
        <v>380637.82</v>
      </c>
      <c r="AO120" s="15">
        <f t="shared" si="10"/>
        <v>1600251.15</v>
      </c>
      <c r="AP120" s="363">
        <f t="shared" si="11"/>
        <v>1550145.8</v>
      </c>
      <c r="AQ120" s="26">
        <f t="shared" si="12"/>
        <v>50105.34999999986</v>
      </c>
    </row>
    <row r="121" spans="1:43" x14ac:dyDescent="0.25">
      <c r="A121" t="s">
        <v>565</v>
      </c>
      <c r="B121" t="s">
        <v>566</v>
      </c>
      <c r="C121" s="71">
        <v>2671</v>
      </c>
      <c r="D121" s="58" t="s">
        <v>1381</v>
      </c>
      <c r="E121" t="s">
        <v>3334</v>
      </c>
      <c r="F121" s="368">
        <v>559981.34</v>
      </c>
      <c r="G121" s="368">
        <v>0</v>
      </c>
      <c r="H121" s="368">
        <v>64114.46</v>
      </c>
      <c r="J121" s="319">
        <v>639983.04</v>
      </c>
      <c r="K121" s="319">
        <v>230163.46</v>
      </c>
      <c r="O121" s="350">
        <v>15075</v>
      </c>
      <c r="P121" s="350">
        <v>251395</v>
      </c>
      <c r="Q121" s="350">
        <v>0</v>
      </c>
      <c r="T121" s="319">
        <v>-1090982.8500000001</v>
      </c>
      <c r="U121" s="319">
        <v>2272032.2400000002</v>
      </c>
      <c r="X121" s="337">
        <v>767684.99</v>
      </c>
      <c r="Z121" s="337">
        <v>480.31</v>
      </c>
      <c r="AB121" s="337">
        <v>737578.4</v>
      </c>
      <c r="AC121" s="337">
        <v>86400</v>
      </c>
      <c r="AD121" s="372">
        <v>861121.4</v>
      </c>
      <c r="AE121" s="372">
        <v>2786</v>
      </c>
      <c r="AG121" s="372">
        <v>556343.32999999996</v>
      </c>
      <c r="AH121" s="372">
        <v>125170.06</v>
      </c>
      <c r="AL121" s="370">
        <f t="shared" si="7"/>
        <v>624095.79999999993</v>
      </c>
      <c r="AM121" s="31">
        <f t="shared" si="8"/>
        <v>266470</v>
      </c>
      <c r="AN121" s="361">
        <f t="shared" si="9"/>
        <v>357625.79999999993</v>
      </c>
      <c r="AO121" s="15">
        <f t="shared" si="10"/>
        <v>1592143.7000000002</v>
      </c>
      <c r="AP121" s="363">
        <f t="shared" si="11"/>
        <v>1545420.79</v>
      </c>
      <c r="AQ121" s="26">
        <f t="shared" si="12"/>
        <v>46722.910000000149</v>
      </c>
    </row>
    <row r="122" spans="1:43" x14ac:dyDescent="0.25">
      <c r="A122" t="s">
        <v>565</v>
      </c>
      <c r="B122" t="s">
        <v>566</v>
      </c>
      <c r="C122" s="71">
        <v>1913</v>
      </c>
      <c r="D122" s="58" t="s">
        <v>1382</v>
      </c>
      <c r="E122" t="s">
        <v>3335</v>
      </c>
      <c r="F122" s="368">
        <v>201391.93</v>
      </c>
      <c r="G122" s="368">
        <v>0</v>
      </c>
      <c r="H122" s="368">
        <v>219334.6</v>
      </c>
      <c r="J122" s="319">
        <v>264887.33</v>
      </c>
      <c r="K122" s="319">
        <v>66506.58</v>
      </c>
      <c r="O122" s="350">
        <v>-1391.11</v>
      </c>
      <c r="Q122" s="350">
        <v>705</v>
      </c>
      <c r="T122" s="319">
        <v>-922934.93</v>
      </c>
      <c r="U122" s="319">
        <v>1679735.01</v>
      </c>
      <c r="X122" s="337">
        <v>578903.89</v>
      </c>
      <c r="Z122" s="337">
        <v>209.11</v>
      </c>
      <c r="AB122" s="337">
        <v>350880</v>
      </c>
      <c r="AC122" s="337">
        <v>194046</v>
      </c>
      <c r="AD122" s="372">
        <v>555203.63</v>
      </c>
      <c r="AE122" s="372">
        <v>1920</v>
      </c>
      <c r="AF122" s="372">
        <v>1472</v>
      </c>
      <c r="AG122" s="372">
        <v>350491.84</v>
      </c>
      <c r="AH122" s="372">
        <v>218945.06</v>
      </c>
      <c r="AL122" s="370">
        <f t="shared" si="7"/>
        <v>420726.53</v>
      </c>
      <c r="AM122" s="31">
        <f t="shared" si="8"/>
        <v>-686.1099999999999</v>
      </c>
      <c r="AN122" s="361">
        <f t="shared" si="9"/>
        <v>421412.64</v>
      </c>
      <c r="AO122" s="15">
        <f t="shared" si="10"/>
        <v>1124039</v>
      </c>
      <c r="AP122" s="363">
        <f t="shared" si="11"/>
        <v>1128032.53</v>
      </c>
      <c r="AQ122" s="26">
        <f t="shared" si="12"/>
        <v>-3993.5300000000279</v>
      </c>
    </row>
    <row r="123" spans="1:43" x14ac:dyDescent="0.25">
      <c r="A123" t="s">
        <v>565</v>
      </c>
      <c r="B123" t="s">
        <v>566</v>
      </c>
      <c r="C123" s="71">
        <v>2409</v>
      </c>
      <c r="D123" s="58" t="s">
        <v>1383</v>
      </c>
      <c r="E123" t="s">
        <v>3336</v>
      </c>
      <c r="F123" s="368">
        <v>415269.51</v>
      </c>
      <c r="G123" s="368">
        <v>0</v>
      </c>
      <c r="H123" s="368">
        <v>77158.87</v>
      </c>
      <c r="J123" s="319">
        <v>-9.56</v>
      </c>
      <c r="K123" s="319">
        <v>147325.34</v>
      </c>
      <c r="O123" s="350">
        <v>21200</v>
      </c>
      <c r="Q123" s="350">
        <v>205.61</v>
      </c>
      <c r="T123" s="319">
        <v>-1059736.8999999999</v>
      </c>
      <c r="U123" s="319">
        <v>1611506.92</v>
      </c>
      <c r="X123" s="337">
        <v>674079.55</v>
      </c>
      <c r="Z123" s="337">
        <v>460.82</v>
      </c>
      <c r="AB123" s="337">
        <v>783040</v>
      </c>
      <c r="AC123" s="337">
        <v>139600</v>
      </c>
      <c r="AD123" s="372">
        <v>1000533</v>
      </c>
      <c r="AG123" s="372">
        <v>452550.18</v>
      </c>
      <c r="AH123" s="372">
        <v>77528.66</v>
      </c>
      <c r="AL123" s="370">
        <f t="shared" si="7"/>
        <v>492428.38</v>
      </c>
      <c r="AM123" s="31">
        <f t="shared" si="8"/>
        <v>21405.61</v>
      </c>
      <c r="AN123" s="361">
        <f t="shared" si="9"/>
        <v>471022.77</v>
      </c>
      <c r="AO123" s="15">
        <f t="shared" si="10"/>
        <v>1597180.37</v>
      </c>
      <c r="AP123" s="363">
        <f t="shared" si="11"/>
        <v>1530611.8399999999</v>
      </c>
      <c r="AQ123" s="26">
        <f t="shared" si="12"/>
        <v>66568.530000000261</v>
      </c>
    </row>
    <row r="124" spans="1:43" x14ac:dyDescent="0.25">
      <c r="A124" t="s">
        <v>565</v>
      </c>
      <c r="B124" t="s">
        <v>566</v>
      </c>
      <c r="C124" s="71">
        <v>1702</v>
      </c>
      <c r="D124" s="58" t="s">
        <v>1384</v>
      </c>
      <c r="E124" t="s">
        <v>3337</v>
      </c>
      <c r="F124" s="368">
        <v>342797.23</v>
      </c>
      <c r="G124" s="368">
        <v>76950.06</v>
      </c>
      <c r="H124" s="368">
        <v>199044.13</v>
      </c>
      <c r="J124" s="319">
        <v>-5452.22</v>
      </c>
      <c r="K124" s="319">
        <v>531385.99</v>
      </c>
      <c r="N124" s="350">
        <v>59800</v>
      </c>
      <c r="O124" s="350">
        <v>4900</v>
      </c>
      <c r="Q124" s="350">
        <v>641.34</v>
      </c>
      <c r="S124" s="319">
        <v>180366.51</v>
      </c>
      <c r="T124" s="319">
        <v>-5872.3</v>
      </c>
      <c r="U124" s="319">
        <v>667875.67000000004</v>
      </c>
      <c r="X124" s="337">
        <v>633411.92000000004</v>
      </c>
      <c r="Z124" s="337">
        <v>317.24</v>
      </c>
      <c r="AB124" s="337">
        <v>140175.70000000001</v>
      </c>
      <c r="AC124" s="337">
        <v>140662</v>
      </c>
      <c r="AD124" s="372">
        <v>369429.7</v>
      </c>
      <c r="AE124" s="372">
        <v>3800</v>
      </c>
      <c r="AF124" s="372">
        <v>13024</v>
      </c>
      <c r="AG124" s="372">
        <v>243485.43</v>
      </c>
      <c r="AH124" s="372">
        <v>47813.760000000002</v>
      </c>
      <c r="AL124" s="370">
        <f t="shared" si="7"/>
        <v>618791.41999999993</v>
      </c>
      <c r="AM124" s="31">
        <f t="shared" si="8"/>
        <v>65341.34</v>
      </c>
      <c r="AN124" s="361">
        <f t="shared" si="9"/>
        <v>553450.07999999996</v>
      </c>
      <c r="AO124" s="15">
        <f t="shared" si="10"/>
        <v>914566.8600000001</v>
      </c>
      <c r="AP124" s="363">
        <f t="shared" si="11"/>
        <v>677552.89</v>
      </c>
      <c r="AQ124" s="26">
        <f t="shared" si="12"/>
        <v>237013.97000000009</v>
      </c>
    </row>
    <row r="125" spans="1:43" x14ac:dyDescent="0.25">
      <c r="A125" t="s">
        <v>565</v>
      </c>
      <c r="B125" t="s">
        <v>566</v>
      </c>
      <c r="C125" s="71">
        <v>2179</v>
      </c>
      <c r="D125" s="58" t="s">
        <v>1385</v>
      </c>
      <c r="E125" t="s">
        <v>3338</v>
      </c>
      <c r="F125" s="368">
        <v>316238.74</v>
      </c>
      <c r="G125" s="368">
        <v>0</v>
      </c>
      <c r="H125" s="368">
        <v>53602.28</v>
      </c>
      <c r="J125" s="319">
        <v>613069.81000000006</v>
      </c>
      <c r="K125" s="319">
        <v>326444.37</v>
      </c>
      <c r="L125" s="319">
        <v>1</v>
      </c>
      <c r="O125" s="350">
        <v>-73365</v>
      </c>
      <c r="Q125" s="350">
        <v>-1754.37</v>
      </c>
      <c r="T125" s="319">
        <v>552998.77</v>
      </c>
      <c r="U125" s="319">
        <v>654977.96</v>
      </c>
      <c r="X125" s="337">
        <v>635490.32999999996</v>
      </c>
      <c r="Y125" s="337">
        <v>112000</v>
      </c>
      <c r="Z125" s="337">
        <v>190.33</v>
      </c>
      <c r="AB125" s="337">
        <v>437638.40000000002</v>
      </c>
      <c r="AC125" s="337">
        <v>139200</v>
      </c>
      <c r="AD125" s="372">
        <v>605433.88</v>
      </c>
      <c r="AE125" s="372">
        <v>6320</v>
      </c>
      <c r="AF125" s="372">
        <v>688</v>
      </c>
      <c r="AG125" s="372">
        <v>323752.36</v>
      </c>
      <c r="AH125" s="372">
        <v>211825.98</v>
      </c>
      <c r="AL125" s="370">
        <f t="shared" si="7"/>
        <v>369841.02</v>
      </c>
      <c r="AM125" s="31">
        <f t="shared" si="8"/>
        <v>-75119.37</v>
      </c>
      <c r="AN125" s="361">
        <f t="shared" si="9"/>
        <v>444960.39</v>
      </c>
      <c r="AO125" s="15">
        <f t="shared" si="10"/>
        <v>1324519.06</v>
      </c>
      <c r="AP125" s="363">
        <f t="shared" si="11"/>
        <v>1148020.22</v>
      </c>
      <c r="AQ125" s="26">
        <f t="shared" si="12"/>
        <v>176498.84000000008</v>
      </c>
    </row>
    <row r="126" spans="1:43" x14ac:dyDescent="0.25">
      <c r="A126" t="s">
        <v>569</v>
      </c>
      <c r="B126" t="s">
        <v>570</v>
      </c>
      <c r="C126" s="71">
        <v>3793</v>
      </c>
      <c r="D126" s="58" t="s">
        <v>1386</v>
      </c>
      <c r="E126" t="s">
        <v>3339</v>
      </c>
      <c r="F126" s="368">
        <v>536918.63</v>
      </c>
      <c r="G126" s="368">
        <v>0</v>
      </c>
      <c r="H126" s="368">
        <v>235033.36</v>
      </c>
      <c r="J126" s="319">
        <v>227536.43</v>
      </c>
      <c r="K126" s="319">
        <v>140720.21</v>
      </c>
      <c r="O126" s="350">
        <v>17000</v>
      </c>
      <c r="Q126" s="350">
        <v>-545.23</v>
      </c>
      <c r="T126" s="319">
        <v>-2161829.31</v>
      </c>
      <c r="U126" s="319">
        <v>3175397.16</v>
      </c>
      <c r="X126" s="337">
        <v>788386.23</v>
      </c>
      <c r="Y126" s="337">
        <v>445000</v>
      </c>
      <c r="Z126" s="337">
        <v>531.36</v>
      </c>
      <c r="AB126" s="337">
        <v>1233920</v>
      </c>
      <c r="AD126" s="372">
        <v>1572184</v>
      </c>
      <c r="AG126" s="372">
        <v>633650.4</v>
      </c>
      <c r="AH126" s="372">
        <v>151817.18</v>
      </c>
      <c r="AL126" s="370">
        <f t="shared" si="7"/>
        <v>771951.99</v>
      </c>
      <c r="AM126" s="31">
        <f t="shared" si="8"/>
        <v>16454.77</v>
      </c>
      <c r="AN126" s="361">
        <f t="shared" si="9"/>
        <v>755497.22</v>
      </c>
      <c r="AO126" s="15">
        <f t="shared" si="10"/>
        <v>2467837.59</v>
      </c>
      <c r="AP126" s="363">
        <f t="shared" si="11"/>
        <v>2357651.58</v>
      </c>
      <c r="AQ126" s="26">
        <f t="shared" si="12"/>
        <v>110186.00999999978</v>
      </c>
    </row>
    <row r="127" spans="1:43" x14ac:dyDescent="0.25">
      <c r="A127" t="s">
        <v>569</v>
      </c>
      <c r="B127" t="s">
        <v>570</v>
      </c>
      <c r="C127" s="71">
        <v>1435</v>
      </c>
      <c r="D127" s="58" t="s">
        <v>1387</v>
      </c>
      <c r="E127" t="s">
        <v>3340</v>
      </c>
      <c r="F127" s="368">
        <v>228830.44</v>
      </c>
      <c r="G127" s="368">
        <v>7000</v>
      </c>
      <c r="H127" s="368">
        <v>76373.850000000006</v>
      </c>
      <c r="J127" s="319">
        <v>99512.22</v>
      </c>
      <c r="K127" s="319">
        <v>93125.81</v>
      </c>
      <c r="O127" s="350">
        <v>6440</v>
      </c>
      <c r="Q127" s="350">
        <v>0</v>
      </c>
      <c r="T127" s="319">
        <v>-747248.99</v>
      </c>
      <c r="U127" s="319">
        <v>1191484.79</v>
      </c>
      <c r="X127" s="337">
        <v>505891.64</v>
      </c>
      <c r="Z127" s="337">
        <v>307.8</v>
      </c>
      <c r="AB127" s="337">
        <v>665660</v>
      </c>
      <c r="AC127" s="337">
        <v>79380</v>
      </c>
      <c r="AD127" s="372">
        <v>1010417</v>
      </c>
      <c r="AE127" s="372">
        <v>960</v>
      </c>
      <c r="AF127" s="372">
        <v>2808</v>
      </c>
      <c r="AG127" s="372">
        <v>158546.20000000001</v>
      </c>
      <c r="AH127" s="372">
        <v>24341.72</v>
      </c>
      <c r="AL127" s="370">
        <f t="shared" si="7"/>
        <v>312204.29000000004</v>
      </c>
      <c r="AM127" s="31">
        <f t="shared" si="8"/>
        <v>6440</v>
      </c>
      <c r="AN127" s="361">
        <f t="shared" si="9"/>
        <v>305764.29000000004</v>
      </c>
      <c r="AO127" s="15">
        <f t="shared" si="10"/>
        <v>1251239.44</v>
      </c>
      <c r="AP127" s="363">
        <f t="shared" si="11"/>
        <v>1197072.92</v>
      </c>
      <c r="AQ127" s="26">
        <f t="shared" si="12"/>
        <v>54166.520000000019</v>
      </c>
    </row>
    <row r="128" spans="1:43" x14ac:dyDescent="0.25">
      <c r="A128" t="s">
        <v>569</v>
      </c>
      <c r="B128" t="s">
        <v>570</v>
      </c>
      <c r="C128" s="71">
        <v>1980</v>
      </c>
      <c r="D128" s="58" t="s">
        <v>1388</v>
      </c>
      <c r="E128" t="s">
        <v>3341</v>
      </c>
      <c r="F128" s="368">
        <v>387050.83</v>
      </c>
      <c r="G128" s="368">
        <v>0</v>
      </c>
      <c r="H128" s="368">
        <v>283326.78999999998</v>
      </c>
      <c r="J128" s="319">
        <v>2264409.7999999998</v>
      </c>
      <c r="K128" s="319">
        <v>134883.16</v>
      </c>
      <c r="O128" s="350">
        <v>4500</v>
      </c>
      <c r="Q128" s="350">
        <v>0</v>
      </c>
      <c r="T128" s="319">
        <v>2201100.79</v>
      </c>
      <c r="U128" s="319">
        <v>918887.6</v>
      </c>
      <c r="X128" s="337">
        <v>591606.04</v>
      </c>
      <c r="Z128" s="337">
        <v>1035.3699999999999</v>
      </c>
      <c r="AB128" s="337">
        <v>1056670</v>
      </c>
      <c r="AC128" s="337">
        <v>90720</v>
      </c>
      <c r="AD128" s="372">
        <v>1412205</v>
      </c>
      <c r="AE128" s="372">
        <v>800</v>
      </c>
      <c r="AF128" s="372">
        <v>1760</v>
      </c>
      <c r="AG128" s="372">
        <v>251705.16</v>
      </c>
      <c r="AH128" s="372">
        <v>128379.06</v>
      </c>
      <c r="AL128" s="370">
        <f t="shared" si="7"/>
        <v>670377.62</v>
      </c>
      <c r="AM128" s="31">
        <f t="shared" si="8"/>
        <v>4500</v>
      </c>
      <c r="AN128" s="361">
        <f t="shared" si="9"/>
        <v>665877.62</v>
      </c>
      <c r="AO128" s="15">
        <f t="shared" si="10"/>
        <v>1740031.4100000001</v>
      </c>
      <c r="AP128" s="363">
        <f t="shared" si="11"/>
        <v>1794849.22</v>
      </c>
      <c r="AQ128" s="26">
        <f t="shared" si="12"/>
        <v>-54817.809999999823</v>
      </c>
    </row>
    <row r="129" spans="1:43" x14ac:dyDescent="0.25">
      <c r="A129" t="s">
        <v>569</v>
      </c>
      <c r="B129" t="s">
        <v>570</v>
      </c>
      <c r="C129" s="71">
        <v>2225</v>
      </c>
      <c r="D129" s="58" t="s">
        <v>1389</v>
      </c>
      <c r="E129" t="s">
        <v>3342</v>
      </c>
      <c r="F129" s="368">
        <v>213588.38</v>
      </c>
      <c r="G129" s="368">
        <v>0</v>
      </c>
      <c r="H129" s="368">
        <v>54361.61</v>
      </c>
      <c r="J129" s="319">
        <v>100952.26</v>
      </c>
      <c r="K129" s="319">
        <v>141755.59</v>
      </c>
      <c r="O129" s="350">
        <v>5000</v>
      </c>
      <c r="Q129" s="350">
        <v>2954.76</v>
      </c>
      <c r="T129" s="319">
        <v>-1299691.8</v>
      </c>
      <c r="U129" s="319">
        <v>1855787.89</v>
      </c>
      <c r="X129" s="337">
        <v>600125.39</v>
      </c>
      <c r="Y129" s="337">
        <v>19750</v>
      </c>
      <c r="Z129" s="337">
        <v>342.88</v>
      </c>
      <c r="AB129" s="337">
        <v>983120</v>
      </c>
      <c r="AC129" s="337">
        <v>11340</v>
      </c>
      <c r="AD129" s="372">
        <v>1214206</v>
      </c>
      <c r="AE129" s="372">
        <v>2880</v>
      </c>
      <c r="AF129" s="372">
        <v>3936</v>
      </c>
      <c r="AG129" s="372">
        <v>344308.53</v>
      </c>
      <c r="AH129" s="372">
        <v>102740.75</v>
      </c>
      <c r="AL129" s="370">
        <f t="shared" si="7"/>
        <v>267949.99</v>
      </c>
      <c r="AM129" s="31">
        <f t="shared" si="8"/>
        <v>7954.76</v>
      </c>
      <c r="AN129" s="361">
        <f t="shared" si="9"/>
        <v>259995.22999999998</v>
      </c>
      <c r="AO129" s="15">
        <f t="shared" si="10"/>
        <v>1614678.27</v>
      </c>
      <c r="AP129" s="363">
        <f t="shared" si="11"/>
        <v>1668071.28</v>
      </c>
      <c r="AQ129" s="26">
        <f t="shared" si="12"/>
        <v>-53393.010000000009</v>
      </c>
    </row>
    <row r="130" spans="1:43" x14ac:dyDescent="0.25">
      <c r="A130" t="s">
        <v>569</v>
      </c>
      <c r="B130" t="s">
        <v>570</v>
      </c>
      <c r="C130" s="71">
        <v>2531</v>
      </c>
      <c r="D130" s="58" t="s">
        <v>1390</v>
      </c>
      <c r="E130" t="s">
        <v>3343</v>
      </c>
      <c r="F130" s="368">
        <v>307635.40000000002</v>
      </c>
      <c r="G130" s="368">
        <v>0</v>
      </c>
      <c r="H130" s="368">
        <v>55188.05</v>
      </c>
      <c r="J130" s="319">
        <v>342595.64</v>
      </c>
      <c r="K130" s="319">
        <v>245465.77</v>
      </c>
      <c r="O130" s="350">
        <v>0</v>
      </c>
      <c r="Q130" s="350">
        <v>0</v>
      </c>
      <c r="T130" s="319">
        <v>-666012.57999999996</v>
      </c>
      <c r="U130" s="319">
        <v>1498231.3</v>
      </c>
      <c r="X130" s="337">
        <v>733070.76</v>
      </c>
      <c r="Y130" s="337">
        <v>25800</v>
      </c>
      <c r="Z130" s="337">
        <v>429.08</v>
      </c>
      <c r="AB130" s="337">
        <v>983150</v>
      </c>
      <c r="AD130" s="372">
        <v>1274508</v>
      </c>
      <c r="AG130" s="372">
        <v>238323.62</v>
      </c>
      <c r="AH130" s="372">
        <v>110952.08</v>
      </c>
      <c r="AL130" s="370">
        <f t="shared" si="7"/>
        <v>362823.45</v>
      </c>
      <c r="AM130" s="31">
        <f t="shared" si="8"/>
        <v>0</v>
      </c>
      <c r="AN130" s="361">
        <f t="shared" si="9"/>
        <v>362823.45</v>
      </c>
      <c r="AO130" s="15">
        <f t="shared" si="10"/>
        <v>1742449.8399999999</v>
      </c>
      <c r="AP130" s="363">
        <f t="shared" si="11"/>
        <v>1623783.7000000002</v>
      </c>
      <c r="AQ130" s="26">
        <f t="shared" si="12"/>
        <v>118666.13999999966</v>
      </c>
    </row>
    <row r="131" spans="1:43" x14ac:dyDescent="0.25">
      <c r="A131" t="s">
        <v>569</v>
      </c>
      <c r="B131" t="s">
        <v>570</v>
      </c>
      <c r="C131" s="71">
        <v>3452</v>
      </c>
      <c r="D131" s="58" t="s">
        <v>1391</v>
      </c>
      <c r="E131" t="s">
        <v>3344</v>
      </c>
      <c r="F131" s="368">
        <v>429902.49</v>
      </c>
      <c r="H131" s="368">
        <v>96253.88</v>
      </c>
      <c r="J131" s="319">
        <v>318923.71999999997</v>
      </c>
      <c r="K131" s="319">
        <v>30202.79</v>
      </c>
      <c r="Q131" s="350">
        <v>-704</v>
      </c>
      <c r="T131" s="319">
        <v>-1360317.17</v>
      </c>
      <c r="U131" s="319">
        <v>2202136.4300000002</v>
      </c>
      <c r="X131" s="337">
        <v>671717.46</v>
      </c>
      <c r="Y131" s="337">
        <v>127000</v>
      </c>
      <c r="Z131" s="337">
        <v>650.52</v>
      </c>
      <c r="AB131" s="337">
        <v>1067115</v>
      </c>
      <c r="AD131" s="372">
        <v>1369089</v>
      </c>
      <c r="AF131" s="372">
        <v>6796</v>
      </c>
      <c r="AG131" s="372">
        <v>353187.38</v>
      </c>
      <c r="AH131" s="372">
        <v>103242.98</v>
      </c>
      <c r="AL131" s="370">
        <f t="shared" si="7"/>
        <v>526156.37</v>
      </c>
      <c r="AM131" s="31">
        <f t="shared" si="8"/>
        <v>-704</v>
      </c>
      <c r="AN131" s="361">
        <f t="shared" si="9"/>
        <v>526860.37</v>
      </c>
      <c r="AO131" s="15">
        <f t="shared" si="10"/>
        <v>1866482.98</v>
      </c>
      <c r="AP131" s="363">
        <f t="shared" si="11"/>
        <v>1832315.3599999999</v>
      </c>
      <c r="AQ131" s="26">
        <f t="shared" si="12"/>
        <v>34167.620000000112</v>
      </c>
    </row>
    <row r="132" spans="1:43" x14ac:dyDescent="0.25">
      <c r="A132" t="s">
        <v>569</v>
      </c>
      <c r="B132" t="s">
        <v>570</v>
      </c>
      <c r="C132" s="71">
        <v>3453</v>
      </c>
      <c r="D132" s="58" t="s">
        <v>1392</v>
      </c>
      <c r="E132" t="s">
        <v>3345</v>
      </c>
      <c r="F132" s="368">
        <v>488357.34</v>
      </c>
      <c r="G132" s="368">
        <v>0</v>
      </c>
      <c r="H132" s="368">
        <v>7161.28</v>
      </c>
      <c r="J132" s="319">
        <v>2133109.6</v>
      </c>
      <c r="K132" s="319">
        <v>590782.6</v>
      </c>
      <c r="O132" s="350">
        <v>49100</v>
      </c>
      <c r="Q132" s="350">
        <v>1348</v>
      </c>
      <c r="T132" s="319">
        <v>2831754.61</v>
      </c>
      <c r="U132" s="319">
        <v>655276.54</v>
      </c>
      <c r="X132" s="337">
        <v>605137.74</v>
      </c>
      <c r="Y132" s="337">
        <v>45000</v>
      </c>
      <c r="Z132" s="337">
        <v>630.70000000000005</v>
      </c>
      <c r="AB132" s="337">
        <v>1022260</v>
      </c>
      <c r="AC132" s="337">
        <v>99880</v>
      </c>
      <c r="AD132" s="372">
        <v>1397311</v>
      </c>
      <c r="AE132" s="372">
        <v>480</v>
      </c>
      <c r="AF132" s="372">
        <v>7800</v>
      </c>
      <c r="AG132" s="372">
        <v>390391.93</v>
      </c>
      <c r="AH132" s="372">
        <v>294993.84000000003</v>
      </c>
      <c r="AL132" s="370">
        <f t="shared" si="7"/>
        <v>495518.62000000005</v>
      </c>
      <c r="AM132" s="31">
        <f t="shared" si="8"/>
        <v>50448</v>
      </c>
      <c r="AN132" s="361">
        <f t="shared" si="9"/>
        <v>445070.62000000005</v>
      </c>
      <c r="AO132" s="15">
        <f t="shared" si="10"/>
        <v>1772908.44</v>
      </c>
      <c r="AP132" s="363">
        <f t="shared" si="11"/>
        <v>2090976.77</v>
      </c>
      <c r="AQ132" s="26">
        <f t="shared" si="12"/>
        <v>-318068.33000000007</v>
      </c>
    </row>
    <row r="133" spans="1:43" x14ac:dyDescent="0.25">
      <c r="A133" t="s">
        <v>569</v>
      </c>
      <c r="B133" t="s">
        <v>570</v>
      </c>
      <c r="C133" s="71">
        <v>3635</v>
      </c>
      <c r="D133" s="58" t="s">
        <v>1393</v>
      </c>
      <c r="E133" t="s">
        <v>3346</v>
      </c>
      <c r="F133" s="368">
        <v>428140.74</v>
      </c>
      <c r="G133" s="368">
        <v>24340</v>
      </c>
      <c r="H133" s="368">
        <v>165441.98000000001</v>
      </c>
      <c r="J133" s="319">
        <v>1330178.72</v>
      </c>
      <c r="K133" s="319">
        <v>145767.48000000001</v>
      </c>
      <c r="O133" s="350">
        <v>40000</v>
      </c>
      <c r="Q133" s="350">
        <v>2933.62</v>
      </c>
      <c r="T133" s="319">
        <v>33003.949999999997</v>
      </c>
      <c r="U133" s="319">
        <v>1904716.16</v>
      </c>
      <c r="X133" s="337">
        <v>829019.53</v>
      </c>
      <c r="Z133" s="337">
        <v>866.7</v>
      </c>
      <c r="AB133" s="337">
        <v>848720</v>
      </c>
      <c r="AC133" s="337">
        <v>450</v>
      </c>
      <c r="AD133" s="372">
        <v>1111373</v>
      </c>
      <c r="AG133" s="372">
        <v>335726.57</v>
      </c>
      <c r="AH133" s="372">
        <v>118741.47</v>
      </c>
      <c r="AL133" s="370">
        <f t="shared" ref="AL133:AL154" si="13">SUM(F133:I133)</f>
        <v>617922.72</v>
      </c>
      <c r="AM133" s="31">
        <f t="shared" ref="AM133:AM154" si="14">SUM(N133:Q133)</f>
        <v>42933.62</v>
      </c>
      <c r="AN133" s="361">
        <f t="shared" ref="AN133:AN154" si="15">AL133-AM133</f>
        <v>574989.1</v>
      </c>
      <c r="AO133" s="15">
        <f t="shared" ref="AO133:AO154" si="16">SUM(V133:AC133)</f>
        <v>1679056.23</v>
      </c>
      <c r="AP133" s="363">
        <f t="shared" ref="AP133:AP154" si="17">SUM(AD133:AK133)</f>
        <v>1565841.04</v>
      </c>
      <c r="AQ133" s="26">
        <f t="shared" ref="AQ133:AQ154" si="18">AO133-AP133</f>
        <v>113215.18999999994</v>
      </c>
    </row>
    <row r="134" spans="1:43" x14ac:dyDescent="0.25">
      <c r="A134" t="s">
        <v>569</v>
      </c>
      <c r="B134" t="s">
        <v>570</v>
      </c>
      <c r="C134" s="71">
        <v>4256</v>
      </c>
      <c r="D134" s="58" t="s">
        <v>1394</v>
      </c>
      <c r="E134" t="s">
        <v>3347</v>
      </c>
      <c r="F134" s="368">
        <v>218227.31</v>
      </c>
      <c r="G134" s="368">
        <v>0</v>
      </c>
      <c r="H134" s="368">
        <v>172494.02</v>
      </c>
      <c r="J134" s="319">
        <v>274038.68</v>
      </c>
      <c r="K134" s="319">
        <v>13808.48</v>
      </c>
      <c r="Q134" s="350">
        <v>0</v>
      </c>
      <c r="T134" s="319">
        <v>-1615575.37</v>
      </c>
      <c r="U134" s="319">
        <v>2482221.21</v>
      </c>
      <c r="X134" s="337">
        <v>651471.54</v>
      </c>
      <c r="Y134" s="337">
        <v>20000</v>
      </c>
      <c r="Z134" s="337">
        <v>823.25</v>
      </c>
      <c r="AB134" s="337">
        <v>984700</v>
      </c>
      <c r="AC134" s="337">
        <v>11800</v>
      </c>
      <c r="AD134" s="372">
        <v>1299126</v>
      </c>
      <c r="AE134" s="372">
        <v>320</v>
      </c>
      <c r="AF134" s="372">
        <v>1696</v>
      </c>
      <c r="AG134" s="372">
        <v>408273.5</v>
      </c>
      <c r="AH134" s="372">
        <v>137456.64000000001</v>
      </c>
      <c r="AI134" s="372">
        <v>10000</v>
      </c>
      <c r="AL134" s="370">
        <f t="shared" si="13"/>
        <v>390721.32999999996</v>
      </c>
      <c r="AM134" s="31">
        <f t="shared" si="14"/>
        <v>0</v>
      </c>
      <c r="AN134" s="361">
        <f t="shared" si="15"/>
        <v>390721.32999999996</v>
      </c>
      <c r="AO134" s="15">
        <f t="shared" si="16"/>
        <v>1668794.79</v>
      </c>
      <c r="AP134" s="363">
        <f t="shared" si="17"/>
        <v>1856872.1400000001</v>
      </c>
      <c r="AQ134" s="26">
        <f t="shared" si="18"/>
        <v>-188077.35000000009</v>
      </c>
    </row>
    <row r="135" spans="1:43" x14ac:dyDescent="0.25">
      <c r="A135" t="s">
        <v>573</v>
      </c>
      <c r="B135" t="s">
        <v>574</v>
      </c>
      <c r="C135" s="71">
        <v>2177</v>
      </c>
      <c r="D135" s="58" t="s">
        <v>1395</v>
      </c>
      <c r="E135" t="s">
        <v>3348</v>
      </c>
      <c r="F135" s="368">
        <v>406227.93</v>
      </c>
      <c r="G135" s="368">
        <v>0</v>
      </c>
      <c r="H135" s="368">
        <v>404272.62</v>
      </c>
      <c r="J135" s="319">
        <v>645757.4</v>
      </c>
      <c r="K135" s="319">
        <v>56466.45</v>
      </c>
      <c r="Q135" s="350">
        <v>1388</v>
      </c>
      <c r="T135" s="319">
        <v>-2142285.2799999998</v>
      </c>
      <c r="U135" s="319">
        <v>3637434.23</v>
      </c>
      <c r="X135" s="337">
        <v>405753.52</v>
      </c>
      <c r="Y135" s="337">
        <v>140000</v>
      </c>
      <c r="Z135" s="337">
        <v>517.85</v>
      </c>
      <c r="AB135" s="337">
        <v>852800</v>
      </c>
      <c r="AC135" s="337">
        <v>47600</v>
      </c>
      <c r="AD135" s="372">
        <v>993926</v>
      </c>
      <c r="AF135" s="372">
        <v>1888</v>
      </c>
      <c r="AG135" s="372">
        <v>330280.15999999997</v>
      </c>
      <c r="AH135" s="372">
        <v>104389.75999999999</v>
      </c>
      <c r="AL135" s="370">
        <f t="shared" si="13"/>
        <v>810500.55</v>
      </c>
      <c r="AM135" s="31">
        <f t="shared" si="14"/>
        <v>1388</v>
      </c>
      <c r="AN135" s="361">
        <f t="shared" si="15"/>
        <v>809112.55</v>
      </c>
      <c r="AO135" s="15">
        <f t="shared" si="16"/>
        <v>1446671.37</v>
      </c>
      <c r="AP135" s="363">
        <f t="shared" si="17"/>
        <v>1430483.92</v>
      </c>
      <c r="AQ135" s="26">
        <f t="shared" si="18"/>
        <v>16187.450000000186</v>
      </c>
    </row>
    <row r="136" spans="1:43" x14ac:dyDescent="0.25">
      <c r="A136" t="s">
        <v>573</v>
      </c>
      <c r="B136" t="s">
        <v>574</v>
      </c>
      <c r="C136" s="71">
        <v>3300</v>
      </c>
      <c r="D136" s="58" t="s">
        <v>1396</v>
      </c>
      <c r="E136" t="s">
        <v>3349</v>
      </c>
      <c r="F136" s="368">
        <v>367236.53</v>
      </c>
      <c r="G136" s="368">
        <v>28930</v>
      </c>
      <c r="H136" s="368">
        <v>268120.37</v>
      </c>
      <c r="J136" s="319">
        <v>2285282.16</v>
      </c>
      <c r="K136" s="319">
        <v>165701.09</v>
      </c>
      <c r="Q136" s="350">
        <v>-2518</v>
      </c>
      <c r="T136" s="319">
        <v>2755107.99</v>
      </c>
      <c r="U136" s="319">
        <v>364715.82</v>
      </c>
      <c r="X136" s="337">
        <v>666604.56000000006</v>
      </c>
      <c r="Z136" s="337">
        <v>650.98</v>
      </c>
      <c r="AB136" s="337">
        <v>703520</v>
      </c>
      <c r="AD136" s="372">
        <v>777914.8</v>
      </c>
      <c r="AF136" s="372">
        <v>14840</v>
      </c>
      <c r="AG136" s="372">
        <v>414590.15</v>
      </c>
      <c r="AH136" s="372">
        <v>165466.25</v>
      </c>
      <c r="AL136" s="370">
        <f t="shared" si="13"/>
        <v>664286.9</v>
      </c>
      <c r="AM136" s="31">
        <f t="shared" si="14"/>
        <v>-2518</v>
      </c>
      <c r="AN136" s="361">
        <f t="shared" si="15"/>
        <v>666804.9</v>
      </c>
      <c r="AO136" s="15">
        <f t="shared" si="16"/>
        <v>1370775.54</v>
      </c>
      <c r="AP136" s="363">
        <f t="shared" si="17"/>
        <v>1372811.2000000002</v>
      </c>
      <c r="AQ136" s="26">
        <f t="shared" si="18"/>
        <v>-2035.660000000149</v>
      </c>
    </row>
    <row r="137" spans="1:43" x14ac:dyDescent="0.25">
      <c r="A137" t="s">
        <v>573</v>
      </c>
      <c r="B137" t="s">
        <v>574</v>
      </c>
      <c r="C137" s="71">
        <v>1172</v>
      </c>
      <c r="D137" s="58" t="s">
        <v>1397</v>
      </c>
      <c r="E137" t="s">
        <v>3350</v>
      </c>
      <c r="F137" s="368">
        <v>485674.53</v>
      </c>
      <c r="G137" s="368">
        <v>51000</v>
      </c>
      <c r="H137" s="368">
        <v>76215.179999999993</v>
      </c>
      <c r="J137" s="319">
        <v>86449.72</v>
      </c>
      <c r="K137" s="319">
        <v>336425.22</v>
      </c>
      <c r="Q137" s="350">
        <v>0</v>
      </c>
      <c r="T137" s="319">
        <v>479525.4</v>
      </c>
      <c r="U137" s="319">
        <v>431249.19</v>
      </c>
      <c r="X137" s="337">
        <v>193700.72</v>
      </c>
      <c r="Z137" s="337">
        <v>436.54</v>
      </c>
      <c r="AC137" s="337">
        <v>293631</v>
      </c>
      <c r="AD137" s="372">
        <v>198083</v>
      </c>
      <c r="AG137" s="372">
        <v>164670.20000000001</v>
      </c>
      <c r="AH137" s="372">
        <v>25</v>
      </c>
      <c r="AL137" s="370">
        <f t="shared" si="13"/>
        <v>612889.71</v>
      </c>
      <c r="AM137" s="31">
        <f t="shared" si="14"/>
        <v>0</v>
      </c>
      <c r="AN137" s="361">
        <f t="shared" si="15"/>
        <v>612889.71</v>
      </c>
      <c r="AO137" s="15">
        <f t="shared" si="16"/>
        <v>487768.26</v>
      </c>
      <c r="AP137" s="363">
        <f t="shared" si="17"/>
        <v>362778.2</v>
      </c>
      <c r="AQ137" s="26">
        <f t="shared" si="18"/>
        <v>124990.06</v>
      </c>
    </row>
    <row r="138" spans="1:43" x14ac:dyDescent="0.25">
      <c r="A138" t="s">
        <v>573</v>
      </c>
      <c r="B138" t="s">
        <v>574</v>
      </c>
      <c r="C138" s="71">
        <v>2177</v>
      </c>
      <c r="D138" s="58" t="s">
        <v>1398</v>
      </c>
      <c r="E138" t="s">
        <v>3351</v>
      </c>
      <c r="F138" s="368">
        <v>345872.6</v>
      </c>
      <c r="G138" s="368">
        <v>0</v>
      </c>
      <c r="H138" s="368">
        <v>517240.42</v>
      </c>
      <c r="J138" s="319">
        <v>68246.81</v>
      </c>
      <c r="K138" s="319">
        <v>107502.01</v>
      </c>
      <c r="O138" s="350">
        <v>-10500</v>
      </c>
      <c r="Q138" s="350">
        <v>-2744</v>
      </c>
      <c r="T138" s="319">
        <v>-986342.65</v>
      </c>
      <c r="U138" s="319">
        <v>1781769.65</v>
      </c>
      <c r="X138" s="337">
        <v>496135.91</v>
      </c>
      <c r="Y138" s="337">
        <v>242000</v>
      </c>
      <c r="Z138" s="337">
        <v>249.98</v>
      </c>
      <c r="AD138" s="372">
        <v>187254.57</v>
      </c>
      <c r="AF138" s="372">
        <v>1608</v>
      </c>
      <c r="AG138" s="372">
        <v>292820.47999999998</v>
      </c>
      <c r="AH138" s="372">
        <v>24</v>
      </c>
      <c r="AL138" s="370">
        <f t="shared" si="13"/>
        <v>863113.02</v>
      </c>
      <c r="AM138" s="31">
        <f t="shared" si="14"/>
        <v>-13244</v>
      </c>
      <c r="AN138" s="361">
        <f t="shared" si="15"/>
        <v>876357.02</v>
      </c>
      <c r="AO138" s="15">
        <f t="shared" si="16"/>
        <v>738385.8899999999</v>
      </c>
      <c r="AP138" s="363">
        <f t="shared" si="17"/>
        <v>481707.05</v>
      </c>
      <c r="AQ138" s="26">
        <f t="shared" si="18"/>
        <v>256678.83999999991</v>
      </c>
    </row>
    <row r="139" spans="1:43" x14ac:dyDescent="0.25">
      <c r="A139" t="s">
        <v>573</v>
      </c>
      <c r="B139" t="s">
        <v>574</v>
      </c>
      <c r="C139" s="71">
        <v>4986</v>
      </c>
      <c r="D139" s="58" t="s">
        <v>1399</v>
      </c>
      <c r="E139" t="s">
        <v>3352</v>
      </c>
      <c r="F139" s="368">
        <v>738315.47</v>
      </c>
      <c r="G139" s="368">
        <v>0</v>
      </c>
      <c r="H139" s="368">
        <v>333821.31</v>
      </c>
      <c r="J139" s="319">
        <v>-336773.61</v>
      </c>
      <c r="K139" s="319">
        <v>182499</v>
      </c>
      <c r="O139" s="350">
        <v>34800</v>
      </c>
      <c r="Q139" s="350">
        <v>1067.73</v>
      </c>
      <c r="T139" s="319">
        <v>394165.99</v>
      </c>
      <c r="U139" s="319">
        <v>343312.84</v>
      </c>
      <c r="X139" s="337">
        <v>653593.55000000005</v>
      </c>
      <c r="Y139" s="337">
        <v>226000</v>
      </c>
      <c r="Z139" s="337">
        <v>707.96</v>
      </c>
      <c r="AB139" s="337">
        <v>1111340</v>
      </c>
      <c r="AC139" s="337">
        <v>89944</v>
      </c>
      <c r="AD139" s="372">
        <v>1309924</v>
      </c>
      <c r="AE139" s="372">
        <v>240</v>
      </c>
      <c r="AF139" s="372">
        <v>1734</v>
      </c>
      <c r="AG139" s="372">
        <v>434370.34</v>
      </c>
      <c r="AH139" s="372">
        <v>190801.56</v>
      </c>
      <c r="AL139" s="370">
        <f t="shared" si="13"/>
        <v>1072136.78</v>
      </c>
      <c r="AM139" s="31">
        <f t="shared" si="14"/>
        <v>35867.730000000003</v>
      </c>
      <c r="AN139" s="361">
        <f t="shared" si="15"/>
        <v>1036269.05</v>
      </c>
      <c r="AO139" s="15">
        <f t="shared" si="16"/>
        <v>2081585.51</v>
      </c>
      <c r="AP139" s="363">
        <f t="shared" si="17"/>
        <v>1937069.9000000001</v>
      </c>
      <c r="AQ139" s="26">
        <f t="shared" si="18"/>
        <v>144515.60999999987</v>
      </c>
    </row>
    <row r="140" spans="1:43" x14ac:dyDescent="0.25">
      <c r="A140" t="s">
        <v>573</v>
      </c>
      <c r="B140" t="s">
        <v>574</v>
      </c>
      <c r="C140" s="71">
        <v>4194</v>
      </c>
      <c r="D140" s="58" t="s">
        <v>1400</v>
      </c>
      <c r="E140" t="s">
        <v>3353</v>
      </c>
      <c r="F140" s="368">
        <v>207542.83</v>
      </c>
      <c r="G140" s="368">
        <v>40950</v>
      </c>
      <c r="H140" s="368">
        <v>453109.67</v>
      </c>
      <c r="J140" s="319">
        <v>117474.26</v>
      </c>
      <c r="K140" s="319">
        <v>174128.99</v>
      </c>
      <c r="Q140" s="350">
        <v>-558</v>
      </c>
      <c r="T140" s="319">
        <v>-638327.78</v>
      </c>
      <c r="U140" s="319">
        <v>1627802.29</v>
      </c>
      <c r="X140" s="337">
        <v>587395.6</v>
      </c>
      <c r="Z140" s="337">
        <v>16.309999999999999</v>
      </c>
      <c r="AB140" s="337">
        <v>553840</v>
      </c>
      <c r="AC140" s="337">
        <v>58800</v>
      </c>
      <c r="AD140" s="372">
        <v>838878.88</v>
      </c>
      <c r="AE140" s="372">
        <v>15672</v>
      </c>
      <c r="AF140" s="372">
        <v>528</v>
      </c>
      <c r="AG140" s="372">
        <v>305798.62</v>
      </c>
      <c r="AH140" s="372">
        <v>34885.17</v>
      </c>
      <c r="AL140" s="370">
        <f t="shared" si="13"/>
        <v>701602.5</v>
      </c>
      <c r="AM140" s="31">
        <f t="shared" si="14"/>
        <v>-558</v>
      </c>
      <c r="AN140" s="361">
        <f t="shared" si="15"/>
        <v>702160.5</v>
      </c>
      <c r="AO140" s="15">
        <f t="shared" si="16"/>
        <v>1200051.9100000001</v>
      </c>
      <c r="AP140" s="363">
        <f t="shared" si="17"/>
        <v>1195762.67</v>
      </c>
      <c r="AQ140" s="26">
        <f t="shared" si="18"/>
        <v>4289.2400000002235</v>
      </c>
    </row>
    <row r="141" spans="1:43" x14ac:dyDescent="0.25">
      <c r="A141" t="s">
        <v>573</v>
      </c>
      <c r="B141" t="s">
        <v>574</v>
      </c>
      <c r="C141" s="71">
        <v>4296</v>
      </c>
      <c r="D141" s="58" t="s">
        <v>1401</v>
      </c>
      <c r="E141" t="s">
        <v>3354</v>
      </c>
      <c r="F141" s="368">
        <v>706446.84</v>
      </c>
      <c r="G141" s="368">
        <v>0</v>
      </c>
      <c r="H141" s="368">
        <v>713633.09</v>
      </c>
      <c r="J141" s="319">
        <v>17</v>
      </c>
      <c r="K141" s="319">
        <v>125024.11</v>
      </c>
      <c r="Q141" s="350">
        <v>1555.85</v>
      </c>
      <c r="T141" s="319">
        <v>-1210795.31</v>
      </c>
      <c r="U141" s="319">
        <v>2560000</v>
      </c>
      <c r="X141" s="337">
        <v>772718.81</v>
      </c>
      <c r="Z141" s="337">
        <v>924.12</v>
      </c>
      <c r="AB141" s="337">
        <v>657840</v>
      </c>
      <c r="AD141" s="372">
        <v>799494</v>
      </c>
      <c r="AG141" s="372">
        <v>411776.37</v>
      </c>
      <c r="AH141" s="372">
        <v>25852.06</v>
      </c>
      <c r="AL141" s="370">
        <f t="shared" si="13"/>
        <v>1420079.93</v>
      </c>
      <c r="AM141" s="31">
        <f t="shared" si="14"/>
        <v>1555.85</v>
      </c>
      <c r="AN141" s="361">
        <f t="shared" si="15"/>
        <v>1418524.0799999998</v>
      </c>
      <c r="AO141" s="15">
        <f t="shared" si="16"/>
        <v>1431482.9300000002</v>
      </c>
      <c r="AP141" s="363">
        <f t="shared" si="17"/>
        <v>1237122.4300000002</v>
      </c>
      <c r="AQ141" s="26">
        <f t="shared" si="18"/>
        <v>194360.5</v>
      </c>
    </row>
    <row r="142" spans="1:43" x14ac:dyDescent="0.25">
      <c r="A142" t="s">
        <v>573</v>
      </c>
      <c r="B142" t="s">
        <v>574</v>
      </c>
      <c r="C142" s="71">
        <v>2528</v>
      </c>
      <c r="D142" s="58" t="s">
        <v>1402</v>
      </c>
      <c r="E142" t="s">
        <v>3355</v>
      </c>
      <c r="F142" s="368">
        <v>390015.01</v>
      </c>
      <c r="G142" s="368">
        <v>0</v>
      </c>
      <c r="H142" s="368">
        <v>14831.36</v>
      </c>
      <c r="J142" s="319">
        <v>723392.92</v>
      </c>
      <c r="K142" s="319">
        <v>100713.81</v>
      </c>
      <c r="Q142" s="350">
        <v>-1353</v>
      </c>
      <c r="R142" s="319">
        <v>1000</v>
      </c>
      <c r="T142" s="319">
        <v>1317677.8400000001</v>
      </c>
      <c r="X142" s="337">
        <v>349076.97</v>
      </c>
      <c r="Z142" s="337">
        <v>608.58000000000004</v>
      </c>
      <c r="AB142" s="337">
        <v>1189450</v>
      </c>
      <c r="AC142" s="337">
        <v>845273.12</v>
      </c>
      <c r="AD142" s="372">
        <v>1680289</v>
      </c>
      <c r="AF142" s="372">
        <v>17176</v>
      </c>
      <c r="AG142" s="372">
        <v>718990.5</v>
      </c>
      <c r="AH142" s="372">
        <v>56324.91</v>
      </c>
      <c r="AL142" s="370">
        <f t="shared" si="13"/>
        <v>404846.37</v>
      </c>
      <c r="AM142" s="31">
        <f t="shared" si="14"/>
        <v>-1353</v>
      </c>
      <c r="AN142" s="361">
        <f t="shared" si="15"/>
        <v>406199.37</v>
      </c>
      <c r="AO142" s="15">
        <f t="shared" si="16"/>
        <v>2384408.67</v>
      </c>
      <c r="AP142" s="363">
        <f t="shared" si="17"/>
        <v>2472780.41</v>
      </c>
      <c r="AQ142" s="26">
        <f t="shared" si="18"/>
        <v>-88371.740000000224</v>
      </c>
    </row>
    <row r="143" spans="1:43" x14ac:dyDescent="0.25">
      <c r="A143" t="s">
        <v>573</v>
      </c>
      <c r="B143" t="s">
        <v>574</v>
      </c>
      <c r="C143" s="71">
        <v>3203</v>
      </c>
      <c r="D143" s="58" t="s">
        <v>1403</v>
      </c>
      <c r="E143" t="s">
        <v>3356</v>
      </c>
      <c r="F143" s="368">
        <v>512834.04</v>
      </c>
      <c r="G143" s="368">
        <v>0</v>
      </c>
      <c r="H143" s="368">
        <v>67424.149999999994</v>
      </c>
      <c r="J143" s="319">
        <v>1606253.16</v>
      </c>
      <c r="K143" s="319">
        <v>110427.38</v>
      </c>
      <c r="Q143" s="350">
        <v>0</v>
      </c>
      <c r="T143" s="319">
        <v>30966.57</v>
      </c>
      <c r="U143" s="319">
        <v>2368242.5</v>
      </c>
      <c r="X143" s="337">
        <v>477087.16</v>
      </c>
      <c r="Y143" s="337">
        <v>305960</v>
      </c>
      <c r="Z143" s="337">
        <v>654.92999999999995</v>
      </c>
      <c r="AB143" s="337">
        <v>866290</v>
      </c>
      <c r="AD143" s="372">
        <v>1026582</v>
      </c>
      <c r="AE143" s="372">
        <v>16759</v>
      </c>
      <c r="AG143" s="372">
        <v>542489.22</v>
      </c>
      <c r="AH143" s="372">
        <v>166432.21</v>
      </c>
      <c r="AL143" s="370">
        <f t="shared" si="13"/>
        <v>580258.18999999994</v>
      </c>
      <c r="AM143" s="31">
        <f t="shared" si="14"/>
        <v>0</v>
      </c>
      <c r="AN143" s="361">
        <f t="shared" si="15"/>
        <v>580258.18999999994</v>
      </c>
      <c r="AO143" s="15">
        <f t="shared" si="16"/>
        <v>1649992.0899999999</v>
      </c>
      <c r="AP143" s="363">
        <f t="shared" si="17"/>
        <v>1752262.43</v>
      </c>
      <c r="AQ143" s="26">
        <f t="shared" si="18"/>
        <v>-102270.34000000008</v>
      </c>
    </row>
    <row r="144" spans="1:43" x14ac:dyDescent="0.25">
      <c r="A144" t="s">
        <v>573</v>
      </c>
      <c r="B144" t="s">
        <v>574</v>
      </c>
      <c r="C144" s="71">
        <v>3469</v>
      </c>
      <c r="D144" s="58" t="s">
        <v>1404</v>
      </c>
      <c r="E144" t="s">
        <v>3357</v>
      </c>
      <c r="F144" s="368">
        <v>101561.83</v>
      </c>
      <c r="G144" s="368">
        <v>16100</v>
      </c>
      <c r="H144" s="368">
        <v>92570.87</v>
      </c>
      <c r="J144" s="319">
        <v>1785534.4</v>
      </c>
      <c r="K144" s="319">
        <v>139525.51</v>
      </c>
      <c r="N144" s="350">
        <v>30000</v>
      </c>
      <c r="Q144" s="350">
        <v>0</v>
      </c>
      <c r="T144" s="319">
        <v>881321.16</v>
      </c>
      <c r="U144" s="319">
        <v>1552681.09</v>
      </c>
      <c r="X144" s="337">
        <v>108327.07</v>
      </c>
      <c r="Z144" s="337">
        <v>8.48</v>
      </c>
      <c r="AB144" s="337">
        <v>451350</v>
      </c>
      <c r="AC144" s="337">
        <v>64189.45</v>
      </c>
      <c r="AD144" s="372">
        <v>621416</v>
      </c>
      <c r="AG144" s="372">
        <v>223672.3</v>
      </c>
      <c r="AH144" s="372">
        <v>107496.34</v>
      </c>
      <c r="AL144" s="370">
        <f t="shared" si="13"/>
        <v>210232.7</v>
      </c>
      <c r="AM144" s="31">
        <f t="shared" si="14"/>
        <v>30000</v>
      </c>
      <c r="AN144" s="361">
        <f t="shared" si="15"/>
        <v>180232.7</v>
      </c>
      <c r="AO144" s="15">
        <f t="shared" si="16"/>
        <v>623875</v>
      </c>
      <c r="AP144" s="363">
        <f t="shared" si="17"/>
        <v>952584.64</v>
      </c>
      <c r="AQ144" s="26">
        <f t="shared" si="18"/>
        <v>-328709.64</v>
      </c>
    </row>
    <row r="145" spans="1:43" x14ac:dyDescent="0.25">
      <c r="A145" t="s">
        <v>573</v>
      </c>
      <c r="B145" t="s">
        <v>574</v>
      </c>
      <c r="C145" s="71">
        <v>3469</v>
      </c>
      <c r="D145" s="58" t="s">
        <v>1405</v>
      </c>
      <c r="E145" t="s">
        <v>3372</v>
      </c>
      <c r="F145" s="368">
        <v>948122.55</v>
      </c>
      <c r="G145" s="368">
        <v>92365</v>
      </c>
      <c r="H145" s="368">
        <v>187070.84</v>
      </c>
      <c r="J145" s="319">
        <v>1473142.63</v>
      </c>
      <c r="K145" s="319">
        <v>702533.48</v>
      </c>
      <c r="O145" s="350">
        <v>105000</v>
      </c>
      <c r="Q145" s="350">
        <v>8232.83</v>
      </c>
      <c r="T145" s="319">
        <v>443068.66</v>
      </c>
      <c r="U145" s="319">
        <v>2662147.65</v>
      </c>
      <c r="X145" s="337">
        <v>653250.79</v>
      </c>
      <c r="Z145" s="337">
        <v>-920.58</v>
      </c>
      <c r="AB145" s="337">
        <v>316888</v>
      </c>
      <c r="AD145" s="372">
        <v>401642</v>
      </c>
      <c r="AG145" s="372">
        <v>299142.28999999998</v>
      </c>
      <c r="AH145" s="372">
        <v>83648.56</v>
      </c>
      <c r="AL145" s="370">
        <f t="shared" si="13"/>
        <v>1227558.3900000001</v>
      </c>
      <c r="AM145" s="31">
        <f t="shared" si="14"/>
        <v>113232.83</v>
      </c>
      <c r="AN145" s="361">
        <f t="shared" si="15"/>
        <v>1114325.56</v>
      </c>
      <c r="AO145" s="15">
        <f t="shared" si="16"/>
        <v>969218.21000000008</v>
      </c>
      <c r="AP145" s="363">
        <f t="shared" si="17"/>
        <v>784432.85000000009</v>
      </c>
      <c r="AQ145" s="26">
        <f t="shared" si="18"/>
        <v>184785.36</v>
      </c>
    </row>
    <row r="146" spans="1:43" x14ac:dyDescent="0.25">
      <c r="A146" t="s">
        <v>577</v>
      </c>
      <c r="B146" t="s">
        <v>578</v>
      </c>
      <c r="C146" s="71">
        <v>2217</v>
      </c>
      <c r="D146" s="58" t="s">
        <v>1406</v>
      </c>
      <c r="E146" t="s">
        <v>3358</v>
      </c>
      <c r="F146" s="368">
        <v>398144.82</v>
      </c>
      <c r="G146" s="368">
        <v>7720</v>
      </c>
      <c r="H146" s="368">
        <v>355797.77</v>
      </c>
      <c r="J146" s="319">
        <v>4</v>
      </c>
      <c r="K146" s="319">
        <v>-9861</v>
      </c>
      <c r="O146" s="350">
        <v>950</v>
      </c>
      <c r="Q146" s="350">
        <v>909.93</v>
      </c>
      <c r="T146" s="319">
        <v>-1323280.53</v>
      </c>
      <c r="U146" s="319">
        <v>1849445.73</v>
      </c>
      <c r="X146" s="337">
        <v>715573.6</v>
      </c>
      <c r="Y146" s="337">
        <v>79700</v>
      </c>
      <c r="Z146" s="337">
        <v>20.23</v>
      </c>
      <c r="AB146" s="337">
        <v>943743</v>
      </c>
      <c r="AC146" s="337">
        <v>215350</v>
      </c>
      <c r="AD146" s="372">
        <v>1202487</v>
      </c>
      <c r="AF146" s="372">
        <v>11010</v>
      </c>
      <c r="AG146" s="372">
        <v>467930.43</v>
      </c>
      <c r="AH146" s="372">
        <v>49178.94</v>
      </c>
      <c r="AL146" s="370">
        <f t="shared" si="13"/>
        <v>761662.59000000008</v>
      </c>
      <c r="AM146" s="31">
        <f t="shared" si="14"/>
        <v>1859.9299999999998</v>
      </c>
      <c r="AN146" s="361">
        <f t="shared" si="15"/>
        <v>759802.66</v>
      </c>
      <c r="AO146" s="15">
        <f t="shared" si="16"/>
        <v>1954386.83</v>
      </c>
      <c r="AP146" s="363">
        <f t="shared" si="17"/>
        <v>1730606.3699999999</v>
      </c>
      <c r="AQ146" s="26">
        <f t="shared" si="18"/>
        <v>223780.4600000002</v>
      </c>
    </row>
    <row r="147" spans="1:43" x14ac:dyDescent="0.25">
      <c r="A147" t="s">
        <v>577</v>
      </c>
      <c r="B147" t="s">
        <v>578</v>
      </c>
      <c r="C147" s="71">
        <v>3536</v>
      </c>
      <c r="D147" s="58" t="s">
        <v>1407</v>
      </c>
      <c r="E147" t="s">
        <v>3359</v>
      </c>
      <c r="F147" s="368">
        <v>465487.56</v>
      </c>
      <c r="G147" s="368">
        <v>80000</v>
      </c>
      <c r="H147" s="368">
        <v>76982.649999999994</v>
      </c>
      <c r="J147" s="319">
        <v>103547.56</v>
      </c>
      <c r="K147" s="319">
        <v>165916.14000000001</v>
      </c>
      <c r="N147" s="350">
        <v>14000</v>
      </c>
      <c r="O147" s="350">
        <v>30025.439999999999</v>
      </c>
      <c r="Q147" s="350">
        <v>461.4</v>
      </c>
      <c r="T147" s="319">
        <v>-2031201.46</v>
      </c>
      <c r="U147" s="319">
        <v>2606531.4300000002</v>
      </c>
      <c r="X147" s="337">
        <v>681522.71</v>
      </c>
      <c r="Y147" s="337">
        <v>262300</v>
      </c>
      <c r="Z147" s="337">
        <v>438.48</v>
      </c>
      <c r="AB147" s="337">
        <v>779754.4</v>
      </c>
      <c r="AC147" s="337">
        <v>283010</v>
      </c>
      <c r="AD147" s="372">
        <v>1098927.3999999999</v>
      </c>
      <c r="AE147" s="372">
        <v>16624</v>
      </c>
      <c r="AG147" s="372">
        <v>576042.27</v>
      </c>
      <c r="AH147" s="372">
        <v>42814.82</v>
      </c>
      <c r="AK147" s="372">
        <v>500</v>
      </c>
      <c r="AL147" s="370">
        <f t="shared" si="13"/>
        <v>622470.21000000008</v>
      </c>
      <c r="AM147" s="31">
        <f t="shared" si="14"/>
        <v>44486.840000000004</v>
      </c>
      <c r="AN147" s="361">
        <f t="shared" si="15"/>
        <v>577983.37000000011</v>
      </c>
      <c r="AO147" s="15">
        <f t="shared" si="16"/>
        <v>2007025.5899999999</v>
      </c>
      <c r="AP147" s="363">
        <f t="shared" si="17"/>
        <v>1734908.49</v>
      </c>
      <c r="AQ147" s="26">
        <f t="shared" si="18"/>
        <v>272117.09999999986</v>
      </c>
    </row>
    <row r="148" spans="1:43" x14ac:dyDescent="0.25">
      <c r="A148" t="s">
        <v>577</v>
      </c>
      <c r="B148" t="s">
        <v>578</v>
      </c>
      <c r="C148" s="71">
        <v>4975</v>
      </c>
      <c r="D148" s="58" t="s">
        <v>1408</v>
      </c>
      <c r="E148" t="s">
        <v>3360</v>
      </c>
      <c r="F148" s="368">
        <v>277559.21000000002</v>
      </c>
      <c r="G148" s="368">
        <v>0</v>
      </c>
      <c r="H148" s="368">
        <v>42772.97</v>
      </c>
      <c r="J148" s="319">
        <v>20822.55</v>
      </c>
      <c r="K148" s="319">
        <v>34816.15</v>
      </c>
      <c r="O148" s="350">
        <v>33880</v>
      </c>
      <c r="Q148" s="350">
        <v>1332.7</v>
      </c>
      <c r="T148" s="319">
        <v>-906329.05</v>
      </c>
      <c r="U148" s="319">
        <v>1289115.33</v>
      </c>
      <c r="X148" s="337">
        <v>790977.32</v>
      </c>
      <c r="Z148" s="337">
        <v>306.33</v>
      </c>
      <c r="AB148" s="337">
        <v>987218</v>
      </c>
      <c r="AC148" s="337">
        <v>132800</v>
      </c>
      <c r="AD148" s="372">
        <v>1217239.5</v>
      </c>
      <c r="AE148" s="372">
        <v>3264</v>
      </c>
      <c r="AG148" s="372">
        <v>682676.35</v>
      </c>
      <c r="AH148" s="372">
        <v>50149.9</v>
      </c>
      <c r="AL148" s="370">
        <f t="shared" si="13"/>
        <v>320332.18000000005</v>
      </c>
      <c r="AM148" s="31">
        <f t="shared" si="14"/>
        <v>35212.699999999997</v>
      </c>
      <c r="AN148" s="361">
        <f t="shared" si="15"/>
        <v>285119.48000000004</v>
      </c>
      <c r="AO148" s="15">
        <f t="shared" si="16"/>
        <v>1911301.65</v>
      </c>
      <c r="AP148" s="363">
        <f t="shared" si="17"/>
        <v>1953329.75</v>
      </c>
      <c r="AQ148" s="26">
        <f t="shared" si="18"/>
        <v>-42028.100000000093</v>
      </c>
    </row>
    <row r="149" spans="1:43" x14ac:dyDescent="0.25">
      <c r="A149" t="s">
        <v>577</v>
      </c>
      <c r="B149" t="s">
        <v>578</v>
      </c>
      <c r="C149" s="71">
        <v>2059</v>
      </c>
      <c r="D149" s="58" t="s">
        <v>1409</v>
      </c>
      <c r="E149" t="s">
        <v>3361</v>
      </c>
      <c r="F149" s="368">
        <v>264942.82</v>
      </c>
      <c r="G149" s="368">
        <v>0</v>
      </c>
      <c r="H149" s="368">
        <v>5828.92</v>
      </c>
      <c r="J149" s="319">
        <v>1945755.6</v>
      </c>
      <c r="K149" s="319">
        <v>107480.44</v>
      </c>
      <c r="O149" s="350">
        <v>31100</v>
      </c>
      <c r="Q149" s="350">
        <v>531</v>
      </c>
      <c r="T149" s="319">
        <v>48723.77</v>
      </c>
      <c r="U149" s="319">
        <v>2316929.4300000002</v>
      </c>
      <c r="X149" s="337">
        <v>613283.68999999994</v>
      </c>
      <c r="Z149" s="337">
        <v>325.37</v>
      </c>
      <c r="AB149" s="337">
        <v>838960</v>
      </c>
      <c r="AC149" s="337">
        <v>130352.7</v>
      </c>
      <c r="AD149" s="372">
        <v>1079860.7</v>
      </c>
      <c r="AE149" s="372">
        <v>1760</v>
      </c>
      <c r="AG149" s="372">
        <v>412806.44</v>
      </c>
      <c r="AH149" s="372">
        <v>161771.04</v>
      </c>
      <c r="AL149" s="370">
        <f t="shared" si="13"/>
        <v>270771.74</v>
      </c>
      <c r="AM149" s="31">
        <f t="shared" si="14"/>
        <v>31631</v>
      </c>
      <c r="AN149" s="361">
        <f t="shared" si="15"/>
        <v>239140.74</v>
      </c>
      <c r="AO149" s="15">
        <f t="shared" si="16"/>
        <v>1582921.76</v>
      </c>
      <c r="AP149" s="363">
        <f t="shared" si="17"/>
        <v>1656198.18</v>
      </c>
      <c r="AQ149" s="26">
        <f t="shared" si="18"/>
        <v>-73276.419999999925</v>
      </c>
    </row>
    <row r="150" spans="1:43" x14ac:dyDescent="0.25">
      <c r="A150" t="s">
        <v>577</v>
      </c>
      <c r="B150" t="s">
        <v>578</v>
      </c>
      <c r="C150" s="71">
        <v>1986</v>
      </c>
      <c r="D150" s="58" t="s">
        <v>1410</v>
      </c>
      <c r="E150" t="s">
        <v>3362</v>
      </c>
      <c r="F150" s="368">
        <v>386244.72</v>
      </c>
      <c r="G150" s="368">
        <v>0</v>
      </c>
      <c r="H150" s="368">
        <v>82100.679999999993</v>
      </c>
      <c r="J150" s="319">
        <v>971671.03</v>
      </c>
      <c r="K150" s="319">
        <v>55159</v>
      </c>
      <c r="O150" s="350">
        <v>16683.13</v>
      </c>
      <c r="Q150" s="350">
        <v>488</v>
      </c>
      <c r="T150" s="319">
        <v>-1320289.94</v>
      </c>
      <c r="U150" s="319">
        <v>2601070</v>
      </c>
      <c r="X150" s="337">
        <v>689648.74</v>
      </c>
      <c r="Y150" s="337">
        <v>159860</v>
      </c>
      <c r="Z150" s="337">
        <v>246.61</v>
      </c>
      <c r="AB150" s="337">
        <v>429040</v>
      </c>
      <c r="AC150" s="337">
        <v>82400</v>
      </c>
      <c r="AD150" s="372">
        <v>686388.88</v>
      </c>
      <c r="AF150" s="372">
        <v>7970</v>
      </c>
      <c r="AG150" s="372">
        <v>381980.21</v>
      </c>
      <c r="AH150" s="372">
        <v>87632.02</v>
      </c>
      <c r="AL150" s="370">
        <f t="shared" si="13"/>
        <v>468345.39999999997</v>
      </c>
      <c r="AM150" s="31">
        <f t="shared" si="14"/>
        <v>17171.13</v>
      </c>
      <c r="AN150" s="361">
        <f t="shared" si="15"/>
        <v>451174.26999999996</v>
      </c>
      <c r="AO150" s="15">
        <f t="shared" si="16"/>
        <v>1361195.35</v>
      </c>
      <c r="AP150" s="363">
        <f t="shared" si="17"/>
        <v>1163971.1100000001</v>
      </c>
      <c r="AQ150" s="26">
        <f t="shared" si="18"/>
        <v>197224.24</v>
      </c>
    </row>
    <row r="151" spans="1:43" x14ac:dyDescent="0.25">
      <c r="A151" t="s">
        <v>581</v>
      </c>
      <c r="B151" t="s">
        <v>583</v>
      </c>
      <c r="C151" s="71">
        <v>2574</v>
      </c>
      <c r="D151" s="58" t="s">
        <v>1411</v>
      </c>
      <c r="E151" t="s">
        <v>3316</v>
      </c>
      <c r="F151" s="368">
        <v>225724.5</v>
      </c>
      <c r="G151" s="368">
        <v>0</v>
      </c>
      <c r="H151" s="368">
        <v>117849.54</v>
      </c>
      <c r="J151" s="319">
        <v>617767.67000000004</v>
      </c>
      <c r="K151" s="319">
        <v>85100.88</v>
      </c>
      <c r="P151" s="350">
        <v>73000</v>
      </c>
      <c r="Q151" s="350">
        <v>13042</v>
      </c>
      <c r="T151" s="319">
        <v>-259593.17</v>
      </c>
      <c r="U151" s="319">
        <v>1474940.27</v>
      </c>
      <c r="X151" s="337">
        <v>655397.25</v>
      </c>
      <c r="AB151" s="337">
        <v>868406</v>
      </c>
      <c r="AC151" s="337">
        <v>100800</v>
      </c>
      <c r="AD151" s="372">
        <v>1166947</v>
      </c>
      <c r="AF151" s="372">
        <v>6416</v>
      </c>
      <c r="AG151" s="372">
        <v>534360.67000000004</v>
      </c>
      <c r="AH151" s="372">
        <v>161826.09</v>
      </c>
      <c r="AK151" s="372">
        <v>10000</v>
      </c>
      <c r="AL151" s="370">
        <f t="shared" si="13"/>
        <v>343574.04</v>
      </c>
      <c r="AM151" s="31">
        <f t="shared" si="14"/>
        <v>86042</v>
      </c>
      <c r="AN151" s="361">
        <f t="shared" si="15"/>
        <v>257532.03999999998</v>
      </c>
      <c r="AO151" s="15">
        <f t="shared" si="16"/>
        <v>1624603.25</v>
      </c>
      <c r="AP151" s="363">
        <f t="shared" si="17"/>
        <v>1879549.76</v>
      </c>
      <c r="AQ151" s="26">
        <f t="shared" si="18"/>
        <v>-254946.51</v>
      </c>
    </row>
    <row r="152" spans="1:43" x14ac:dyDescent="0.25">
      <c r="A152" t="s">
        <v>581</v>
      </c>
      <c r="B152" t="s">
        <v>583</v>
      </c>
      <c r="C152" s="71">
        <v>918</v>
      </c>
      <c r="D152" s="58" t="s">
        <v>1412</v>
      </c>
      <c r="E152" t="s">
        <v>3317</v>
      </c>
      <c r="F152" s="368">
        <v>427679.56</v>
      </c>
      <c r="G152" s="368">
        <v>0</v>
      </c>
      <c r="H152" s="368">
        <v>204556.52</v>
      </c>
      <c r="J152" s="319">
        <v>-63234.06</v>
      </c>
      <c r="K152" s="319">
        <v>-235802.33</v>
      </c>
      <c r="M152" s="319">
        <v>120500</v>
      </c>
      <c r="P152" s="350">
        <v>30700</v>
      </c>
      <c r="Q152" s="350">
        <v>0</v>
      </c>
      <c r="T152" s="319">
        <v>-1029105.22</v>
      </c>
      <c r="U152" s="319">
        <v>1115345.6000000001</v>
      </c>
      <c r="X152" s="337">
        <v>683545.13</v>
      </c>
      <c r="Z152" s="337">
        <v>433.52</v>
      </c>
      <c r="AB152" s="337">
        <v>733440</v>
      </c>
      <c r="AC152" s="337">
        <v>41600</v>
      </c>
      <c r="AD152" s="372">
        <v>884946</v>
      </c>
      <c r="AF152" s="372">
        <v>5600</v>
      </c>
      <c r="AG152" s="372">
        <v>158606.63</v>
      </c>
      <c r="AH152" s="372">
        <v>63106.71</v>
      </c>
      <c r="AK152" s="372">
        <v>10000</v>
      </c>
      <c r="AL152" s="370">
        <f t="shared" si="13"/>
        <v>632236.07999999996</v>
      </c>
      <c r="AM152" s="31">
        <f t="shared" si="14"/>
        <v>30700</v>
      </c>
      <c r="AN152" s="361">
        <f t="shared" si="15"/>
        <v>601536.07999999996</v>
      </c>
      <c r="AO152" s="15">
        <f t="shared" si="16"/>
        <v>1459018.65</v>
      </c>
      <c r="AP152" s="363">
        <f t="shared" si="17"/>
        <v>1122259.3399999999</v>
      </c>
      <c r="AQ152" s="26">
        <f t="shared" si="18"/>
        <v>336759.31000000006</v>
      </c>
    </row>
    <row r="153" spans="1:43" x14ac:dyDescent="0.25">
      <c r="A153" t="s">
        <v>581</v>
      </c>
      <c r="B153" t="s">
        <v>583</v>
      </c>
      <c r="C153" s="71">
        <v>4046</v>
      </c>
      <c r="D153" s="58" t="s">
        <v>1413</v>
      </c>
      <c r="E153" t="s">
        <v>3320</v>
      </c>
      <c r="F153" s="368">
        <v>653562.9</v>
      </c>
      <c r="G153" s="368">
        <v>0</v>
      </c>
      <c r="H153" s="368">
        <v>96322.15</v>
      </c>
      <c r="J153" s="319">
        <v>508139.95</v>
      </c>
      <c r="K153" s="319">
        <v>106853.24</v>
      </c>
      <c r="N153" s="350">
        <v>0</v>
      </c>
      <c r="O153" s="350">
        <v>7950</v>
      </c>
      <c r="P153" s="350">
        <v>123400</v>
      </c>
      <c r="Q153" s="350">
        <v>0</v>
      </c>
      <c r="T153" s="319">
        <v>263132.26</v>
      </c>
      <c r="U153" s="319">
        <v>1286034.42</v>
      </c>
      <c r="X153" s="337">
        <v>385148.19</v>
      </c>
      <c r="Y153" s="337">
        <v>9400</v>
      </c>
      <c r="Z153" s="337">
        <v>946.91</v>
      </c>
      <c r="AB153" s="337">
        <v>982910</v>
      </c>
      <c r="AC153" s="337">
        <v>180346</v>
      </c>
      <c r="AD153" s="372">
        <v>1231811</v>
      </c>
      <c r="AF153" s="372">
        <v>5200</v>
      </c>
      <c r="AG153" s="372">
        <v>561311.34</v>
      </c>
      <c r="AH153" s="372">
        <v>65067.199999999997</v>
      </c>
      <c r="AK153" s="372">
        <v>11000</v>
      </c>
      <c r="AL153" s="370">
        <f t="shared" si="13"/>
        <v>749885.05</v>
      </c>
      <c r="AM153" s="31">
        <f t="shared" si="14"/>
        <v>131350</v>
      </c>
      <c r="AN153" s="361">
        <f t="shared" si="15"/>
        <v>618535.05000000005</v>
      </c>
      <c r="AO153" s="15">
        <f t="shared" si="16"/>
        <v>1558751.1</v>
      </c>
      <c r="AP153" s="363">
        <f t="shared" si="17"/>
        <v>1874389.5399999998</v>
      </c>
      <c r="AQ153" s="26">
        <f t="shared" si="18"/>
        <v>-315638.43999999971</v>
      </c>
    </row>
    <row r="154" spans="1:43" x14ac:dyDescent="0.25">
      <c r="A154" t="s">
        <v>581</v>
      </c>
      <c r="B154" t="s">
        <v>583</v>
      </c>
      <c r="C154" s="71">
        <v>1868</v>
      </c>
      <c r="D154" s="58" t="s">
        <v>1414</v>
      </c>
      <c r="E154" t="s">
        <v>3369</v>
      </c>
      <c r="F154" s="368">
        <v>96044.17</v>
      </c>
      <c r="G154" s="368">
        <v>0</v>
      </c>
      <c r="H154" s="368">
        <v>101831.32</v>
      </c>
      <c r="J154" s="319">
        <v>898673.62</v>
      </c>
      <c r="K154" s="319">
        <v>60677.98</v>
      </c>
      <c r="O154" s="350">
        <v>7575</v>
      </c>
      <c r="T154" s="319">
        <v>-857407.63</v>
      </c>
      <c r="U154" s="319">
        <v>1993235.29</v>
      </c>
      <c r="X154" s="337">
        <v>553308.18999999994</v>
      </c>
      <c r="Z154" s="337">
        <v>217.71</v>
      </c>
      <c r="AB154" s="337">
        <v>849440</v>
      </c>
      <c r="AC154" s="337">
        <v>81600</v>
      </c>
      <c r="AD154" s="372">
        <v>998000</v>
      </c>
      <c r="AF154" s="372">
        <v>10240</v>
      </c>
      <c r="AG154" s="372">
        <v>301331.71999999997</v>
      </c>
      <c r="AH154" s="372">
        <v>151169.75</v>
      </c>
      <c r="AK154" s="372">
        <v>10000</v>
      </c>
      <c r="AL154" s="370">
        <f t="shared" si="13"/>
        <v>197875.49</v>
      </c>
      <c r="AM154" s="31">
        <f t="shared" si="14"/>
        <v>7575</v>
      </c>
      <c r="AN154" s="361">
        <f t="shared" si="15"/>
        <v>190300.49</v>
      </c>
      <c r="AO154" s="15">
        <f t="shared" si="16"/>
        <v>1484565.9</v>
      </c>
      <c r="AP154" s="363">
        <f t="shared" si="17"/>
        <v>1470741.47</v>
      </c>
      <c r="AQ154" s="26">
        <f t="shared" si="18"/>
        <v>13824.429999999935</v>
      </c>
    </row>
    <row r="157" spans="1:43" x14ac:dyDescent="0.25">
      <c r="D157" s="44"/>
    </row>
    <row r="158" spans="1:43" x14ac:dyDescent="0.25">
      <c r="D158" s="44"/>
    </row>
    <row r="159" spans="1:43" x14ac:dyDescent="0.25">
      <c r="D159" s="44"/>
    </row>
    <row r="160" spans="1:43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sheetProtection algorithmName="SHA-512" hashValue="VvyrM1PMqJo1PPIfotZHleFW+IXaNhH5SrUFkjQBGg44TAZmh+u0cT5CfFFrP6CARAD++Rj6CAlAzwwaxeJCUQ==" saltValue="vpsCLLS6dYBOkyvCDqeXQg==" spinCount="100000" sheet="1" objects="1" scenarios="1"/>
  <autoFilter ref="A1:AQ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A4" sqref="A4:A5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318" t="s">
        <v>2456</v>
      </c>
    </row>
    <row r="2" spans="1:8" ht="24.6" x14ac:dyDescent="0.7">
      <c r="A2" s="378" t="s">
        <v>1422</v>
      </c>
      <c r="B2" s="378"/>
      <c r="C2" s="378"/>
      <c r="D2" s="378"/>
      <c r="E2" s="378"/>
      <c r="F2" s="378"/>
      <c r="G2" s="378"/>
      <c r="H2" s="378"/>
    </row>
    <row r="3" spans="1:8" ht="24.6" x14ac:dyDescent="0.7">
      <c r="A3" s="379" t="s">
        <v>2457</v>
      </c>
      <c r="B3" s="379"/>
      <c r="C3" s="379"/>
      <c r="D3" s="379"/>
      <c r="E3" s="379"/>
      <c r="F3" s="379"/>
      <c r="G3" s="379"/>
      <c r="H3" s="379"/>
    </row>
    <row r="4" spans="1:8" s="79" customFormat="1" ht="24.6" x14ac:dyDescent="0.45">
      <c r="A4" s="380" t="s">
        <v>63</v>
      </c>
      <c r="B4" s="380" t="s">
        <v>1423</v>
      </c>
      <c r="C4" s="210" t="s">
        <v>1424</v>
      </c>
      <c r="D4" s="211" t="s">
        <v>1425</v>
      </c>
      <c r="E4" s="382" t="s">
        <v>64</v>
      </c>
      <c r="F4" s="212" t="s">
        <v>65</v>
      </c>
      <c r="G4" s="384" t="s">
        <v>64</v>
      </c>
      <c r="H4" s="380" t="s">
        <v>1426</v>
      </c>
    </row>
    <row r="5" spans="1:8" s="79" customFormat="1" ht="24.6" x14ac:dyDescent="0.45">
      <c r="A5" s="381"/>
      <c r="B5" s="381"/>
      <c r="C5" s="210" t="s">
        <v>1427</v>
      </c>
      <c r="D5" s="213" t="s">
        <v>1427</v>
      </c>
      <c r="E5" s="383"/>
      <c r="F5" s="212" t="s">
        <v>1427</v>
      </c>
      <c r="G5" s="385"/>
      <c r="H5" s="381"/>
    </row>
    <row r="6" spans="1:8" s="239" customFormat="1" ht="24.6" x14ac:dyDescent="0.25">
      <c r="A6" s="233">
        <v>1</v>
      </c>
      <c r="B6" s="234" t="s">
        <v>57</v>
      </c>
      <c r="C6" s="235">
        <v>61</v>
      </c>
      <c r="D6" s="211">
        <f>C6-F6</f>
        <v>61</v>
      </c>
      <c r="E6" s="236">
        <f t="shared" ref="E6:E13" si="0">D6/C6*100</f>
        <v>100</v>
      </c>
      <c r="F6" s="212">
        <v>0</v>
      </c>
      <c r="G6" s="237">
        <f t="shared" ref="G6:G12" si="1">F6/C6*100</f>
        <v>0</v>
      </c>
      <c r="H6" s="238"/>
    </row>
    <row r="7" spans="1:8" s="239" customFormat="1" ht="24.6" x14ac:dyDescent="0.25">
      <c r="A7" s="233">
        <v>2</v>
      </c>
      <c r="B7" s="234" t="s">
        <v>61</v>
      </c>
      <c r="C7" s="235">
        <v>83</v>
      </c>
      <c r="D7" s="211">
        <f t="shared" ref="D7:D12" si="2">C7-F7</f>
        <v>83</v>
      </c>
      <c r="E7" s="236">
        <f t="shared" si="0"/>
        <v>100</v>
      </c>
      <c r="F7" s="212">
        <v>0</v>
      </c>
      <c r="G7" s="237">
        <f t="shared" si="1"/>
        <v>0</v>
      </c>
      <c r="H7" s="238"/>
    </row>
    <row r="8" spans="1:8" ht="24.6" x14ac:dyDescent="0.7">
      <c r="A8" s="171">
        <v>3</v>
      </c>
      <c r="B8" s="142" t="s">
        <v>62</v>
      </c>
      <c r="C8" s="214">
        <v>210</v>
      </c>
      <c r="D8" s="211">
        <f t="shared" si="2"/>
        <v>210</v>
      </c>
      <c r="E8" s="215">
        <f t="shared" si="0"/>
        <v>100</v>
      </c>
      <c r="F8" s="216">
        <v>0</v>
      </c>
      <c r="G8" s="217">
        <f t="shared" si="1"/>
        <v>0</v>
      </c>
      <c r="H8" s="218" t="s">
        <v>1431</v>
      </c>
    </row>
    <row r="9" spans="1:8" ht="24.6" x14ac:dyDescent="0.7">
      <c r="A9" s="171">
        <v>4</v>
      </c>
      <c r="B9" s="142" t="s">
        <v>58</v>
      </c>
      <c r="C9" s="214">
        <v>127</v>
      </c>
      <c r="D9" s="211">
        <f t="shared" si="2"/>
        <v>127</v>
      </c>
      <c r="E9" s="215">
        <f t="shared" si="0"/>
        <v>100</v>
      </c>
      <c r="F9" s="216">
        <v>0</v>
      </c>
      <c r="G9" s="217">
        <f t="shared" si="1"/>
        <v>0</v>
      </c>
      <c r="H9" s="142"/>
    </row>
    <row r="10" spans="1:8" ht="24.6" x14ac:dyDescent="0.7">
      <c r="A10" s="171">
        <v>5</v>
      </c>
      <c r="B10" s="142" t="s">
        <v>60</v>
      </c>
      <c r="C10" s="214">
        <v>74</v>
      </c>
      <c r="D10" s="211">
        <f t="shared" si="2"/>
        <v>74</v>
      </c>
      <c r="E10" s="215">
        <f t="shared" si="0"/>
        <v>100</v>
      </c>
      <c r="F10" s="216">
        <v>0</v>
      </c>
      <c r="G10" s="217">
        <f t="shared" si="1"/>
        <v>0</v>
      </c>
      <c r="H10" s="142"/>
    </row>
    <row r="11" spans="1:8" ht="24.6" x14ac:dyDescent="0.7">
      <c r="A11" s="171">
        <v>6</v>
      </c>
      <c r="B11" s="142" t="s">
        <v>59</v>
      </c>
      <c r="C11" s="214">
        <v>168</v>
      </c>
      <c r="D11" s="211">
        <f t="shared" si="2"/>
        <v>168</v>
      </c>
      <c r="E11" s="215">
        <f t="shared" si="0"/>
        <v>100</v>
      </c>
      <c r="F11" s="216">
        <v>0</v>
      </c>
      <c r="G11" s="217">
        <f t="shared" si="1"/>
        <v>0</v>
      </c>
      <c r="H11" s="142"/>
    </row>
    <row r="12" spans="1:8" ht="24.6" x14ac:dyDescent="0.7">
      <c r="A12" s="171">
        <v>7</v>
      </c>
      <c r="B12" s="142" t="s">
        <v>56</v>
      </c>
      <c r="C12" s="214">
        <v>151</v>
      </c>
      <c r="D12" s="211">
        <f t="shared" si="2"/>
        <v>151</v>
      </c>
      <c r="E12" s="215">
        <f t="shared" si="0"/>
        <v>100</v>
      </c>
      <c r="F12" s="216">
        <v>0</v>
      </c>
      <c r="G12" s="219">
        <f t="shared" si="1"/>
        <v>0</v>
      </c>
      <c r="H12" s="218"/>
    </row>
    <row r="13" spans="1:8" ht="25.2" thickBot="1" x14ac:dyDescent="0.75">
      <c r="A13" s="373" t="s">
        <v>1428</v>
      </c>
      <c r="B13" s="374"/>
      <c r="C13" s="220">
        <f>SUM(C6:C12)</f>
        <v>874</v>
      </c>
      <c r="D13" s="221">
        <f>SUM(D6:D12)</f>
        <v>874</v>
      </c>
      <c r="E13" s="222">
        <f t="shared" si="0"/>
        <v>100</v>
      </c>
      <c r="F13" s="223">
        <f>SUM(F6:F12)</f>
        <v>0</v>
      </c>
      <c r="G13" s="224">
        <f>F13/C13*100</f>
        <v>0</v>
      </c>
      <c r="H13" s="225"/>
    </row>
    <row r="14" spans="1:8" ht="25.2" thickTop="1" x14ac:dyDescent="0.7">
      <c r="A14" s="94"/>
      <c r="B14" s="226" t="s">
        <v>1423</v>
      </c>
      <c r="C14" s="100" t="s">
        <v>1429</v>
      </c>
      <c r="D14" s="100" t="s">
        <v>1430</v>
      </c>
      <c r="E14" s="94"/>
      <c r="F14" s="94"/>
      <c r="G14" s="94"/>
      <c r="H14" s="94"/>
    </row>
    <row r="15" spans="1:8" x14ac:dyDescent="0.45">
      <c r="B15" s="80" t="s">
        <v>57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61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62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58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60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59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56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1428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75"/>
      <c r="D36" s="375"/>
    </row>
    <row r="37" spans="1:4" x14ac:dyDescent="0.45">
      <c r="B37" s="85"/>
      <c r="C37" s="376"/>
      <c r="D37" s="376"/>
    </row>
    <row r="38" spans="1:4" x14ac:dyDescent="0.45">
      <c r="B38" s="85"/>
      <c r="C38" s="377"/>
      <c r="D38" s="377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92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300" t="s">
        <v>1433</v>
      </c>
      <c r="B1" s="301"/>
      <c r="C1" s="301"/>
      <c r="D1" s="301"/>
      <c r="E1" s="302"/>
    </row>
    <row r="2" spans="1:5" x14ac:dyDescent="0.25">
      <c r="A2" s="303" t="s">
        <v>1434</v>
      </c>
      <c r="B2" s="295" t="s">
        <v>1435</v>
      </c>
      <c r="C2" s="296"/>
      <c r="D2" s="294"/>
      <c r="E2" s="304"/>
    </row>
    <row r="3" spans="1:5" x14ac:dyDescent="0.25">
      <c r="A3" s="303" t="s">
        <v>1436</v>
      </c>
      <c r="B3" s="295" t="s">
        <v>1435</v>
      </c>
      <c r="C3" s="296"/>
      <c r="D3" s="294"/>
      <c r="E3" s="304"/>
    </row>
    <row r="4" spans="1:5" ht="14.25" customHeight="1" x14ac:dyDescent="0.25">
      <c r="A4" s="303" t="s">
        <v>1437</v>
      </c>
      <c r="B4" s="390" t="s">
        <v>1438</v>
      </c>
      <c r="C4" s="391"/>
      <c r="D4" s="294"/>
      <c r="E4" s="304"/>
    </row>
    <row r="5" spans="1:5" x14ac:dyDescent="0.25">
      <c r="A5" s="303"/>
      <c r="B5" s="390"/>
      <c r="C5" s="391"/>
      <c r="D5" s="294"/>
      <c r="E5" s="304"/>
    </row>
    <row r="6" spans="1:5" x14ac:dyDescent="0.25">
      <c r="A6" s="394"/>
      <c r="B6" s="395"/>
      <c r="C6" s="395"/>
      <c r="D6" s="395"/>
      <c r="E6" s="396"/>
    </row>
    <row r="7" spans="1:5" x14ac:dyDescent="0.25">
      <c r="A7" s="305" t="s">
        <v>1439</v>
      </c>
      <c r="B7" s="392" t="s">
        <v>55</v>
      </c>
      <c r="C7" s="393"/>
      <c r="D7" s="297" t="s">
        <v>1423</v>
      </c>
      <c r="E7" s="306">
        <v>242248</v>
      </c>
    </row>
    <row r="8" spans="1:5" x14ac:dyDescent="0.25">
      <c r="A8" s="307" t="s">
        <v>1440</v>
      </c>
      <c r="B8" s="388"/>
      <c r="C8" s="389"/>
      <c r="D8" s="298" t="s">
        <v>56</v>
      </c>
      <c r="E8" s="308"/>
    </row>
    <row r="9" spans="1:5" x14ac:dyDescent="0.25">
      <c r="A9" s="309" t="s">
        <v>1441</v>
      </c>
      <c r="B9" s="386"/>
      <c r="C9" s="387"/>
      <c r="D9" s="299" t="s">
        <v>56</v>
      </c>
      <c r="E9" s="310"/>
    </row>
    <row r="10" spans="1:5" x14ac:dyDescent="0.25">
      <c r="A10" s="307" t="s">
        <v>1442</v>
      </c>
      <c r="B10" s="388"/>
      <c r="C10" s="389"/>
      <c r="D10" s="298" t="s">
        <v>56</v>
      </c>
      <c r="E10" s="308"/>
    </row>
    <row r="11" spans="1:5" x14ac:dyDescent="0.25">
      <c r="A11" s="309" t="s">
        <v>1443</v>
      </c>
      <c r="B11" s="386"/>
      <c r="C11" s="387"/>
      <c r="D11" s="299" t="s">
        <v>56</v>
      </c>
      <c r="E11" s="310"/>
    </row>
    <row r="12" spans="1:5" x14ac:dyDescent="0.25">
      <c r="A12" s="307" t="s">
        <v>1444</v>
      </c>
      <c r="B12" s="388"/>
      <c r="C12" s="389"/>
      <c r="D12" s="298" t="s">
        <v>56</v>
      </c>
      <c r="E12" s="308"/>
    </row>
    <row r="13" spans="1:5" x14ac:dyDescent="0.25">
      <c r="A13" s="309" t="s">
        <v>1445</v>
      </c>
      <c r="B13" s="386"/>
      <c r="C13" s="387"/>
      <c r="D13" s="299" t="s">
        <v>56</v>
      </c>
      <c r="E13" s="310"/>
    </row>
    <row r="14" spans="1:5" x14ac:dyDescent="0.25">
      <c r="A14" s="307" t="s">
        <v>1446</v>
      </c>
      <c r="B14" s="388"/>
      <c r="C14" s="389"/>
      <c r="D14" s="298" t="s">
        <v>56</v>
      </c>
      <c r="E14" s="308"/>
    </row>
    <row r="15" spans="1:5" x14ac:dyDescent="0.25">
      <c r="A15" s="309" t="s">
        <v>1447</v>
      </c>
      <c r="B15" s="386"/>
      <c r="C15" s="387"/>
      <c r="D15" s="299" t="s">
        <v>56</v>
      </c>
      <c r="E15" s="310"/>
    </row>
    <row r="16" spans="1:5" x14ac:dyDescent="0.25">
      <c r="A16" s="307" t="s">
        <v>1448</v>
      </c>
      <c r="B16" s="388"/>
      <c r="C16" s="389"/>
      <c r="D16" s="298" t="s">
        <v>56</v>
      </c>
      <c r="E16" s="308"/>
    </row>
    <row r="17" spans="1:5" x14ac:dyDescent="0.25">
      <c r="A17" s="309" t="s">
        <v>1449</v>
      </c>
      <c r="B17" s="386"/>
      <c r="C17" s="387"/>
      <c r="D17" s="299" t="s">
        <v>56</v>
      </c>
      <c r="E17" s="310"/>
    </row>
    <row r="18" spans="1:5" x14ac:dyDescent="0.25">
      <c r="A18" s="307" t="s">
        <v>1450</v>
      </c>
      <c r="B18" s="388"/>
      <c r="C18" s="389"/>
      <c r="D18" s="298" t="s">
        <v>56</v>
      </c>
      <c r="E18" s="308"/>
    </row>
    <row r="19" spans="1:5" x14ac:dyDescent="0.25">
      <c r="A19" s="309" t="s">
        <v>1451</v>
      </c>
      <c r="B19" s="386"/>
      <c r="C19" s="387"/>
      <c r="D19" s="299" t="s">
        <v>56</v>
      </c>
      <c r="E19" s="310"/>
    </row>
    <row r="20" spans="1:5" x14ac:dyDescent="0.25">
      <c r="A20" s="405" t="s">
        <v>1452</v>
      </c>
      <c r="B20" s="407" t="s">
        <v>1453</v>
      </c>
      <c r="C20" s="408"/>
      <c r="D20" s="411" t="s">
        <v>56</v>
      </c>
      <c r="E20" s="311" t="s">
        <v>1454</v>
      </c>
    </row>
    <row r="21" spans="1:5" x14ac:dyDescent="0.25">
      <c r="A21" s="406"/>
      <c r="B21" s="409"/>
      <c r="C21" s="410"/>
      <c r="D21" s="412"/>
      <c r="E21" s="312" t="s">
        <v>1455</v>
      </c>
    </row>
    <row r="22" spans="1:5" x14ac:dyDescent="0.25">
      <c r="A22" s="397" t="s">
        <v>1456</v>
      </c>
      <c r="B22" s="399" t="s">
        <v>1453</v>
      </c>
      <c r="C22" s="400"/>
      <c r="D22" s="403" t="s">
        <v>56</v>
      </c>
      <c r="E22" s="313" t="s">
        <v>1454</v>
      </c>
    </row>
    <row r="23" spans="1:5" x14ac:dyDescent="0.25">
      <c r="A23" s="398"/>
      <c r="B23" s="401"/>
      <c r="C23" s="402"/>
      <c r="D23" s="404"/>
      <c r="E23" s="314" t="s">
        <v>1455</v>
      </c>
    </row>
    <row r="24" spans="1:5" x14ac:dyDescent="0.25">
      <c r="A24" s="405" t="s">
        <v>1457</v>
      </c>
      <c r="B24" s="407" t="s">
        <v>1453</v>
      </c>
      <c r="C24" s="408"/>
      <c r="D24" s="411" t="s">
        <v>56</v>
      </c>
      <c r="E24" s="311" t="s">
        <v>1454</v>
      </c>
    </row>
    <row r="25" spans="1:5" x14ac:dyDescent="0.25">
      <c r="A25" s="406"/>
      <c r="B25" s="409"/>
      <c r="C25" s="410"/>
      <c r="D25" s="412"/>
      <c r="E25" s="312" t="s">
        <v>1455</v>
      </c>
    </row>
    <row r="26" spans="1:5" x14ac:dyDescent="0.25">
      <c r="A26" s="397" t="s">
        <v>1458</v>
      </c>
      <c r="B26" s="399" t="s">
        <v>1453</v>
      </c>
      <c r="C26" s="400"/>
      <c r="D26" s="403" t="s">
        <v>56</v>
      </c>
      <c r="E26" s="313" t="s">
        <v>1454</v>
      </c>
    </row>
    <row r="27" spans="1:5" x14ac:dyDescent="0.25">
      <c r="A27" s="398"/>
      <c r="B27" s="401"/>
      <c r="C27" s="402"/>
      <c r="D27" s="404"/>
      <c r="E27" s="314" t="s">
        <v>1455</v>
      </c>
    </row>
    <row r="28" spans="1:5" x14ac:dyDescent="0.25">
      <c r="A28" s="405" t="s">
        <v>1459</v>
      </c>
      <c r="B28" s="407" t="s">
        <v>1453</v>
      </c>
      <c r="C28" s="408"/>
      <c r="D28" s="411" t="s">
        <v>56</v>
      </c>
      <c r="E28" s="311" t="s">
        <v>1454</v>
      </c>
    </row>
    <row r="29" spans="1:5" x14ac:dyDescent="0.25">
      <c r="A29" s="406"/>
      <c r="B29" s="409"/>
      <c r="C29" s="410"/>
      <c r="D29" s="412"/>
      <c r="E29" s="312" t="s">
        <v>1455</v>
      </c>
    </row>
    <row r="30" spans="1:5" x14ac:dyDescent="0.25">
      <c r="A30" s="397" t="s">
        <v>1460</v>
      </c>
      <c r="B30" s="399" t="s">
        <v>1453</v>
      </c>
      <c r="C30" s="400"/>
      <c r="D30" s="403" t="s">
        <v>56</v>
      </c>
      <c r="E30" s="313" t="s">
        <v>1454</v>
      </c>
    </row>
    <row r="31" spans="1:5" x14ac:dyDescent="0.25">
      <c r="A31" s="398"/>
      <c r="B31" s="401"/>
      <c r="C31" s="402"/>
      <c r="D31" s="404"/>
      <c r="E31" s="314" t="s">
        <v>1455</v>
      </c>
    </row>
    <row r="32" spans="1:5" x14ac:dyDescent="0.25">
      <c r="A32" s="405" t="s">
        <v>1461</v>
      </c>
      <c r="B32" s="407" t="s">
        <v>1453</v>
      </c>
      <c r="C32" s="408"/>
      <c r="D32" s="411" t="s">
        <v>56</v>
      </c>
      <c r="E32" s="311" t="s">
        <v>1454</v>
      </c>
    </row>
    <row r="33" spans="1:5" x14ac:dyDescent="0.25">
      <c r="A33" s="406"/>
      <c r="B33" s="409"/>
      <c r="C33" s="410"/>
      <c r="D33" s="412"/>
      <c r="E33" s="312" t="s">
        <v>1455</v>
      </c>
    </row>
    <row r="34" spans="1:5" x14ac:dyDescent="0.25">
      <c r="A34" s="397" t="s">
        <v>1462</v>
      </c>
      <c r="B34" s="399" t="s">
        <v>1453</v>
      </c>
      <c r="C34" s="400"/>
      <c r="D34" s="403" t="s">
        <v>56</v>
      </c>
      <c r="E34" s="313" t="s">
        <v>1454</v>
      </c>
    </row>
    <row r="35" spans="1:5" x14ac:dyDescent="0.25">
      <c r="A35" s="398"/>
      <c r="B35" s="401"/>
      <c r="C35" s="402"/>
      <c r="D35" s="404"/>
      <c r="E35" s="314" t="s">
        <v>1455</v>
      </c>
    </row>
    <row r="36" spans="1:5" x14ac:dyDescent="0.25">
      <c r="A36" s="405" t="s">
        <v>1463</v>
      </c>
      <c r="B36" s="407" t="s">
        <v>1453</v>
      </c>
      <c r="C36" s="408"/>
      <c r="D36" s="411" t="s">
        <v>56</v>
      </c>
      <c r="E36" s="311" t="s">
        <v>1454</v>
      </c>
    </row>
    <row r="37" spans="1:5" x14ac:dyDescent="0.25">
      <c r="A37" s="406"/>
      <c r="B37" s="409"/>
      <c r="C37" s="410"/>
      <c r="D37" s="412"/>
      <c r="E37" s="312" t="s">
        <v>1455</v>
      </c>
    </row>
    <row r="38" spans="1:5" x14ac:dyDescent="0.25">
      <c r="A38" s="397" t="s">
        <v>1464</v>
      </c>
      <c r="B38" s="399" t="s">
        <v>1453</v>
      </c>
      <c r="C38" s="400"/>
      <c r="D38" s="403" t="s">
        <v>56</v>
      </c>
      <c r="E38" s="313" t="s">
        <v>1454</v>
      </c>
    </row>
    <row r="39" spans="1:5" x14ac:dyDescent="0.25">
      <c r="A39" s="398"/>
      <c r="B39" s="401"/>
      <c r="C39" s="402"/>
      <c r="D39" s="404"/>
      <c r="E39" s="314" t="s">
        <v>1455</v>
      </c>
    </row>
    <row r="40" spans="1:5" x14ac:dyDescent="0.25">
      <c r="A40" s="405" t="s">
        <v>1465</v>
      </c>
      <c r="B40" s="407" t="s">
        <v>1453</v>
      </c>
      <c r="C40" s="408"/>
      <c r="D40" s="411" t="s">
        <v>56</v>
      </c>
      <c r="E40" s="311" t="s">
        <v>1454</v>
      </c>
    </row>
    <row r="41" spans="1:5" x14ac:dyDescent="0.25">
      <c r="A41" s="406"/>
      <c r="B41" s="409"/>
      <c r="C41" s="410"/>
      <c r="D41" s="412"/>
      <c r="E41" s="312" t="s">
        <v>1455</v>
      </c>
    </row>
    <row r="42" spans="1:5" x14ac:dyDescent="0.25">
      <c r="A42" s="397" t="s">
        <v>1466</v>
      </c>
      <c r="B42" s="399" t="s">
        <v>1453</v>
      </c>
      <c r="C42" s="400"/>
      <c r="D42" s="403" t="s">
        <v>56</v>
      </c>
      <c r="E42" s="313" t="s">
        <v>1454</v>
      </c>
    </row>
    <row r="43" spans="1:5" x14ac:dyDescent="0.25">
      <c r="A43" s="398"/>
      <c r="B43" s="401"/>
      <c r="C43" s="402"/>
      <c r="D43" s="404"/>
      <c r="E43" s="314" t="s">
        <v>1455</v>
      </c>
    </row>
    <row r="44" spans="1:5" x14ac:dyDescent="0.25">
      <c r="A44" s="405" t="s">
        <v>1467</v>
      </c>
      <c r="B44" s="407" t="s">
        <v>1453</v>
      </c>
      <c r="C44" s="408"/>
      <c r="D44" s="411" t="s">
        <v>56</v>
      </c>
      <c r="E44" s="311" t="s">
        <v>1454</v>
      </c>
    </row>
    <row r="45" spans="1:5" x14ac:dyDescent="0.25">
      <c r="A45" s="406"/>
      <c r="B45" s="409"/>
      <c r="C45" s="410"/>
      <c r="D45" s="412"/>
      <c r="E45" s="312" t="s">
        <v>1455</v>
      </c>
    </row>
    <row r="46" spans="1:5" x14ac:dyDescent="0.25">
      <c r="A46" s="397" t="s">
        <v>1468</v>
      </c>
      <c r="B46" s="399" t="s">
        <v>1453</v>
      </c>
      <c r="C46" s="400"/>
      <c r="D46" s="403" t="s">
        <v>56</v>
      </c>
      <c r="E46" s="313" t="s">
        <v>1454</v>
      </c>
    </row>
    <row r="47" spans="1:5" x14ac:dyDescent="0.25">
      <c r="A47" s="398"/>
      <c r="B47" s="401"/>
      <c r="C47" s="402"/>
      <c r="D47" s="404"/>
      <c r="E47" s="314" t="s">
        <v>1455</v>
      </c>
    </row>
    <row r="48" spans="1:5" x14ac:dyDescent="0.25">
      <c r="A48" s="405" t="s">
        <v>1469</v>
      </c>
      <c r="B48" s="407" t="s">
        <v>1453</v>
      </c>
      <c r="C48" s="408"/>
      <c r="D48" s="411" t="s">
        <v>56</v>
      </c>
      <c r="E48" s="311" t="s">
        <v>1454</v>
      </c>
    </row>
    <row r="49" spans="1:5" x14ac:dyDescent="0.25">
      <c r="A49" s="406"/>
      <c r="B49" s="409"/>
      <c r="C49" s="410"/>
      <c r="D49" s="412"/>
      <c r="E49" s="312" t="s">
        <v>1455</v>
      </c>
    </row>
    <row r="50" spans="1:5" x14ac:dyDescent="0.25">
      <c r="A50" s="397" t="s">
        <v>1470</v>
      </c>
      <c r="B50" s="399" t="s">
        <v>1453</v>
      </c>
      <c r="C50" s="400"/>
      <c r="D50" s="403" t="s">
        <v>56</v>
      </c>
      <c r="E50" s="313" t="s">
        <v>1454</v>
      </c>
    </row>
    <row r="51" spans="1:5" x14ac:dyDescent="0.25">
      <c r="A51" s="398"/>
      <c r="B51" s="401"/>
      <c r="C51" s="402"/>
      <c r="D51" s="404"/>
      <c r="E51" s="314" t="s">
        <v>1455</v>
      </c>
    </row>
    <row r="52" spans="1:5" x14ac:dyDescent="0.25">
      <c r="A52" s="405" t="s">
        <v>1471</v>
      </c>
      <c r="B52" s="407" t="s">
        <v>1453</v>
      </c>
      <c r="C52" s="408"/>
      <c r="D52" s="411" t="s">
        <v>56</v>
      </c>
      <c r="E52" s="311" t="s">
        <v>1454</v>
      </c>
    </row>
    <row r="53" spans="1:5" x14ac:dyDescent="0.25">
      <c r="A53" s="406"/>
      <c r="B53" s="409"/>
      <c r="C53" s="410"/>
      <c r="D53" s="412"/>
      <c r="E53" s="312" t="s">
        <v>1455</v>
      </c>
    </row>
    <row r="54" spans="1:5" x14ac:dyDescent="0.25">
      <c r="A54" s="397" t="s">
        <v>1472</v>
      </c>
      <c r="B54" s="399" t="s">
        <v>1453</v>
      </c>
      <c r="C54" s="400"/>
      <c r="D54" s="403" t="s">
        <v>56</v>
      </c>
      <c r="E54" s="313" t="s">
        <v>1454</v>
      </c>
    </row>
    <row r="55" spans="1:5" x14ac:dyDescent="0.25">
      <c r="A55" s="398"/>
      <c r="B55" s="401"/>
      <c r="C55" s="402"/>
      <c r="D55" s="404"/>
      <c r="E55" s="314" t="s">
        <v>1455</v>
      </c>
    </row>
    <row r="56" spans="1:5" x14ac:dyDescent="0.25">
      <c r="A56" s="405" t="s">
        <v>1473</v>
      </c>
      <c r="B56" s="407" t="s">
        <v>1453</v>
      </c>
      <c r="C56" s="408"/>
      <c r="D56" s="411" t="s">
        <v>56</v>
      </c>
      <c r="E56" s="311" t="s">
        <v>1454</v>
      </c>
    </row>
    <row r="57" spans="1:5" x14ac:dyDescent="0.25">
      <c r="A57" s="406"/>
      <c r="B57" s="409"/>
      <c r="C57" s="410"/>
      <c r="D57" s="412"/>
      <c r="E57" s="312" t="s">
        <v>1455</v>
      </c>
    </row>
    <row r="58" spans="1:5" x14ac:dyDescent="0.25">
      <c r="A58" s="397" t="s">
        <v>1474</v>
      </c>
      <c r="B58" s="399" t="s">
        <v>1453</v>
      </c>
      <c r="C58" s="400"/>
      <c r="D58" s="403" t="s">
        <v>56</v>
      </c>
      <c r="E58" s="313" t="s">
        <v>1454</v>
      </c>
    </row>
    <row r="59" spans="1:5" x14ac:dyDescent="0.25">
      <c r="A59" s="398"/>
      <c r="B59" s="401"/>
      <c r="C59" s="402"/>
      <c r="D59" s="404"/>
      <c r="E59" s="314" t="s">
        <v>1455</v>
      </c>
    </row>
    <row r="60" spans="1:5" x14ac:dyDescent="0.25">
      <c r="A60" s="405" t="s">
        <v>1475</v>
      </c>
      <c r="B60" s="407" t="s">
        <v>1453</v>
      </c>
      <c r="C60" s="408"/>
      <c r="D60" s="411" t="s">
        <v>56</v>
      </c>
      <c r="E60" s="311" t="s">
        <v>1454</v>
      </c>
    </row>
    <row r="61" spans="1:5" x14ac:dyDescent="0.25">
      <c r="A61" s="406"/>
      <c r="B61" s="409"/>
      <c r="C61" s="410"/>
      <c r="D61" s="412"/>
      <c r="E61" s="312" t="s">
        <v>1455</v>
      </c>
    </row>
    <row r="62" spans="1:5" x14ac:dyDescent="0.25">
      <c r="A62" s="397" t="s">
        <v>1476</v>
      </c>
      <c r="B62" s="399" t="s">
        <v>1453</v>
      </c>
      <c r="C62" s="400"/>
      <c r="D62" s="403" t="s">
        <v>56</v>
      </c>
      <c r="E62" s="313" t="s">
        <v>1454</v>
      </c>
    </row>
    <row r="63" spans="1:5" x14ac:dyDescent="0.25">
      <c r="A63" s="398"/>
      <c r="B63" s="401"/>
      <c r="C63" s="402"/>
      <c r="D63" s="404"/>
      <c r="E63" s="314" t="s">
        <v>1455</v>
      </c>
    </row>
    <row r="64" spans="1:5" x14ac:dyDescent="0.25">
      <c r="A64" s="405" t="s">
        <v>1477</v>
      </c>
      <c r="B64" s="407" t="s">
        <v>1453</v>
      </c>
      <c r="C64" s="408"/>
      <c r="D64" s="411" t="s">
        <v>56</v>
      </c>
      <c r="E64" s="311" t="s">
        <v>1454</v>
      </c>
    </row>
    <row r="65" spans="1:5" x14ac:dyDescent="0.25">
      <c r="A65" s="406"/>
      <c r="B65" s="409"/>
      <c r="C65" s="410"/>
      <c r="D65" s="412"/>
      <c r="E65" s="312" t="s">
        <v>1455</v>
      </c>
    </row>
    <row r="66" spans="1:5" x14ac:dyDescent="0.25">
      <c r="A66" s="397" t="s">
        <v>1478</v>
      </c>
      <c r="B66" s="399" t="s">
        <v>1479</v>
      </c>
      <c r="C66" s="400"/>
      <c r="D66" s="403" t="s">
        <v>56</v>
      </c>
      <c r="E66" s="313" t="s">
        <v>1454</v>
      </c>
    </row>
    <row r="67" spans="1:5" x14ac:dyDescent="0.25">
      <c r="A67" s="398"/>
      <c r="B67" s="401"/>
      <c r="C67" s="402"/>
      <c r="D67" s="404"/>
      <c r="E67" s="314" t="s">
        <v>1455</v>
      </c>
    </row>
    <row r="68" spans="1:5" x14ac:dyDescent="0.25">
      <c r="A68" s="405" t="s">
        <v>1480</v>
      </c>
      <c r="B68" s="407" t="s">
        <v>1479</v>
      </c>
      <c r="C68" s="408"/>
      <c r="D68" s="411" t="s">
        <v>56</v>
      </c>
      <c r="E68" s="311" t="s">
        <v>1454</v>
      </c>
    </row>
    <row r="69" spans="1:5" x14ac:dyDescent="0.25">
      <c r="A69" s="406"/>
      <c r="B69" s="409"/>
      <c r="C69" s="410"/>
      <c r="D69" s="412"/>
      <c r="E69" s="312" t="s">
        <v>1455</v>
      </c>
    </row>
    <row r="70" spans="1:5" x14ac:dyDescent="0.25">
      <c r="A70" s="397" t="s">
        <v>1481</v>
      </c>
      <c r="B70" s="399" t="s">
        <v>1479</v>
      </c>
      <c r="C70" s="400"/>
      <c r="D70" s="403" t="s">
        <v>56</v>
      </c>
      <c r="E70" s="313" t="s">
        <v>1454</v>
      </c>
    </row>
    <row r="71" spans="1:5" x14ac:dyDescent="0.25">
      <c r="A71" s="398"/>
      <c r="B71" s="401"/>
      <c r="C71" s="402"/>
      <c r="D71" s="404"/>
      <c r="E71" s="314" t="s">
        <v>1455</v>
      </c>
    </row>
    <row r="72" spans="1:5" x14ac:dyDescent="0.25">
      <c r="A72" s="405" t="s">
        <v>1482</v>
      </c>
      <c r="B72" s="407" t="s">
        <v>1479</v>
      </c>
      <c r="C72" s="408"/>
      <c r="D72" s="411" t="s">
        <v>56</v>
      </c>
      <c r="E72" s="311" t="s">
        <v>1454</v>
      </c>
    </row>
    <row r="73" spans="1:5" x14ac:dyDescent="0.25">
      <c r="A73" s="406"/>
      <c r="B73" s="409"/>
      <c r="C73" s="410"/>
      <c r="D73" s="412"/>
      <c r="E73" s="312" t="s">
        <v>1455</v>
      </c>
    </row>
    <row r="74" spans="1:5" x14ac:dyDescent="0.25">
      <c r="A74" s="397" t="s">
        <v>1483</v>
      </c>
      <c r="B74" s="399" t="s">
        <v>1479</v>
      </c>
      <c r="C74" s="400"/>
      <c r="D74" s="403" t="s">
        <v>56</v>
      </c>
      <c r="E74" s="313" t="s">
        <v>1454</v>
      </c>
    </row>
    <row r="75" spans="1:5" x14ac:dyDescent="0.25">
      <c r="A75" s="398"/>
      <c r="B75" s="401"/>
      <c r="C75" s="402"/>
      <c r="D75" s="404"/>
      <c r="E75" s="314" t="s">
        <v>1455</v>
      </c>
    </row>
    <row r="76" spans="1:5" x14ac:dyDescent="0.25">
      <c r="A76" s="405" t="s">
        <v>1484</v>
      </c>
      <c r="B76" s="407" t="s">
        <v>1479</v>
      </c>
      <c r="C76" s="408"/>
      <c r="D76" s="411" t="s">
        <v>56</v>
      </c>
      <c r="E76" s="311" t="s">
        <v>1454</v>
      </c>
    </row>
    <row r="77" spans="1:5" x14ac:dyDescent="0.25">
      <c r="A77" s="406"/>
      <c r="B77" s="409"/>
      <c r="C77" s="410"/>
      <c r="D77" s="412"/>
      <c r="E77" s="312" t="s">
        <v>1455</v>
      </c>
    </row>
    <row r="78" spans="1:5" x14ac:dyDescent="0.25">
      <c r="A78" s="397" t="s">
        <v>1485</v>
      </c>
      <c r="B78" s="399" t="s">
        <v>1479</v>
      </c>
      <c r="C78" s="400"/>
      <c r="D78" s="403" t="s">
        <v>56</v>
      </c>
      <c r="E78" s="313" t="s">
        <v>1454</v>
      </c>
    </row>
    <row r="79" spans="1:5" x14ac:dyDescent="0.25">
      <c r="A79" s="398"/>
      <c r="B79" s="401"/>
      <c r="C79" s="402"/>
      <c r="D79" s="404"/>
      <c r="E79" s="314" t="s">
        <v>1455</v>
      </c>
    </row>
    <row r="80" spans="1:5" x14ac:dyDescent="0.25">
      <c r="A80" s="405" t="s">
        <v>1486</v>
      </c>
      <c r="B80" s="407" t="s">
        <v>1479</v>
      </c>
      <c r="C80" s="408"/>
      <c r="D80" s="411" t="s">
        <v>56</v>
      </c>
      <c r="E80" s="311" t="s">
        <v>1454</v>
      </c>
    </row>
    <row r="81" spans="1:5" x14ac:dyDescent="0.25">
      <c r="A81" s="406"/>
      <c r="B81" s="409"/>
      <c r="C81" s="410"/>
      <c r="D81" s="412"/>
      <c r="E81" s="312" t="s">
        <v>1455</v>
      </c>
    </row>
    <row r="82" spans="1:5" x14ac:dyDescent="0.25">
      <c r="A82" s="397" t="s">
        <v>1487</v>
      </c>
      <c r="B82" s="399" t="s">
        <v>1479</v>
      </c>
      <c r="C82" s="400"/>
      <c r="D82" s="403" t="s">
        <v>56</v>
      </c>
      <c r="E82" s="313" t="s">
        <v>1454</v>
      </c>
    </row>
    <row r="83" spans="1:5" x14ac:dyDescent="0.25">
      <c r="A83" s="398"/>
      <c r="B83" s="401"/>
      <c r="C83" s="402"/>
      <c r="D83" s="404"/>
      <c r="E83" s="314" t="s">
        <v>1455</v>
      </c>
    </row>
    <row r="84" spans="1:5" x14ac:dyDescent="0.25">
      <c r="A84" s="405" t="s">
        <v>1488</v>
      </c>
      <c r="B84" s="407" t="s">
        <v>1489</v>
      </c>
      <c r="C84" s="408"/>
      <c r="D84" s="411" t="s">
        <v>56</v>
      </c>
      <c r="E84" s="311" t="s">
        <v>1454</v>
      </c>
    </row>
    <row r="85" spans="1:5" x14ac:dyDescent="0.25">
      <c r="A85" s="406"/>
      <c r="B85" s="409"/>
      <c r="C85" s="410"/>
      <c r="D85" s="412"/>
      <c r="E85" s="312" t="s">
        <v>1455</v>
      </c>
    </row>
    <row r="86" spans="1:5" x14ac:dyDescent="0.25">
      <c r="A86" s="397" t="s">
        <v>1490</v>
      </c>
      <c r="B86" s="399" t="s">
        <v>1489</v>
      </c>
      <c r="C86" s="400"/>
      <c r="D86" s="403" t="s">
        <v>56</v>
      </c>
      <c r="E86" s="313" t="s">
        <v>1454</v>
      </c>
    </row>
    <row r="87" spans="1:5" x14ac:dyDescent="0.25">
      <c r="A87" s="398"/>
      <c r="B87" s="401"/>
      <c r="C87" s="402"/>
      <c r="D87" s="404"/>
      <c r="E87" s="314" t="s">
        <v>1455</v>
      </c>
    </row>
    <row r="88" spans="1:5" x14ac:dyDescent="0.25">
      <c r="A88" s="405" t="s">
        <v>1491</v>
      </c>
      <c r="B88" s="407" t="s">
        <v>1489</v>
      </c>
      <c r="C88" s="408"/>
      <c r="D88" s="411" t="s">
        <v>56</v>
      </c>
      <c r="E88" s="311" t="s">
        <v>1454</v>
      </c>
    </row>
    <row r="89" spans="1:5" x14ac:dyDescent="0.25">
      <c r="A89" s="406"/>
      <c r="B89" s="409"/>
      <c r="C89" s="410"/>
      <c r="D89" s="412"/>
      <c r="E89" s="312" t="s">
        <v>1455</v>
      </c>
    </row>
    <row r="90" spans="1:5" x14ac:dyDescent="0.25">
      <c r="A90" s="397" t="s">
        <v>1492</v>
      </c>
      <c r="B90" s="399" t="s">
        <v>1489</v>
      </c>
      <c r="C90" s="400"/>
      <c r="D90" s="403" t="s">
        <v>56</v>
      </c>
      <c r="E90" s="313" t="s">
        <v>1454</v>
      </c>
    </row>
    <row r="91" spans="1:5" x14ac:dyDescent="0.25">
      <c r="A91" s="398"/>
      <c r="B91" s="401"/>
      <c r="C91" s="402"/>
      <c r="D91" s="404"/>
      <c r="E91" s="314" t="s">
        <v>1455</v>
      </c>
    </row>
    <row r="92" spans="1:5" x14ac:dyDescent="0.25">
      <c r="A92" s="405" t="s">
        <v>1493</v>
      </c>
      <c r="B92" s="407" t="s">
        <v>1489</v>
      </c>
      <c r="C92" s="408"/>
      <c r="D92" s="411" t="s">
        <v>56</v>
      </c>
      <c r="E92" s="311" t="s">
        <v>1454</v>
      </c>
    </row>
    <row r="93" spans="1:5" x14ac:dyDescent="0.25">
      <c r="A93" s="406"/>
      <c r="B93" s="409"/>
      <c r="C93" s="410"/>
      <c r="D93" s="412"/>
      <c r="E93" s="312" t="s">
        <v>1455</v>
      </c>
    </row>
    <row r="94" spans="1:5" x14ac:dyDescent="0.25">
      <c r="A94" s="397" t="s">
        <v>1494</v>
      </c>
      <c r="B94" s="399" t="s">
        <v>1489</v>
      </c>
      <c r="C94" s="400"/>
      <c r="D94" s="403" t="s">
        <v>56</v>
      </c>
      <c r="E94" s="313" t="s">
        <v>1454</v>
      </c>
    </row>
    <row r="95" spans="1:5" x14ac:dyDescent="0.25">
      <c r="A95" s="398"/>
      <c r="B95" s="401"/>
      <c r="C95" s="402"/>
      <c r="D95" s="404"/>
      <c r="E95" s="314" t="s">
        <v>1455</v>
      </c>
    </row>
    <row r="96" spans="1:5" x14ac:dyDescent="0.25">
      <c r="A96" s="405" t="s">
        <v>1495</v>
      </c>
      <c r="B96" s="407" t="s">
        <v>1489</v>
      </c>
      <c r="C96" s="408"/>
      <c r="D96" s="411" t="s">
        <v>56</v>
      </c>
      <c r="E96" s="311" t="s">
        <v>1454</v>
      </c>
    </row>
    <row r="97" spans="1:5" x14ac:dyDescent="0.25">
      <c r="A97" s="406"/>
      <c r="B97" s="409"/>
      <c r="C97" s="410"/>
      <c r="D97" s="412"/>
      <c r="E97" s="312" t="s">
        <v>1455</v>
      </c>
    </row>
    <row r="98" spans="1:5" x14ac:dyDescent="0.25">
      <c r="A98" s="397" t="s">
        <v>1496</v>
      </c>
      <c r="B98" s="399" t="s">
        <v>1489</v>
      </c>
      <c r="C98" s="400"/>
      <c r="D98" s="403" t="s">
        <v>56</v>
      </c>
      <c r="E98" s="313" t="s">
        <v>1454</v>
      </c>
    </row>
    <row r="99" spans="1:5" x14ac:dyDescent="0.25">
      <c r="A99" s="398"/>
      <c r="B99" s="401"/>
      <c r="C99" s="402"/>
      <c r="D99" s="404"/>
      <c r="E99" s="314" t="s">
        <v>1455</v>
      </c>
    </row>
    <row r="100" spans="1:5" x14ac:dyDescent="0.25">
      <c r="A100" s="405" t="s">
        <v>1497</v>
      </c>
      <c r="B100" s="407" t="s">
        <v>1489</v>
      </c>
      <c r="C100" s="408"/>
      <c r="D100" s="411" t="s">
        <v>56</v>
      </c>
      <c r="E100" s="311" t="s">
        <v>1454</v>
      </c>
    </row>
    <row r="101" spans="1:5" x14ac:dyDescent="0.25">
      <c r="A101" s="406"/>
      <c r="B101" s="409"/>
      <c r="C101" s="410"/>
      <c r="D101" s="412"/>
      <c r="E101" s="312" t="s">
        <v>1455</v>
      </c>
    </row>
    <row r="102" spans="1:5" x14ac:dyDescent="0.25">
      <c r="A102" s="397" t="s">
        <v>1498</v>
      </c>
      <c r="B102" s="399" t="s">
        <v>1489</v>
      </c>
      <c r="C102" s="400"/>
      <c r="D102" s="403" t="s">
        <v>56</v>
      </c>
      <c r="E102" s="313" t="s">
        <v>1454</v>
      </c>
    </row>
    <row r="103" spans="1:5" x14ac:dyDescent="0.25">
      <c r="A103" s="398"/>
      <c r="B103" s="401"/>
      <c r="C103" s="402"/>
      <c r="D103" s="404"/>
      <c r="E103" s="314" t="s">
        <v>1455</v>
      </c>
    </row>
    <row r="104" spans="1:5" x14ac:dyDescent="0.25">
      <c r="A104" s="405" t="s">
        <v>1499</v>
      </c>
      <c r="B104" s="407" t="s">
        <v>1489</v>
      </c>
      <c r="C104" s="408"/>
      <c r="D104" s="411" t="s">
        <v>56</v>
      </c>
      <c r="E104" s="311" t="s">
        <v>1454</v>
      </c>
    </row>
    <row r="105" spans="1:5" x14ac:dyDescent="0.25">
      <c r="A105" s="406"/>
      <c r="B105" s="409"/>
      <c r="C105" s="410"/>
      <c r="D105" s="412"/>
      <c r="E105" s="312" t="s">
        <v>1455</v>
      </c>
    </row>
    <row r="106" spans="1:5" x14ac:dyDescent="0.25">
      <c r="A106" s="397" t="s">
        <v>1500</v>
      </c>
      <c r="B106" s="399" t="s">
        <v>1489</v>
      </c>
      <c r="C106" s="400"/>
      <c r="D106" s="403" t="s">
        <v>56</v>
      </c>
      <c r="E106" s="313" t="s">
        <v>1454</v>
      </c>
    </row>
    <row r="107" spans="1:5" x14ac:dyDescent="0.25">
      <c r="A107" s="398"/>
      <c r="B107" s="401"/>
      <c r="C107" s="402"/>
      <c r="D107" s="404"/>
      <c r="E107" s="314" t="s">
        <v>1455</v>
      </c>
    </row>
    <row r="108" spans="1:5" x14ac:dyDescent="0.25">
      <c r="A108" s="405" t="s">
        <v>1501</v>
      </c>
      <c r="B108" s="407" t="s">
        <v>1489</v>
      </c>
      <c r="C108" s="408"/>
      <c r="D108" s="411" t="s">
        <v>56</v>
      </c>
      <c r="E108" s="311" t="s">
        <v>1454</v>
      </c>
    </row>
    <row r="109" spans="1:5" x14ac:dyDescent="0.25">
      <c r="A109" s="406"/>
      <c r="B109" s="409"/>
      <c r="C109" s="410"/>
      <c r="D109" s="412"/>
      <c r="E109" s="312" t="s">
        <v>1455</v>
      </c>
    </row>
    <row r="110" spans="1:5" x14ac:dyDescent="0.25">
      <c r="A110" s="397" t="s">
        <v>1502</v>
      </c>
      <c r="B110" s="399" t="s">
        <v>1489</v>
      </c>
      <c r="C110" s="400"/>
      <c r="D110" s="403" t="s">
        <v>56</v>
      </c>
      <c r="E110" s="313" t="s">
        <v>1454</v>
      </c>
    </row>
    <row r="111" spans="1:5" x14ac:dyDescent="0.25">
      <c r="A111" s="398"/>
      <c r="B111" s="401"/>
      <c r="C111" s="402"/>
      <c r="D111" s="404"/>
      <c r="E111" s="314" t="s">
        <v>1455</v>
      </c>
    </row>
    <row r="112" spans="1:5" x14ac:dyDescent="0.25">
      <c r="A112" s="405" t="s">
        <v>1503</v>
      </c>
      <c r="B112" s="407" t="s">
        <v>1489</v>
      </c>
      <c r="C112" s="408"/>
      <c r="D112" s="411" t="s">
        <v>56</v>
      </c>
      <c r="E112" s="311" t="s">
        <v>1454</v>
      </c>
    </row>
    <row r="113" spans="1:5" x14ac:dyDescent="0.25">
      <c r="A113" s="406"/>
      <c r="B113" s="409"/>
      <c r="C113" s="410"/>
      <c r="D113" s="412"/>
      <c r="E113" s="312" t="s">
        <v>1455</v>
      </c>
    </row>
    <row r="114" spans="1:5" x14ac:dyDescent="0.25">
      <c r="A114" s="397" t="s">
        <v>1504</v>
      </c>
      <c r="B114" s="399" t="s">
        <v>1489</v>
      </c>
      <c r="C114" s="400"/>
      <c r="D114" s="403" t="s">
        <v>56</v>
      </c>
      <c r="E114" s="313" t="s">
        <v>1454</v>
      </c>
    </row>
    <row r="115" spans="1:5" x14ac:dyDescent="0.25">
      <c r="A115" s="398"/>
      <c r="B115" s="401"/>
      <c r="C115" s="402"/>
      <c r="D115" s="404"/>
      <c r="E115" s="314" t="s">
        <v>1455</v>
      </c>
    </row>
    <row r="116" spans="1:5" x14ac:dyDescent="0.25">
      <c r="A116" s="405" t="s">
        <v>1505</v>
      </c>
      <c r="B116" s="407" t="s">
        <v>1489</v>
      </c>
      <c r="C116" s="408"/>
      <c r="D116" s="411" t="s">
        <v>56</v>
      </c>
      <c r="E116" s="311" t="s">
        <v>1454</v>
      </c>
    </row>
    <row r="117" spans="1:5" x14ac:dyDescent="0.25">
      <c r="A117" s="406"/>
      <c r="B117" s="409"/>
      <c r="C117" s="410"/>
      <c r="D117" s="412"/>
      <c r="E117" s="312" t="s">
        <v>1455</v>
      </c>
    </row>
    <row r="118" spans="1:5" x14ac:dyDescent="0.25">
      <c r="A118" s="397" t="s">
        <v>1506</v>
      </c>
      <c r="B118" s="399" t="s">
        <v>1507</v>
      </c>
      <c r="C118" s="400"/>
      <c r="D118" s="403" t="s">
        <v>56</v>
      </c>
      <c r="E118" s="313" t="s">
        <v>1454</v>
      </c>
    </row>
    <row r="119" spans="1:5" x14ac:dyDescent="0.25">
      <c r="A119" s="398"/>
      <c r="B119" s="401"/>
      <c r="C119" s="402"/>
      <c r="D119" s="404"/>
      <c r="E119" s="314" t="s">
        <v>1455</v>
      </c>
    </row>
    <row r="120" spans="1:5" x14ac:dyDescent="0.25">
      <c r="A120" s="405" t="s">
        <v>1508</v>
      </c>
      <c r="B120" s="407" t="s">
        <v>1507</v>
      </c>
      <c r="C120" s="408"/>
      <c r="D120" s="411" t="s">
        <v>56</v>
      </c>
      <c r="E120" s="311" t="s">
        <v>1454</v>
      </c>
    </row>
    <row r="121" spans="1:5" x14ac:dyDescent="0.25">
      <c r="A121" s="406"/>
      <c r="B121" s="409"/>
      <c r="C121" s="410"/>
      <c r="D121" s="412"/>
      <c r="E121" s="312" t="s">
        <v>1455</v>
      </c>
    </row>
    <row r="122" spans="1:5" x14ac:dyDescent="0.25">
      <c r="A122" s="397" t="s">
        <v>1509</v>
      </c>
      <c r="B122" s="399" t="s">
        <v>1507</v>
      </c>
      <c r="C122" s="400"/>
      <c r="D122" s="403" t="s">
        <v>56</v>
      </c>
      <c r="E122" s="313" t="s">
        <v>1454</v>
      </c>
    </row>
    <row r="123" spans="1:5" x14ac:dyDescent="0.25">
      <c r="A123" s="398"/>
      <c r="B123" s="401"/>
      <c r="C123" s="402"/>
      <c r="D123" s="404"/>
      <c r="E123" s="314" t="s">
        <v>1455</v>
      </c>
    </row>
    <row r="124" spans="1:5" x14ac:dyDescent="0.25">
      <c r="A124" s="405" t="s">
        <v>1510</v>
      </c>
      <c r="B124" s="407" t="s">
        <v>1507</v>
      </c>
      <c r="C124" s="408"/>
      <c r="D124" s="411" t="s">
        <v>56</v>
      </c>
      <c r="E124" s="311" t="s">
        <v>1454</v>
      </c>
    </row>
    <row r="125" spans="1:5" x14ac:dyDescent="0.25">
      <c r="A125" s="406"/>
      <c r="B125" s="409"/>
      <c r="C125" s="410"/>
      <c r="D125" s="412"/>
      <c r="E125" s="312" t="s">
        <v>1455</v>
      </c>
    </row>
    <row r="126" spans="1:5" x14ac:dyDescent="0.25">
      <c r="A126" s="397" t="s">
        <v>1511</v>
      </c>
      <c r="B126" s="399" t="s">
        <v>1507</v>
      </c>
      <c r="C126" s="400"/>
      <c r="D126" s="403" t="s">
        <v>56</v>
      </c>
      <c r="E126" s="313" t="s">
        <v>1454</v>
      </c>
    </row>
    <row r="127" spans="1:5" x14ac:dyDescent="0.25">
      <c r="A127" s="398"/>
      <c r="B127" s="401"/>
      <c r="C127" s="402"/>
      <c r="D127" s="404"/>
      <c r="E127" s="314" t="s">
        <v>1455</v>
      </c>
    </row>
    <row r="128" spans="1:5" x14ac:dyDescent="0.25">
      <c r="A128" s="405" t="s">
        <v>1512</v>
      </c>
      <c r="B128" s="407" t="s">
        <v>1507</v>
      </c>
      <c r="C128" s="408"/>
      <c r="D128" s="411" t="s">
        <v>56</v>
      </c>
      <c r="E128" s="311" t="s">
        <v>1454</v>
      </c>
    </row>
    <row r="129" spans="1:5" x14ac:dyDescent="0.25">
      <c r="A129" s="406"/>
      <c r="B129" s="409"/>
      <c r="C129" s="410"/>
      <c r="D129" s="412"/>
      <c r="E129" s="312" t="s">
        <v>1455</v>
      </c>
    </row>
    <row r="130" spans="1:5" x14ac:dyDescent="0.25">
      <c r="A130" s="397" t="s">
        <v>1513</v>
      </c>
      <c r="B130" s="399" t="s">
        <v>1507</v>
      </c>
      <c r="C130" s="400"/>
      <c r="D130" s="403" t="s">
        <v>56</v>
      </c>
      <c r="E130" s="313" t="s">
        <v>1454</v>
      </c>
    </row>
    <row r="131" spans="1:5" x14ac:dyDescent="0.25">
      <c r="A131" s="398"/>
      <c r="B131" s="401"/>
      <c r="C131" s="402"/>
      <c r="D131" s="404"/>
      <c r="E131" s="314" t="s">
        <v>1455</v>
      </c>
    </row>
    <row r="132" spans="1:5" x14ac:dyDescent="0.25">
      <c r="A132" s="405" t="s">
        <v>1514</v>
      </c>
      <c r="B132" s="407" t="s">
        <v>1515</v>
      </c>
      <c r="C132" s="408"/>
      <c r="D132" s="411" t="s">
        <v>56</v>
      </c>
      <c r="E132" s="311" t="s">
        <v>1454</v>
      </c>
    </row>
    <row r="133" spans="1:5" x14ac:dyDescent="0.25">
      <c r="A133" s="406"/>
      <c r="B133" s="409"/>
      <c r="C133" s="410"/>
      <c r="D133" s="412"/>
      <c r="E133" s="312" t="s">
        <v>1455</v>
      </c>
    </row>
    <row r="134" spans="1:5" x14ac:dyDescent="0.25">
      <c r="A134" s="397" t="s">
        <v>1516</v>
      </c>
      <c r="B134" s="399" t="s">
        <v>1515</v>
      </c>
      <c r="C134" s="400"/>
      <c r="D134" s="403" t="s">
        <v>56</v>
      </c>
      <c r="E134" s="313" t="s">
        <v>1454</v>
      </c>
    </row>
    <row r="135" spans="1:5" x14ac:dyDescent="0.25">
      <c r="A135" s="398"/>
      <c r="B135" s="401"/>
      <c r="C135" s="402"/>
      <c r="D135" s="404"/>
      <c r="E135" s="314" t="s">
        <v>1455</v>
      </c>
    </row>
    <row r="136" spans="1:5" x14ac:dyDescent="0.25">
      <c r="A136" s="405" t="s">
        <v>1517</v>
      </c>
      <c r="B136" s="407" t="s">
        <v>1515</v>
      </c>
      <c r="C136" s="408"/>
      <c r="D136" s="411" t="s">
        <v>56</v>
      </c>
      <c r="E136" s="311" t="s">
        <v>1454</v>
      </c>
    </row>
    <row r="137" spans="1:5" x14ac:dyDescent="0.25">
      <c r="A137" s="406"/>
      <c r="B137" s="409"/>
      <c r="C137" s="410"/>
      <c r="D137" s="412"/>
      <c r="E137" s="312" t="s">
        <v>1455</v>
      </c>
    </row>
    <row r="138" spans="1:5" x14ac:dyDescent="0.25">
      <c r="A138" s="397" t="s">
        <v>1518</v>
      </c>
      <c r="B138" s="399" t="s">
        <v>1515</v>
      </c>
      <c r="C138" s="400"/>
      <c r="D138" s="403" t="s">
        <v>56</v>
      </c>
      <c r="E138" s="313" t="s">
        <v>1454</v>
      </c>
    </row>
    <row r="139" spans="1:5" x14ac:dyDescent="0.25">
      <c r="A139" s="398"/>
      <c r="B139" s="401"/>
      <c r="C139" s="402"/>
      <c r="D139" s="404"/>
      <c r="E139" s="314" t="s">
        <v>1455</v>
      </c>
    </row>
    <row r="140" spans="1:5" x14ac:dyDescent="0.25">
      <c r="A140" s="405" t="s">
        <v>1519</v>
      </c>
      <c r="B140" s="407" t="s">
        <v>1515</v>
      </c>
      <c r="C140" s="408"/>
      <c r="D140" s="411" t="s">
        <v>56</v>
      </c>
      <c r="E140" s="311" t="s">
        <v>1454</v>
      </c>
    </row>
    <row r="141" spans="1:5" x14ac:dyDescent="0.25">
      <c r="A141" s="406"/>
      <c r="B141" s="409"/>
      <c r="C141" s="410"/>
      <c r="D141" s="412"/>
      <c r="E141" s="312" t="s">
        <v>1455</v>
      </c>
    </row>
    <row r="142" spans="1:5" x14ac:dyDescent="0.25">
      <c r="A142" s="397" t="s">
        <v>1520</v>
      </c>
      <c r="B142" s="399" t="s">
        <v>1515</v>
      </c>
      <c r="C142" s="400"/>
      <c r="D142" s="403" t="s">
        <v>56</v>
      </c>
      <c r="E142" s="313" t="s">
        <v>1454</v>
      </c>
    </row>
    <row r="143" spans="1:5" x14ac:dyDescent="0.25">
      <c r="A143" s="398"/>
      <c r="B143" s="401"/>
      <c r="C143" s="402"/>
      <c r="D143" s="404"/>
      <c r="E143" s="314" t="s">
        <v>1455</v>
      </c>
    </row>
    <row r="144" spans="1:5" x14ac:dyDescent="0.25">
      <c r="A144" s="405" t="s">
        <v>1521</v>
      </c>
      <c r="B144" s="407" t="s">
        <v>1515</v>
      </c>
      <c r="C144" s="408"/>
      <c r="D144" s="411" t="s">
        <v>56</v>
      </c>
      <c r="E144" s="311" t="s">
        <v>1454</v>
      </c>
    </row>
    <row r="145" spans="1:5" x14ac:dyDescent="0.25">
      <c r="A145" s="406"/>
      <c r="B145" s="409"/>
      <c r="C145" s="410"/>
      <c r="D145" s="412"/>
      <c r="E145" s="312" t="s">
        <v>1455</v>
      </c>
    </row>
    <row r="146" spans="1:5" x14ac:dyDescent="0.25">
      <c r="A146" s="397" t="s">
        <v>1522</v>
      </c>
      <c r="B146" s="399" t="s">
        <v>1515</v>
      </c>
      <c r="C146" s="400"/>
      <c r="D146" s="403" t="s">
        <v>56</v>
      </c>
      <c r="E146" s="313" t="s">
        <v>1454</v>
      </c>
    </row>
    <row r="147" spans="1:5" x14ac:dyDescent="0.25">
      <c r="A147" s="398"/>
      <c r="B147" s="401"/>
      <c r="C147" s="402"/>
      <c r="D147" s="404"/>
      <c r="E147" s="314" t="s">
        <v>1455</v>
      </c>
    </row>
    <row r="148" spans="1:5" x14ac:dyDescent="0.25">
      <c r="A148" s="405" t="s">
        <v>1523</v>
      </c>
      <c r="B148" s="407" t="s">
        <v>1515</v>
      </c>
      <c r="C148" s="408"/>
      <c r="D148" s="411" t="s">
        <v>56</v>
      </c>
      <c r="E148" s="311" t="s">
        <v>1454</v>
      </c>
    </row>
    <row r="149" spans="1:5" x14ac:dyDescent="0.25">
      <c r="A149" s="406"/>
      <c r="B149" s="409"/>
      <c r="C149" s="410"/>
      <c r="D149" s="412"/>
      <c r="E149" s="312" t="s">
        <v>1455</v>
      </c>
    </row>
    <row r="150" spans="1:5" x14ac:dyDescent="0.25">
      <c r="A150" s="397" t="s">
        <v>1524</v>
      </c>
      <c r="B150" s="399" t="s">
        <v>1515</v>
      </c>
      <c r="C150" s="400"/>
      <c r="D150" s="403" t="s">
        <v>56</v>
      </c>
      <c r="E150" s="313" t="s">
        <v>1454</v>
      </c>
    </row>
    <row r="151" spans="1:5" x14ac:dyDescent="0.25">
      <c r="A151" s="398"/>
      <c r="B151" s="401"/>
      <c r="C151" s="402"/>
      <c r="D151" s="404"/>
      <c r="E151" s="314" t="s">
        <v>1455</v>
      </c>
    </row>
    <row r="152" spans="1:5" x14ac:dyDescent="0.25">
      <c r="A152" s="405" t="s">
        <v>1525</v>
      </c>
      <c r="B152" s="407" t="s">
        <v>1515</v>
      </c>
      <c r="C152" s="408"/>
      <c r="D152" s="411" t="s">
        <v>56</v>
      </c>
      <c r="E152" s="311" t="s">
        <v>1454</v>
      </c>
    </row>
    <row r="153" spans="1:5" x14ac:dyDescent="0.25">
      <c r="A153" s="406"/>
      <c r="B153" s="409"/>
      <c r="C153" s="410"/>
      <c r="D153" s="412"/>
      <c r="E153" s="312" t="s">
        <v>1455</v>
      </c>
    </row>
    <row r="154" spans="1:5" x14ac:dyDescent="0.25">
      <c r="A154" s="397" t="s">
        <v>1526</v>
      </c>
      <c r="B154" s="399" t="s">
        <v>1515</v>
      </c>
      <c r="C154" s="400"/>
      <c r="D154" s="403" t="s">
        <v>56</v>
      </c>
      <c r="E154" s="313" t="s">
        <v>1454</v>
      </c>
    </row>
    <row r="155" spans="1:5" x14ac:dyDescent="0.25">
      <c r="A155" s="398"/>
      <c r="B155" s="401"/>
      <c r="C155" s="402"/>
      <c r="D155" s="404"/>
      <c r="E155" s="314" t="s">
        <v>1455</v>
      </c>
    </row>
    <row r="156" spans="1:5" x14ac:dyDescent="0.25">
      <c r="A156" s="405" t="s">
        <v>1527</v>
      </c>
      <c r="B156" s="407" t="s">
        <v>1515</v>
      </c>
      <c r="C156" s="408"/>
      <c r="D156" s="411" t="s">
        <v>56</v>
      </c>
      <c r="E156" s="311" t="s">
        <v>1454</v>
      </c>
    </row>
    <row r="157" spans="1:5" x14ac:dyDescent="0.25">
      <c r="A157" s="406"/>
      <c r="B157" s="409"/>
      <c r="C157" s="410"/>
      <c r="D157" s="412"/>
      <c r="E157" s="312" t="s">
        <v>1455</v>
      </c>
    </row>
    <row r="158" spans="1:5" x14ac:dyDescent="0.25">
      <c r="A158" s="397" t="s">
        <v>1528</v>
      </c>
      <c r="B158" s="399" t="s">
        <v>1515</v>
      </c>
      <c r="C158" s="400"/>
      <c r="D158" s="403" t="s">
        <v>56</v>
      </c>
      <c r="E158" s="313" t="s">
        <v>1454</v>
      </c>
    </row>
    <row r="159" spans="1:5" x14ac:dyDescent="0.25">
      <c r="A159" s="398"/>
      <c r="B159" s="401"/>
      <c r="C159" s="402"/>
      <c r="D159" s="404"/>
      <c r="E159" s="314" t="s">
        <v>1455</v>
      </c>
    </row>
    <row r="160" spans="1:5" x14ac:dyDescent="0.25">
      <c r="A160" s="405" t="s">
        <v>1529</v>
      </c>
      <c r="B160" s="407" t="s">
        <v>1530</v>
      </c>
      <c r="C160" s="408"/>
      <c r="D160" s="411" t="s">
        <v>56</v>
      </c>
      <c r="E160" s="311" t="s">
        <v>1454</v>
      </c>
    </row>
    <row r="161" spans="1:5" x14ac:dyDescent="0.25">
      <c r="A161" s="406"/>
      <c r="B161" s="409"/>
      <c r="C161" s="410"/>
      <c r="D161" s="412"/>
      <c r="E161" s="312" t="s">
        <v>1455</v>
      </c>
    </row>
    <row r="162" spans="1:5" x14ac:dyDescent="0.25">
      <c r="A162" s="397" t="s">
        <v>1531</v>
      </c>
      <c r="B162" s="399" t="s">
        <v>1530</v>
      </c>
      <c r="C162" s="400"/>
      <c r="D162" s="403" t="s">
        <v>56</v>
      </c>
      <c r="E162" s="313" t="s">
        <v>1454</v>
      </c>
    </row>
    <row r="163" spans="1:5" x14ac:dyDescent="0.25">
      <c r="A163" s="398"/>
      <c r="B163" s="401"/>
      <c r="C163" s="402"/>
      <c r="D163" s="404"/>
      <c r="E163" s="314" t="s">
        <v>1455</v>
      </c>
    </row>
    <row r="164" spans="1:5" x14ac:dyDescent="0.25">
      <c r="A164" s="405" t="s">
        <v>1532</v>
      </c>
      <c r="B164" s="407" t="s">
        <v>1530</v>
      </c>
      <c r="C164" s="408"/>
      <c r="D164" s="411" t="s">
        <v>56</v>
      </c>
      <c r="E164" s="311" t="s">
        <v>1454</v>
      </c>
    </row>
    <row r="165" spans="1:5" x14ac:dyDescent="0.25">
      <c r="A165" s="406"/>
      <c r="B165" s="409"/>
      <c r="C165" s="410"/>
      <c r="D165" s="412"/>
      <c r="E165" s="312" t="s">
        <v>1455</v>
      </c>
    </row>
    <row r="166" spans="1:5" x14ac:dyDescent="0.25">
      <c r="A166" s="397" t="s">
        <v>1533</v>
      </c>
      <c r="B166" s="399" t="s">
        <v>1530</v>
      </c>
      <c r="C166" s="400"/>
      <c r="D166" s="403" t="s">
        <v>56</v>
      </c>
      <c r="E166" s="313" t="s">
        <v>1454</v>
      </c>
    </row>
    <row r="167" spans="1:5" x14ac:dyDescent="0.25">
      <c r="A167" s="398"/>
      <c r="B167" s="401"/>
      <c r="C167" s="402"/>
      <c r="D167" s="404"/>
      <c r="E167" s="314" t="s">
        <v>1455</v>
      </c>
    </row>
    <row r="168" spans="1:5" x14ac:dyDescent="0.25">
      <c r="A168" s="405" t="s">
        <v>1534</v>
      </c>
      <c r="B168" s="407" t="s">
        <v>1530</v>
      </c>
      <c r="C168" s="408"/>
      <c r="D168" s="411" t="s">
        <v>56</v>
      </c>
      <c r="E168" s="311" t="s">
        <v>1454</v>
      </c>
    </row>
    <row r="169" spans="1:5" x14ac:dyDescent="0.25">
      <c r="A169" s="406"/>
      <c r="B169" s="409"/>
      <c r="C169" s="410"/>
      <c r="D169" s="412"/>
      <c r="E169" s="312" t="s">
        <v>1455</v>
      </c>
    </row>
    <row r="170" spans="1:5" x14ac:dyDescent="0.25">
      <c r="A170" s="397" t="s">
        <v>1535</v>
      </c>
      <c r="B170" s="399" t="s">
        <v>1530</v>
      </c>
      <c r="C170" s="400"/>
      <c r="D170" s="403" t="s">
        <v>56</v>
      </c>
      <c r="E170" s="313" t="s">
        <v>1454</v>
      </c>
    </row>
    <row r="171" spans="1:5" x14ac:dyDescent="0.25">
      <c r="A171" s="398"/>
      <c r="B171" s="401"/>
      <c r="C171" s="402"/>
      <c r="D171" s="404"/>
      <c r="E171" s="314" t="s">
        <v>1455</v>
      </c>
    </row>
    <row r="172" spans="1:5" x14ac:dyDescent="0.25">
      <c r="A172" s="405" t="s">
        <v>1536</v>
      </c>
      <c r="B172" s="407" t="s">
        <v>1530</v>
      </c>
      <c r="C172" s="408"/>
      <c r="D172" s="411" t="s">
        <v>56</v>
      </c>
      <c r="E172" s="311" t="s">
        <v>1454</v>
      </c>
    </row>
    <row r="173" spans="1:5" x14ac:dyDescent="0.25">
      <c r="A173" s="406"/>
      <c r="B173" s="409"/>
      <c r="C173" s="410"/>
      <c r="D173" s="412"/>
      <c r="E173" s="312" t="s">
        <v>1455</v>
      </c>
    </row>
    <row r="174" spans="1:5" x14ac:dyDescent="0.25">
      <c r="A174" s="397" t="s">
        <v>1537</v>
      </c>
      <c r="B174" s="399" t="s">
        <v>1530</v>
      </c>
      <c r="C174" s="400"/>
      <c r="D174" s="403" t="s">
        <v>56</v>
      </c>
      <c r="E174" s="313" t="s">
        <v>1454</v>
      </c>
    </row>
    <row r="175" spans="1:5" x14ac:dyDescent="0.25">
      <c r="A175" s="398"/>
      <c r="B175" s="401"/>
      <c r="C175" s="402"/>
      <c r="D175" s="404"/>
      <c r="E175" s="314" t="s">
        <v>1455</v>
      </c>
    </row>
    <row r="176" spans="1:5" x14ac:dyDescent="0.25">
      <c r="A176" s="405" t="s">
        <v>1538</v>
      </c>
      <c r="B176" s="407" t="s">
        <v>1530</v>
      </c>
      <c r="C176" s="408"/>
      <c r="D176" s="411" t="s">
        <v>56</v>
      </c>
      <c r="E176" s="311" t="s">
        <v>1454</v>
      </c>
    </row>
    <row r="177" spans="1:5" x14ac:dyDescent="0.25">
      <c r="A177" s="406"/>
      <c r="B177" s="409"/>
      <c r="C177" s="410"/>
      <c r="D177" s="412"/>
      <c r="E177" s="312" t="s">
        <v>1455</v>
      </c>
    </row>
    <row r="178" spans="1:5" x14ac:dyDescent="0.25">
      <c r="A178" s="397" t="s">
        <v>1539</v>
      </c>
      <c r="B178" s="399" t="s">
        <v>1540</v>
      </c>
      <c r="C178" s="400"/>
      <c r="D178" s="403" t="s">
        <v>56</v>
      </c>
      <c r="E178" s="313" t="s">
        <v>1454</v>
      </c>
    </row>
    <row r="179" spans="1:5" x14ac:dyDescent="0.25">
      <c r="A179" s="398"/>
      <c r="B179" s="401"/>
      <c r="C179" s="402"/>
      <c r="D179" s="404"/>
      <c r="E179" s="314" t="s">
        <v>1455</v>
      </c>
    </row>
    <row r="180" spans="1:5" x14ac:dyDescent="0.25">
      <c r="A180" s="405" t="s">
        <v>1541</v>
      </c>
      <c r="B180" s="407" t="s">
        <v>1540</v>
      </c>
      <c r="C180" s="408"/>
      <c r="D180" s="411" t="s">
        <v>56</v>
      </c>
      <c r="E180" s="311" t="s">
        <v>1454</v>
      </c>
    </row>
    <row r="181" spans="1:5" x14ac:dyDescent="0.25">
      <c r="A181" s="406"/>
      <c r="B181" s="409"/>
      <c r="C181" s="410"/>
      <c r="D181" s="412"/>
      <c r="E181" s="312" t="s">
        <v>1455</v>
      </c>
    </row>
    <row r="182" spans="1:5" x14ac:dyDescent="0.25">
      <c r="A182" s="397" t="s">
        <v>1542</v>
      </c>
      <c r="B182" s="399" t="s">
        <v>1540</v>
      </c>
      <c r="C182" s="400"/>
      <c r="D182" s="403" t="s">
        <v>56</v>
      </c>
      <c r="E182" s="313" t="s">
        <v>1454</v>
      </c>
    </row>
    <row r="183" spans="1:5" x14ac:dyDescent="0.25">
      <c r="A183" s="398"/>
      <c r="B183" s="401"/>
      <c r="C183" s="402"/>
      <c r="D183" s="404"/>
      <c r="E183" s="314" t="s">
        <v>1455</v>
      </c>
    </row>
    <row r="184" spans="1:5" x14ac:dyDescent="0.25">
      <c r="A184" s="405" t="s">
        <v>1543</v>
      </c>
      <c r="B184" s="407" t="s">
        <v>1540</v>
      </c>
      <c r="C184" s="408"/>
      <c r="D184" s="411" t="s">
        <v>56</v>
      </c>
      <c r="E184" s="311" t="s">
        <v>1454</v>
      </c>
    </row>
    <row r="185" spans="1:5" x14ac:dyDescent="0.25">
      <c r="A185" s="406"/>
      <c r="B185" s="409"/>
      <c r="C185" s="410"/>
      <c r="D185" s="412"/>
      <c r="E185" s="312" t="s">
        <v>1455</v>
      </c>
    </row>
    <row r="186" spans="1:5" x14ac:dyDescent="0.25">
      <c r="A186" s="397" t="s">
        <v>1544</v>
      </c>
      <c r="B186" s="399" t="s">
        <v>1540</v>
      </c>
      <c r="C186" s="400"/>
      <c r="D186" s="403" t="s">
        <v>56</v>
      </c>
      <c r="E186" s="313" t="s">
        <v>1454</v>
      </c>
    </row>
    <row r="187" spans="1:5" x14ac:dyDescent="0.25">
      <c r="A187" s="398"/>
      <c r="B187" s="401"/>
      <c r="C187" s="402"/>
      <c r="D187" s="404"/>
      <c r="E187" s="314" t="s">
        <v>1455</v>
      </c>
    </row>
    <row r="188" spans="1:5" x14ac:dyDescent="0.25">
      <c r="A188" s="405" t="s">
        <v>1545</v>
      </c>
      <c r="B188" s="407" t="s">
        <v>1540</v>
      </c>
      <c r="C188" s="408"/>
      <c r="D188" s="411" t="s">
        <v>56</v>
      </c>
      <c r="E188" s="311" t="s">
        <v>1454</v>
      </c>
    </row>
    <row r="189" spans="1:5" x14ac:dyDescent="0.25">
      <c r="A189" s="406"/>
      <c r="B189" s="409"/>
      <c r="C189" s="410"/>
      <c r="D189" s="412"/>
      <c r="E189" s="312" t="s">
        <v>1455</v>
      </c>
    </row>
    <row r="190" spans="1:5" x14ac:dyDescent="0.25">
      <c r="A190" s="397" t="s">
        <v>1546</v>
      </c>
      <c r="B190" s="399" t="s">
        <v>1540</v>
      </c>
      <c r="C190" s="400"/>
      <c r="D190" s="403" t="s">
        <v>56</v>
      </c>
      <c r="E190" s="313" t="s">
        <v>1454</v>
      </c>
    </row>
    <row r="191" spans="1:5" x14ac:dyDescent="0.25">
      <c r="A191" s="398"/>
      <c r="B191" s="401"/>
      <c r="C191" s="402"/>
      <c r="D191" s="404"/>
      <c r="E191" s="314" t="s">
        <v>1455</v>
      </c>
    </row>
    <row r="192" spans="1:5" x14ac:dyDescent="0.25">
      <c r="A192" s="405" t="s">
        <v>1547</v>
      </c>
      <c r="B192" s="407" t="s">
        <v>1540</v>
      </c>
      <c r="C192" s="408"/>
      <c r="D192" s="411" t="s">
        <v>56</v>
      </c>
      <c r="E192" s="311" t="s">
        <v>1454</v>
      </c>
    </row>
    <row r="193" spans="1:5" x14ac:dyDescent="0.25">
      <c r="A193" s="406"/>
      <c r="B193" s="409"/>
      <c r="C193" s="410"/>
      <c r="D193" s="412"/>
      <c r="E193" s="312" t="s">
        <v>1455</v>
      </c>
    </row>
    <row r="194" spans="1:5" x14ac:dyDescent="0.25">
      <c r="A194" s="397" t="s">
        <v>1548</v>
      </c>
      <c r="B194" s="399" t="s">
        <v>1540</v>
      </c>
      <c r="C194" s="400"/>
      <c r="D194" s="403" t="s">
        <v>56</v>
      </c>
      <c r="E194" s="313" t="s">
        <v>1454</v>
      </c>
    </row>
    <row r="195" spans="1:5" x14ac:dyDescent="0.25">
      <c r="A195" s="398"/>
      <c r="B195" s="401"/>
      <c r="C195" s="402"/>
      <c r="D195" s="404"/>
      <c r="E195" s="314" t="s">
        <v>1455</v>
      </c>
    </row>
    <row r="196" spans="1:5" x14ac:dyDescent="0.25">
      <c r="A196" s="405" t="s">
        <v>1549</v>
      </c>
      <c r="B196" s="407" t="s">
        <v>1540</v>
      </c>
      <c r="C196" s="408"/>
      <c r="D196" s="411" t="s">
        <v>56</v>
      </c>
      <c r="E196" s="311" t="s">
        <v>1454</v>
      </c>
    </row>
    <row r="197" spans="1:5" x14ac:dyDescent="0.25">
      <c r="A197" s="406"/>
      <c r="B197" s="409"/>
      <c r="C197" s="410"/>
      <c r="D197" s="412"/>
      <c r="E197" s="312" t="s">
        <v>1455</v>
      </c>
    </row>
    <row r="198" spans="1:5" x14ac:dyDescent="0.25">
      <c r="A198" s="397" t="s">
        <v>1550</v>
      </c>
      <c r="B198" s="399" t="s">
        <v>1540</v>
      </c>
      <c r="C198" s="400"/>
      <c r="D198" s="403" t="s">
        <v>56</v>
      </c>
      <c r="E198" s="313" t="s">
        <v>1454</v>
      </c>
    </row>
    <row r="199" spans="1:5" x14ac:dyDescent="0.25">
      <c r="A199" s="398"/>
      <c r="B199" s="401"/>
      <c r="C199" s="402"/>
      <c r="D199" s="404"/>
      <c r="E199" s="314" t="s">
        <v>1455</v>
      </c>
    </row>
    <row r="200" spans="1:5" x14ac:dyDescent="0.25">
      <c r="A200" s="405" t="s">
        <v>1551</v>
      </c>
      <c r="B200" s="407" t="s">
        <v>1540</v>
      </c>
      <c r="C200" s="408"/>
      <c r="D200" s="411" t="s">
        <v>56</v>
      </c>
      <c r="E200" s="311" t="s">
        <v>1454</v>
      </c>
    </row>
    <row r="201" spans="1:5" x14ac:dyDescent="0.25">
      <c r="A201" s="406"/>
      <c r="B201" s="409"/>
      <c r="C201" s="410"/>
      <c r="D201" s="412"/>
      <c r="E201" s="312" t="s">
        <v>1455</v>
      </c>
    </row>
    <row r="202" spans="1:5" x14ac:dyDescent="0.25">
      <c r="A202" s="397" t="s">
        <v>1552</v>
      </c>
      <c r="B202" s="399" t="s">
        <v>1540</v>
      </c>
      <c r="C202" s="400"/>
      <c r="D202" s="403" t="s">
        <v>56</v>
      </c>
      <c r="E202" s="313" t="s">
        <v>1454</v>
      </c>
    </row>
    <row r="203" spans="1:5" x14ac:dyDescent="0.25">
      <c r="A203" s="398"/>
      <c r="B203" s="401"/>
      <c r="C203" s="402"/>
      <c r="D203" s="404"/>
      <c r="E203" s="314" t="s">
        <v>1455</v>
      </c>
    </row>
    <row r="204" spans="1:5" x14ac:dyDescent="0.25">
      <c r="A204" s="405" t="s">
        <v>1553</v>
      </c>
      <c r="B204" s="407" t="s">
        <v>1540</v>
      </c>
      <c r="C204" s="408"/>
      <c r="D204" s="411" t="s">
        <v>56</v>
      </c>
      <c r="E204" s="311" t="s">
        <v>1454</v>
      </c>
    </row>
    <row r="205" spans="1:5" x14ac:dyDescent="0.25">
      <c r="A205" s="406"/>
      <c r="B205" s="409"/>
      <c r="C205" s="410"/>
      <c r="D205" s="412"/>
      <c r="E205" s="312" t="s">
        <v>1455</v>
      </c>
    </row>
    <row r="206" spans="1:5" x14ac:dyDescent="0.25">
      <c r="A206" s="397" t="s">
        <v>1554</v>
      </c>
      <c r="B206" s="399" t="s">
        <v>1555</v>
      </c>
      <c r="C206" s="400"/>
      <c r="D206" s="403" t="s">
        <v>56</v>
      </c>
      <c r="E206" s="313" t="s">
        <v>1454</v>
      </c>
    </row>
    <row r="207" spans="1:5" x14ac:dyDescent="0.25">
      <c r="A207" s="398"/>
      <c r="B207" s="401"/>
      <c r="C207" s="402"/>
      <c r="D207" s="404"/>
      <c r="E207" s="314" t="s">
        <v>1455</v>
      </c>
    </row>
    <row r="208" spans="1:5" x14ac:dyDescent="0.25">
      <c r="A208" s="405" t="s">
        <v>1556</v>
      </c>
      <c r="B208" s="407" t="s">
        <v>1555</v>
      </c>
      <c r="C208" s="408"/>
      <c r="D208" s="411" t="s">
        <v>56</v>
      </c>
      <c r="E208" s="311" t="s">
        <v>1454</v>
      </c>
    </row>
    <row r="209" spans="1:5" x14ac:dyDescent="0.25">
      <c r="A209" s="406"/>
      <c r="B209" s="409"/>
      <c r="C209" s="410"/>
      <c r="D209" s="412"/>
      <c r="E209" s="312" t="s">
        <v>1455</v>
      </c>
    </row>
    <row r="210" spans="1:5" x14ac:dyDescent="0.25">
      <c r="A210" s="397" t="s">
        <v>1557</v>
      </c>
      <c r="B210" s="399" t="s">
        <v>1540</v>
      </c>
      <c r="C210" s="400"/>
      <c r="D210" s="403" t="s">
        <v>56</v>
      </c>
      <c r="E210" s="313" t="s">
        <v>1454</v>
      </c>
    </row>
    <row r="211" spans="1:5" x14ac:dyDescent="0.25">
      <c r="A211" s="398"/>
      <c r="B211" s="401"/>
      <c r="C211" s="402"/>
      <c r="D211" s="404"/>
      <c r="E211" s="314" t="s">
        <v>1455</v>
      </c>
    </row>
    <row r="212" spans="1:5" x14ac:dyDescent="0.25">
      <c r="A212" s="405" t="s">
        <v>1558</v>
      </c>
      <c r="B212" s="407" t="s">
        <v>1540</v>
      </c>
      <c r="C212" s="408"/>
      <c r="D212" s="411" t="s">
        <v>56</v>
      </c>
      <c r="E212" s="311" t="s">
        <v>1454</v>
      </c>
    </row>
    <row r="213" spans="1:5" x14ac:dyDescent="0.25">
      <c r="A213" s="406"/>
      <c r="B213" s="409"/>
      <c r="C213" s="410"/>
      <c r="D213" s="412"/>
      <c r="E213" s="312" t="s">
        <v>1455</v>
      </c>
    </row>
    <row r="214" spans="1:5" x14ac:dyDescent="0.25">
      <c r="A214" s="397" t="s">
        <v>1559</v>
      </c>
      <c r="B214" s="399" t="s">
        <v>1555</v>
      </c>
      <c r="C214" s="400"/>
      <c r="D214" s="403" t="s">
        <v>56</v>
      </c>
      <c r="E214" s="313" t="s">
        <v>1454</v>
      </c>
    </row>
    <row r="215" spans="1:5" x14ac:dyDescent="0.25">
      <c r="A215" s="398"/>
      <c r="B215" s="401"/>
      <c r="C215" s="402"/>
      <c r="D215" s="404"/>
      <c r="E215" s="314" t="s">
        <v>1455</v>
      </c>
    </row>
    <row r="216" spans="1:5" x14ac:dyDescent="0.25">
      <c r="A216" s="405" t="s">
        <v>1560</v>
      </c>
      <c r="B216" s="407" t="s">
        <v>1561</v>
      </c>
      <c r="C216" s="408"/>
      <c r="D216" s="411" t="s">
        <v>56</v>
      </c>
      <c r="E216" s="311" t="s">
        <v>1454</v>
      </c>
    </row>
    <row r="217" spans="1:5" x14ac:dyDescent="0.25">
      <c r="A217" s="406"/>
      <c r="B217" s="409"/>
      <c r="C217" s="410"/>
      <c r="D217" s="412"/>
      <c r="E217" s="312" t="s">
        <v>1455</v>
      </c>
    </row>
    <row r="218" spans="1:5" x14ac:dyDescent="0.25">
      <c r="A218" s="397" t="s">
        <v>1562</v>
      </c>
      <c r="B218" s="399" t="s">
        <v>1561</v>
      </c>
      <c r="C218" s="400"/>
      <c r="D218" s="403" t="s">
        <v>56</v>
      </c>
      <c r="E218" s="313" t="s">
        <v>1454</v>
      </c>
    </row>
    <row r="219" spans="1:5" x14ac:dyDescent="0.25">
      <c r="A219" s="398"/>
      <c r="B219" s="401"/>
      <c r="C219" s="402"/>
      <c r="D219" s="404"/>
      <c r="E219" s="314" t="s">
        <v>1455</v>
      </c>
    </row>
    <row r="220" spans="1:5" x14ac:dyDescent="0.25">
      <c r="A220" s="405" t="s">
        <v>1563</v>
      </c>
      <c r="B220" s="407" t="s">
        <v>1561</v>
      </c>
      <c r="C220" s="408"/>
      <c r="D220" s="411" t="s">
        <v>56</v>
      </c>
      <c r="E220" s="311" t="s">
        <v>1454</v>
      </c>
    </row>
    <row r="221" spans="1:5" x14ac:dyDescent="0.25">
      <c r="A221" s="406"/>
      <c r="B221" s="409"/>
      <c r="C221" s="410"/>
      <c r="D221" s="412"/>
      <c r="E221" s="312" t="s">
        <v>1455</v>
      </c>
    </row>
    <row r="222" spans="1:5" x14ac:dyDescent="0.25">
      <c r="A222" s="397" t="s">
        <v>1564</v>
      </c>
      <c r="B222" s="399" t="s">
        <v>1561</v>
      </c>
      <c r="C222" s="400"/>
      <c r="D222" s="403" t="s">
        <v>56</v>
      </c>
      <c r="E222" s="313" t="s">
        <v>1454</v>
      </c>
    </row>
    <row r="223" spans="1:5" x14ac:dyDescent="0.25">
      <c r="A223" s="398"/>
      <c r="B223" s="401"/>
      <c r="C223" s="402"/>
      <c r="D223" s="404"/>
      <c r="E223" s="314" t="s">
        <v>1455</v>
      </c>
    </row>
    <row r="224" spans="1:5" x14ac:dyDescent="0.25">
      <c r="A224" s="405" t="s">
        <v>1565</v>
      </c>
      <c r="B224" s="407" t="s">
        <v>1561</v>
      </c>
      <c r="C224" s="408"/>
      <c r="D224" s="411" t="s">
        <v>56</v>
      </c>
      <c r="E224" s="311" t="s">
        <v>1454</v>
      </c>
    </row>
    <row r="225" spans="1:5" x14ac:dyDescent="0.25">
      <c r="A225" s="406"/>
      <c r="B225" s="409"/>
      <c r="C225" s="410"/>
      <c r="D225" s="412"/>
      <c r="E225" s="312" t="s">
        <v>1455</v>
      </c>
    </row>
    <row r="226" spans="1:5" x14ac:dyDescent="0.25">
      <c r="A226" s="397" t="s">
        <v>1566</v>
      </c>
      <c r="B226" s="399" t="s">
        <v>1561</v>
      </c>
      <c r="C226" s="400"/>
      <c r="D226" s="403" t="s">
        <v>56</v>
      </c>
      <c r="E226" s="313" t="s">
        <v>1454</v>
      </c>
    </row>
    <row r="227" spans="1:5" x14ac:dyDescent="0.25">
      <c r="A227" s="398"/>
      <c r="B227" s="401"/>
      <c r="C227" s="402"/>
      <c r="D227" s="404"/>
      <c r="E227" s="314" t="s">
        <v>1455</v>
      </c>
    </row>
    <row r="228" spans="1:5" x14ac:dyDescent="0.25">
      <c r="A228" s="405" t="s">
        <v>1567</v>
      </c>
      <c r="B228" s="407" t="s">
        <v>1561</v>
      </c>
      <c r="C228" s="408"/>
      <c r="D228" s="411" t="s">
        <v>56</v>
      </c>
      <c r="E228" s="311" t="s">
        <v>1454</v>
      </c>
    </row>
    <row r="229" spans="1:5" x14ac:dyDescent="0.25">
      <c r="A229" s="406"/>
      <c r="B229" s="409"/>
      <c r="C229" s="410"/>
      <c r="D229" s="412"/>
      <c r="E229" s="312" t="s">
        <v>1455</v>
      </c>
    </row>
    <row r="230" spans="1:5" x14ac:dyDescent="0.25">
      <c r="A230" s="397" t="s">
        <v>1568</v>
      </c>
      <c r="B230" s="399" t="s">
        <v>1561</v>
      </c>
      <c r="C230" s="400"/>
      <c r="D230" s="403" t="s">
        <v>56</v>
      </c>
      <c r="E230" s="313" t="s">
        <v>1454</v>
      </c>
    </row>
    <row r="231" spans="1:5" x14ac:dyDescent="0.25">
      <c r="A231" s="398"/>
      <c r="B231" s="401"/>
      <c r="C231" s="402"/>
      <c r="D231" s="404"/>
      <c r="E231" s="314" t="s">
        <v>1455</v>
      </c>
    </row>
    <row r="232" spans="1:5" x14ac:dyDescent="0.25">
      <c r="A232" s="405" t="s">
        <v>1569</v>
      </c>
      <c r="B232" s="407" t="s">
        <v>1561</v>
      </c>
      <c r="C232" s="408"/>
      <c r="D232" s="411" t="s">
        <v>56</v>
      </c>
      <c r="E232" s="311" t="s">
        <v>1454</v>
      </c>
    </row>
    <row r="233" spans="1:5" x14ac:dyDescent="0.25">
      <c r="A233" s="406"/>
      <c r="B233" s="409"/>
      <c r="C233" s="410"/>
      <c r="D233" s="412"/>
      <c r="E233" s="312" t="s">
        <v>1455</v>
      </c>
    </row>
    <row r="234" spans="1:5" x14ac:dyDescent="0.25">
      <c r="A234" s="397" t="s">
        <v>1570</v>
      </c>
      <c r="B234" s="399" t="s">
        <v>1561</v>
      </c>
      <c r="C234" s="400"/>
      <c r="D234" s="403" t="s">
        <v>56</v>
      </c>
      <c r="E234" s="313" t="s">
        <v>1454</v>
      </c>
    </row>
    <row r="235" spans="1:5" x14ac:dyDescent="0.25">
      <c r="A235" s="398"/>
      <c r="B235" s="401"/>
      <c r="C235" s="402"/>
      <c r="D235" s="404"/>
      <c r="E235" s="314" t="s">
        <v>1455</v>
      </c>
    </row>
    <row r="236" spans="1:5" x14ac:dyDescent="0.25">
      <c r="A236" s="405" t="s">
        <v>1571</v>
      </c>
      <c r="B236" s="407" t="s">
        <v>1561</v>
      </c>
      <c r="C236" s="408"/>
      <c r="D236" s="411" t="s">
        <v>56</v>
      </c>
      <c r="E236" s="311" t="s">
        <v>1454</v>
      </c>
    </row>
    <row r="237" spans="1:5" x14ac:dyDescent="0.25">
      <c r="A237" s="406"/>
      <c r="B237" s="409"/>
      <c r="C237" s="410"/>
      <c r="D237" s="412"/>
      <c r="E237" s="312" t="s">
        <v>1455</v>
      </c>
    </row>
    <row r="238" spans="1:5" x14ac:dyDescent="0.25">
      <c r="A238" s="397" t="s">
        <v>1572</v>
      </c>
      <c r="B238" s="399" t="s">
        <v>1561</v>
      </c>
      <c r="C238" s="400"/>
      <c r="D238" s="403" t="s">
        <v>56</v>
      </c>
      <c r="E238" s="313" t="s">
        <v>1454</v>
      </c>
    </row>
    <row r="239" spans="1:5" x14ac:dyDescent="0.25">
      <c r="A239" s="398"/>
      <c r="B239" s="401"/>
      <c r="C239" s="402"/>
      <c r="D239" s="404"/>
      <c r="E239" s="314" t="s">
        <v>1455</v>
      </c>
    </row>
    <row r="240" spans="1:5" x14ac:dyDescent="0.25">
      <c r="A240" s="405" t="s">
        <v>1573</v>
      </c>
      <c r="B240" s="407" t="s">
        <v>1561</v>
      </c>
      <c r="C240" s="408"/>
      <c r="D240" s="411" t="s">
        <v>56</v>
      </c>
      <c r="E240" s="311" t="s">
        <v>1454</v>
      </c>
    </row>
    <row r="241" spans="1:5" x14ac:dyDescent="0.25">
      <c r="A241" s="406"/>
      <c r="B241" s="409"/>
      <c r="C241" s="410"/>
      <c r="D241" s="412"/>
      <c r="E241" s="312" t="s">
        <v>1455</v>
      </c>
    </row>
    <row r="242" spans="1:5" x14ac:dyDescent="0.25">
      <c r="A242" s="397" t="s">
        <v>1574</v>
      </c>
      <c r="B242" s="399" t="s">
        <v>1561</v>
      </c>
      <c r="C242" s="400"/>
      <c r="D242" s="403" t="s">
        <v>56</v>
      </c>
      <c r="E242" s="313" t="s">
        <v>1454</v>
      </c>
    </row>
    <row r="243" spans="1:5" x14ac:dyDescent="0.25">
      <c r="A243" s="398"/>
      <c r="B243" s="401"/>
      <c r="C243" s="402"/>
      <c r="D243" s="404"/>
      <c r="E243" s="314" t="s">
        <v>1455</v>
      </c>
    </row>
    <row r="244" spans="1:5" x14ac:dyDescent="0.25">
      <c r="A244" s="405" t="s">
        <v>1575</v>
      </c>
      <c r="B244" s="407" t="s">
        <v>1561</v>
      </c>
      <c r="C244" s="408"/>
      <c r="D244" s="411" t="s">
        <v>56</v>
      </c>
      <c r="E244" s="311" t="s">
        <v>1454</v>
      </c>
    </row>
    <row r="245" spans="1:5" x14ac:dyDescent="0.25">
      <c r="A245" s="406"/>
      <c r="B245" s="409"/>
      <c r="C245" s="410"/>
      <c r="D245" s="412"/>
      <c r="E245" s="312" t="s">
        <v>1455</v>
      </c>
    </row>
    <row r="246" spans="1:5" x14ac:dyDescent="0.25">
      <c r="A246" s="397" t="s">
        <v>1576</v>
      </c>
      <c r="B246" s="399" t="s">
        <v>1561</v>
      </c>
      <c r="C246" s="400"/>
      <c r="D246" s="403" t="s">
        <v>56</v>
      </c>
      <c r="E246" s="313" t="s">
        <v>1454</v>
      </c>
    </row>
    <row r="247" spans="1:5" x14ac:dyDescent="0.25">
      <c r="A247" s="398"/>
      <c r="B247" s="401"/>
      <c r="C247" s="402"/>
      <c r="D247" s="404"/>
      <c r="E247" s="314" t="s">
        <v>1455</v>
      </c>
    </row>
    <row r="248" spans="1:5" x14ac:dyDescent="0.25">
      <c r="A248" s="405" t="s">
        <v>1577</v>
      </c>
      <c r="B248" s="407" t="s">
        <v>1561</v>
      </c>
      <c r="C248" s="408"/>
      <c r="D248" s="411" t="s">
        <v>56</v>
      </c>
      <c r="E248" s="311" t="s">
        <v>1454</v>
      </c>
    </row>
    <row r="249" spans="1:5" x14ac:dyDescent="0.25">
      <c r="A249" s="406"/>
      <c r="B249" s="409"/>
      <c r="C249" s="410"/>
      <c r="D249" s="412"/>
      <c r="E249" s="312" t="s">
        <v>1455</v>
      </c>
    </row>
    <row r="250" spans="1:5" x14ac:dyDescent="0.25">
      <c r="A250" s="397" t="s">
        <v>1578</v>
      </c>
      <c r="B250" s="399" t="s">
        <v>1561</v>
      </c>
      <c r="C250" s="400"/>
      <c r="D250" s="403" t="s">
        <v>56</v>
      </c>
      <c r="E250" s="313" t="s">
        <v>1454</v>
      </c>
    </row>
    <row r="251" spans="1:5" x14ac:dyDescent="0.25">
      <c r="A251" s="398"/>
      <c r="B251" s="401"/>
      <c r="C251" s="402"/>
      <c r="D251" s="404"/>
      <c r="E251" s="314" t="s">
        <v>1455</v>
      </c>
    </row>
    <row r="252" spans="1:5" x14ac:dyDescent="0.25">
      <c r="A252" s="405" t="s">
        <v>1579</v>
      </c>
      <c r="B252" s="407" t="s">
        <v>1580</v>
      </c>
      <c r="C252" s="408"/>
      <c r="D252" s="411" t="s">
        <v>56</v>
      </c>
      <c r="E252" s="311" t="s">
        <v>1454</v>
      </c>
    </row>
    <row r="253" spans="1:5" x14ac:dyDescent="0.25">
      <c r="A253" s="406"/>
      <c r="B253" s="409"/>
      <c r="C253" s="410"/>
      <c r="D253" s="412"/>
      <c r="E253" s="312" t="s">
        <v>1455</v>
      </c>
    </row>
    <row r="254" spans="1:5" x14ac:dyDescent="0.25">
      <c r="A254" s="397" t="s">
        <v>1581</v>
      </c>
      <c r="B254" s="399" t="s">
        <v>1580</v>
      </c>
      <c r="C254" s="400"/>
      <c r="D254" s="403" t="s">
        <v>56</v>
      </c>
      <c r="E254" s="313" t="s">
        <v>1454</v>
      </c>
    </row>
    <row r="255" spans="1:5" x14ac:dyDescent="0.25">
      <c r="A255" s="398"/>
      <c r="B255" s="401"/>
      <c r="C255" s="402"/>
      <c r="D255" s="404"/>
      <c r="E255" s="314" t="s">
        <v>1455</v>
      </c>
    </row>
    <row r="256" spans="1:5" x14ac:dyDescent="0.25">
      <c r="A256" s="405" t="s">
        <v>1582</v>
      </c>
      <c r="B256" s="407" t="s">
        <v>1580</v>
      </c>
      <c r="C256" s="408"/>
      <c r="D256" s="411" t="s">
        <v>56</v>
      </c>
      <c r="E256" s="311" t="s">
        <v>1454</v>
      </c>
    </row>
    <row r="257" spans="1:5" x14ac:dyDescent="0.25">
      <c r="A257" s="406"/>
      <c r="B257" s="409"/>
      <c r="C257" s="410"/>
      <c r="D257" s="412"/>
      <c r="E257" s="312" t="s">
        <v>1455</v>
      </c>
    </row>
    <row r="258" spans="1:5" x14ac:dyDescent="0.25">
      <c r="A258" s="397" t="s">
        <v>1583</v>
      </c>
      <c r="B258" s="399" t="s">
        <v>1580</v>
      </c>
      <c r="C258" s="400"/>
      <c r="D258" s="403" t="s">
        <v>56</v>
      </c>
      <c r="E258" s="313" t="s">
        <v>1454</v>
      </c>
    </row>
    <row r="259" spans="1:5" x14ac:dyDescent="0.25">
      <c r="A259" s="398"/>
      <c r="B259" s="401"/>
      <c r="C259" s="402"/>
      <c r="D259" s="404"/>
      <c r="E259" s="314" t="s">
        <v>1455</v>
      </c>
    </row>
    <row r="260" spans="1:5" x14ac:dyDescent="0.25">
      <c r="A260" s="405" t="s">
        <v>1584</v>
      </c>
      <c r="B260" s="407" t="s">
        <v>1580</v>
      </c>
      <c r="C260" s="408"/>
      <c r="D260" s="411" t="s">
        <v>56</v>
      </c>
      <c r="E260" s="311" t="s">
        <v>1454</v>
      </c>
    </row>
    <row r="261" spans="1:5" x14ac:dyDescent="0.25">
      <c r="A261" s="406"/>
      <c r="B261" s="409"/>
      <c r="C261" s="410"/>
      <c r="D261" s="412"/>
      <c r="E261" s="312" t="s">
        <v>1455</v>
      </c>
    </row>
    <row r="262" spans="1:5" x14ac:dyDescent="0.25">
      <c r="A262" s="397" t="s">
        <v>1585</v>
      </c>
      <c r="B262" s="399" t="s">
        <v>1580</v>
      </c>
      <c r="C262" s="400"/>
      <c r="D262" s="403" t="s">
        <v>56</v>
      </c>
      <c r="E262" s="313" t="s">
        <v>1454</v>
      </c>
    </row>
    <row r="263" spans="1:5" x14ac:dyDescent="0.25">
      <c r="A263" s="398"/>
      <c r="B263" s="401"/>
      <c r="C263" s="402"/>
      <c r="D263" s="404"/>
      <c r="E263" s="314" t="s">
        <v>1455</v>
      </c>
    </row>
    <row r="264" spans="1:5" x14ac:dyDescent="0.25">
      <c r="A264" s="405" t="s">
        <v>1586</v>
      </c>
      <c r="B264" s="407" t="s">
        <v>1580</v>
      </c>
      <c r="C264" s="408"/>
      <c r="D264" s="411" t="s">
        <v>56</v>
      </c>
      <c r="E264" s="311" t="s">
        <v>1454</v>
      </c>
    </row>
    <row r="265" spans="1:5" x14ac:dyDescent="0.25">
      <c r="A265" s="406"/>
      <c r="B265" s="409"/>
      <c r="C265" s="410"/>
      <c r="D265" s="412"/>
      <c r="E265" s="312" t="s">
        <v>1455</v>
      </c>
    </row>
    <row r="266" spans="1:5" x14ac:dyDescent="0.25">
      <c r="A266" s="397" t="s">
        <v>1587</v>
      </c>
      <c r="B266" s="399" t="s">
        <v>1580</v>
      </c>
      <c r="C266" s="400"/>
      <c r="D266" s="403" t="s">
        <v>56</v>
      </c>
      <c r="E266" s="313" t="s">
        <v>1454</v>
      </c>
    </row>
    <row r="267" spans="1:5" x14ac:dyDescent="0.25">
      <c r="A267" s="398"/>
      <c r="B267" s="401"/>
      <c r="C267" s="402"/>
      <c r="D267" s="404"/>
      <c r="E267" s="314" t="s">
        <v>1455</v>
      </c>
    </row>
    <row r="268" spans="1:5" x14ac:dyDescent="0.25">
      <c r="A268" s="405" t="s">
        <v>1588</v>
      </c>
      <c r="B268" s="407" t="s">
        <v>1580</v>
      </c>
      <c r="C268" s="408"/>
      <c r="D268" s="411" t="s">
        <v>56</v>
      </c>
      <c r="E268" s="311" t="s">
        <v>1454</v>
      </c>
    </row>
    <row r="269" spans="1:5" x14ac:dyDescent="0.25">
      <c r="A269" s="406"/>
      <c r="B269" s="409"/>
      <c r="C269" s="410"/>
      <c r="D269" s="412"/>
      <c r="E269" s="312" t="s">
        <v>1455</v>
      </c>
    </row>
    <row r="270" spans="1:5" x14ac:dyDescent="0.25">
      <c r="A270" s="397" t="s">
        <v>1589</v>
      </c>
      <c r="B270" s="399" t="s">
        <v>1590</v>
      </c>
      <c r="C270" s="400"/>
      <c r="D270" s="403" t="s">
        <v>56</v>
      </c>
      <c r="E270" s="313" t="s">
        <v>1454</v>
      </c>
    </row>
    <row r="271" spans="1:5" x14ac:dyDescent="0.25">
      <c r="A271" s="398"/>
      <c r="B271" s="401"/>
      <c r="C271" s="402"/>
      <c r="D271" s="404"/>
      <c r="E271" s="314" t="s">
        <v>1455</v>
      </c>
    </row>
    <row r="272" spans="1:5" x14ac:dyDescent="0.25">
      <c r="A272" s="405" t="s">
        <v>1591</v>
      </c>
      <c r="B272" s="407" t="s">
        <v>1590</v>
      </c>
      <c r="C272" s="408"/>
      <c r="D272" s="411" t="s">
        <v>56</v>
      </c>
      <c r="E272" s="311" t="s">
        <v>1454</v>
      </c>
    </row>
    <row r="273" spans="1:5" x14ac:dyDescent="0.25">
      <c r="A273" s="406"/>
      <c r="B273" s="409"/>
      <c r="C273" s="410"/>
      <c r="D273" s="412"/>
      <c r="E273" s="312" t="s">
        <v>1455</v>
      </c>
    </row>
    <row r="274" spans="1:5" x14ac:dyDescent="0.25">
      <c r="A274" s="397" t="s">
        <v>1549</v>
      </c>
      <c r="B274" s="399" t="s">
        <v>1590</v>
      </c>
      <c r="C274" s="400"/>
      <c r="D274" s="403" t="s">
        <v>56</v>
      </c>
      <c r="E274" s="313" t="s">
        <v>1454</v>
      </c>
    </row>
    <row r="275" spans="1:5" x14ac:dyDescent="0.25">
      <c r="A275" s="398"/>
      <c r="B275" s="401"/>
      <c r="C275" s="402"/>
      <c r="D275" s="404"/>
      <c r="E275" s="314" t="s">
        <v>1455</v>
      </c>
    </row>
    <row r="276" spans="1:5" x14ac:dyDescent="0.25">
      <c r="A276" s="405" t="s">
        <v>1592</v>
      </c>
      <c r="B276" s="407" t="s">
        <v>1590</v>
      </c>
      <c r="C276" s="408"/>
      <c r="D276" s="411" t="s">
        <v>56</v>
      </c>
      <c r="E276" s="311" t="s">
        <v>1454</v>
      </c>
    </row>
    <row r="277" spans="1:5" x14ac:dyDescent="0.25">
      <c r="A277" s="406"/>
      <c r="B277" s="409"/>
      <c r="C277" s="410"/>
      <c r="D277" s="412"/>
      <c r="E277" s="312" t="s">
        <v>1455</v>
      </c>
    </row>
    <row r="278" spans="1:5" x14ac:dyDescent="0.25">
      <c r="A278" s="397" t="s">
        <v>1593</v>
      </c>
      <c r="B278" s="399" t="s">
        <v>1590</v>
      </c>
      <c r="C278" s="400"/>
      <c r="D278" s="403" t="s">
        <v>56</v>
      </c>
      <c r="E278" s="313" t="s">
        <v>1454</v>
      </c>
    </row>
    <row r="279" spans="1:5" x14ac:dyDescent="0.25">
      <c r="A279" s="398"/>
      <c r="B279" s="401"/>
      <c r="C279" s="402"/>
      <c r="D279" s="404"/>
      <c r="E279" s="314" t="s">
        <v>1455</v>
      </c>
    </row>
    <row r="280" spans="1:5" x14ac:dyDescent="0.25">
      <c r="A280" s="405" t="s">
        <v>1594</v>
      </c>
      <c r="B280" s="407" t="s">
        <v>1590</v>
      </c>
      <c r="C280" s="408"/>
      <c r="D280" s="411" t="s">
        <v>56</v>
      </c>
      <c r="E280" s="311" t="s">
        <v>1454</v>
      </c>
    </row>
    <row r="281" spans="1:5" x14ac:dyDescent="0.25">
      <c r="A281" s="406"/>
      <c r="B281" s="409"/>
      <c r="C281" s="410"/>
      <c r="D281" s="412"/>
      <c r="E281" s="312" t="s">
        <v>1455</v>
      </c>
    </row>
    <row r="282" spans="1:5" x14ac:dyDescent="0.25">
      <c r="A282" s="397" t="s">
        <v>1595</v>
      </c>
      <c r="B282" s="399" t="s">
        <v>1590</v>
      </c>
      <c r="C282" s="400"/>
      <c r="D282" s="403" t="s">
        <v>56</v>
      </c>
      <c r="E282" s="313" t="s">
        <v>1454</v>
      </c>
    </row>
    <row r="283" spans="1:5" x14ac:dyDescent="0.25">
      <c r="A283" s="398"/>
      <c r="B283" s="401"/>
      <c r="C283" s="402"/>
      <c r="D283" s="404"/>
      <c r="E283" s="314" t="s">
        <v>1455</v>
      </c>
    </row>
    <row r="284" spans="1:5" x14ac:dyDescent="0.25">
      <c r="A284" s="405" t="s">
        <v>1596</v>
      </c>
      <c r="B284" s="407" t="s">
        <v>1590</v>
      </c>
      <c r="C284" s="408"/>
      <c r="D284" s="411" t="s">
        <v>56</v>
      </c>
      <c r="E284" s="311" t="s">
        <v>1454</v>
      </c>
    </row>
    <row r="285" spans="1:5" x14ac:dyDescent="0.25">
      <c r="A285" s="406"/>
      <c r="B285" s="409"/>
      <c r="C285" s="410"/>
      <c r="D285" s="412"/>
      <c r="E285" s="312" t="s">
        <v>1455</v>
      </c>
    </row>
    <row r="286" spans="1:5" x14ac:dyDescent="0.25">
      <c r="A286" s="397" t="s">
        <v>1597</v>
      </c>
      <c r="B286" s="399" t="s">
        <v>1590</v>
      </c>
      <c r="C286" s="400"/>
      <c r="D286" s="403" t="s">
        <v>56</v>
      </c>
      <c r="E286" s="313" t="s">
        <v>1454</v>
      </c>
    </row>
    <row r="287" spans="1:5" x14ac:dyDescent="0.25">
      <c r="A287" s="398"/>
      <c r="B287" s="401"/>
      <c r="C287" s="402"/>
      <c r="D287" s="404"/>
      <c r="E287" s="314" t="s">
        <v>1455</v>
      </c>
    </row>
    <row r="288" spans="1:5" x14ac:dyDescent="0.25">
      <c r="A288" s="405" t="s">
        <v>1598</v>
      </c>
      <c r="B288" s="407" t="s">
        <v>1590</v>
      </c>
      <c r="C288" s="408"/>
      <c r="D288" s="411" t="s">
        <v>56</v>
      </c>
      <c r="E288" s="311" t="s">
        <v>1454</v>
      </c>
    </row>
    <row r="289" spans="1:5" x14ac:dyDescent="0.25">
      <c r="A289" s="406"/>
      <c r="B289" s="409"/>
      <c r="C289" s="410"/>
      <c r="D289" s="412"/>
      <c r="E289" s="312" t="s">
        <v>1455</v>
      </c>
    </row>
    <row r="290" spans="1:5" x14ac:dyDescent="0.25">
      <c r="A290" s="397" t="s">
        <v>1599</v>
      </c>
      <c r="B290" s="399" t="s">
        <v>1600</v>
      </c>
      <c r="C290" s="400"/>
      <c r="D290" s="403" t="s">
        <v>56</v>
      </c>
      <c r="E290" s="313" t="s">
        <v>1454</v>
      </c>
    </row>
    <row r="291" spans="1:5" x14ac:dyDescent="0.25">
      <c r="A291" s="398"/>
      <c r="B291" s="401"/>
      <c r="C291" s="402"/>
      <c r="D291" s="404"/>
      <c r="E291" s="314" t="s">
        <v>1455</v>
      </c>
    </row>
    <row r="292" spans="1:5" x14ac:dyDescent="0.25">
      <c r="A292" s="405" t="s">
        <v>1601</v>
      </c>
      <c r="B292" s="407" t="s">
        <v>1600</v>
      </c>
      <c r="C292" s="408"/>
      <c r="D292" s="411" t="s">
        <v>56</v>
      </c>
      <c r="E292" s="311" t="s">
        <v>1454</v>
      </c>
    </row>
    <row r="293" spans="1:5" x14ac:dyDescent="0.25">
      <c r="A293" s="406"/>
      <c r="B293" s="409"/>
      <c r="C293" s="410"/>
      <c r="D293" s="412"/>
      <c r="E293" s="312" t="s">
        <v>1455</v>
      </c>
    </row>
    <row r="294" spans="1:5" x14ac:dyDescent="0.25">
      <c r="A294" s="397" t="s">
        <v>1602</v>
      </c>
      <c r="B294" s="399" t="s">
        <v>1600</v>
      </c>
      <c r="C294" s="400"/>
      <c r="D294" s="403" t="s">
        <v>56</v>
      </c>
      <c r="E294" s="313" t="s">
        <v>1454</v>
      </c>
    </row>
    <row r="295" spans="1:5" x14ac:dyDescent="0.25">
      <c r="A295" s="398"/>
      <c r="B295" s="401"/>
      <c r="C295" s="402"/>
      <c r="D295" s="404"/>
      <c r="E295" s="314" t="s">
        <v>1455</v>
      </c>
    </row>
    <row r="296" spans="1:5" x14ac:dyDescent="0.25">
      <c r="A296" s="405" t="s">
        <v>1603</v>
      </c>
      <c r="B296" s="407" t="s">
        <v>1600</v>
      </c>
      <c r="C296" s="408"/>
      <c r="D296" s="411" t="s">
        <v>56</v>
      </c>
      <c r="E296" s="311" t="s">
        <v>1454</v>
      </c>
    </row>
    <row r="297" spans="1:5" x14ac:dyDescent="0.25">
      <c r="A297" s="406"/>
      <c r="B297" s="409"/>
      <c r="C297" s="410"/>
      <c r="D297" s="412"/>
      <c r="E297" s="312" t="s">
        <v>1455</v>
      </c>
    </row>
    <row r="298" spans="1:5" x14ac:dyDescent="0.25">
      <c r="A298" s="397" t="s">
        <v>1604</v>
      </c>
      <c r="B298" s="399" t="s">
        <v>1600</v>
      </c>
      <c r="C298" s="400"/>
      <c r="D298" s="403" t="s">
        <v>56</v>
      </c>
      <c r="E298" s="313" t="s">
        <v>1454</v>
      </c>
    </row>
    <row r="299" spans="1:5" x14ac:dyDescent="0.25">
      <c r="A299" s="398"/>
      <c r="B299" s="401"/>
      <c r="C299" s="402"/>
      <c r="D299" s="404"/>
      <c r="E299" s="314" t="s">
        <v>1455</v>
      </c>
    </row>
    <row r="300" spans="1:5" x14ac:dyDescent="0.25">
      <c r="A300" s="405" t="s">
        <v>1605</v>
      </c>
      <c r="B300" s="407" t="s">
        <v>1507</v>
      </c>
      <c r="C300" s="408"/>
      <c r="D300" s="411" t="s">
        <v>56</v>
      </c>
      <c r="E300" s="311" t="s">
        <v>1454</v>
      </c>
    </row>
    <row r="301" spans="1:5" x14ac:dyDescent="0.25">
      <c r="A301" s="406"/>
      <c r="B301" s="409"/>
      <c r="C301" s="410"/>
      <c r="D301" s="412"/>
      <c r="E301" s="312" t="s">
        <v>1455</v>
      </c>
    </row>
    <row r="302" spans="1:5" x14ac:dyDescent="0.25">
      <c r="A302" s="397" t="s">
        <v>1453</v>
      </c>
      <c r="B302" s="399"/>
      <c r="C302" s="400"/>
      <c r="D302" s="403" t="s">
        <v>56</v>
      </c>
      <c r="E302" s="313" t="s">
        <v>1454</v>
      </c>
    </row>
    <row r="303" spans="1:5" x14ac:dyDescent="0.25">
      <c r="A303" s="398"/>
      <c r="B303" s="401"/>
      <c r="C303" s="402"/>
      <c r="D303" s="404"/>
      <c r="E303" s="314" t="s">
        <v>1455</v>
      </c>
    </row>
    <row r="304" spans="1:5" x14ac:dyDescent="0.25">
      <c r="A304" s="405" t="s">
        <v>1479</v>
      </c>
      <c r="B304" s="407"/>
      <c r="C304" s="408"/>
      <c r="D304" s="411" t="s">
        <v>56</v>
      </c>
      <c r="E304" s="311" t="s">
        <v>1454</v>
      </c>
    </row>
    <row r="305" spans="1:5" x14ac:dyDescent="0.25">
      <c r="A305" s="406"/>
      <c r="B305" s="409"/>
      <c r="C305" s="410"/>
      <c r="D305" s="412"/>
      <c r="E305" s="312" t="s">
        <v>1455</v>
      </c>
    </row>
    <row r="306" spans="1:5" x14ac:dyDescent="0.25">
      <c r="A306" s="397" t="s">
        <v>1489</v>
      </c>
      <c r="B306" s="399"/>
      <c r="C306" s="400"/>
      <c r="D306" s="403" t="s">
        <v>56</v>
      </c>
      <c r="E306" s="313" t="s">
        <v>1454</v>
      </c>
    </row>
    <row r="307" spans="1:5" x14ac:dyDescent="0.25">
      <c r="A307" s="398"/>
      <c r="B307" s="401"/>
      <c r="C307" s="402"/>
      <c r="D307" s="404"/>
      <c r="E307" s="314" t="s">
        <v>1455</v>
      </c>
    </row>
    <row r="308" spans="1:5" x14ac:dyDescent="0.25">
      <c r="A308" s="405" t="s">
        <v>1507</v>
      </c>
      <c r="B308" s="407"/>
      <c r="C308" s="408"/>
      <c r="D308" s="411" t="s">
        <v>56</v>
      </c>
      <c r="E308" s="311" t="s">
        <v>1454</v>
      </c>
    </row>
    <row r="309" spans="1:5" x14ac:dyDescent="0.25">
      <c r="A309" s="406"/>
      <c r="B309" s="409"/>
      <c r="C309" s="410"/>
      <c r="D309" s="412"/>
      <c r="E309" s="312" t="s">
        <v>1455</v>
      </c>
    </row>
    <row r="310" spans="1:5" x14ac:dyDescent="0.25">
      <c r="A310" s="397" t="s">
        <v>1600</v>
      </c>
      <c r="B310" s="399"/>
      <c r="C310" s="400"/>
      <c r="D310" s="403" t="s">
        <v>56</v>
      </c>
      <c r="E310" s="313" t="s">
        <v>1454</v>
      </c>
    </row>
    <row r="311" spans="1:5" x14ac:dyDescent="0.25">
      <c r="A311" s="398"/>
      <c r="B311" s="401"/>
      <c r="C311" s="402"/>
      <c r="D311" s="404"/>
      <c r="E311" s="314" t="s">
        <v>1455</v>
      </c>
    </row>
    <row r="312" spans="1:5" x14ac:dyDescent="0.25">
      <c r="A312" s="405" t="s">
        <v>1530</v>
      </c>
      <c r="B312" s="407"/>
      <c r="C312" s="408"/>
      <c r="D312" s="411" t="s">
        <v>56</v>
      </c>
      <c r="E312" s="311" t="s">
        <v>1454</v>
      </c>
    </row>
    <row r="313" spans="1:5" x14ac:dyDescent="0.25">
      <c r="A313" s="406"/>
      <c r="B313" s="409"/>
      <c r="C313" s="410"/>
      <c r="D313" s="412"/>
      <c r="E313" s="312" t="s">
        <v>1455</v>
      </c>
    </row>
    <row r="314" spans="1:5" x14ac:dyDescent="0.25">
      <c r="A314" s="397" t="s">
        <v>1540</v>
      </c>
      <c r="B314" s="399"/>
      <c r="C314" s="400"/>
      <c r="D314" s="403" t="s">
        <v>56</v>
      </c>
      <c r="E314" s="313" t="s">
        <v>1454</v>
      </c>
    </row>
    <row r="315" spans="1:5" x14ac:dyDescent="0.25">
      <c r="A315" s="398"/>
      <c r="B315" s="401"/>
      <c r="C315" s="402"/>
      <c r="D315" s="404"/>
      <c r="E315" s="314" t="s">
        <v>1455</v>
      </c>
    </row>
    <row r="316" spans="1:5" x14ac:dyDescent="0.25">
      <c r="A316" s="405" t="s">
        <v>1561</v>
      </c>
      <c r="B316" s="407"/>
      <c r="C316" s="408"/>
      <c r="D316" s="411" t="s">
        <v>56</v>
      </c>
      <c r="E316" s="311" t="s">
        <v>1454</v>
      </c>
    </row>
    <row r="317" spans="1:5" x14ac:dyDescent="0.25">
      <c r="A317" s="406"/>
      <c r="B317" s="409"/>
      <c r="C317" s="410"/>
      <c r="D317" s="412"/>
      <c r="E317" s="312" t="s">
        <v>1455</v>
      </c>
    </row>
    <row r="318" spans="1:5" x14ac:dyDescent="0.25">
      <c r="A318" s="397" t="s">
        <v>1580</v>
      </c>
      <c r="B318" s="399"/>
      <c r="C318" s="400"/>
      <c r="D318" s="403" t="s">
        <v>56</v>
      </c>
      <c r="E318" s="313" t="s">
        <v>1454</v>
      </c>
    </row>
    <row r="319" spans="1:5" x14ac:dyDescent="0.25">
      <c r="A319" s="398"/>
      <c r="B319" s="401"/>
      <c r="C319" s="402"/>
      <c r="D319" s="404"/>
      <c r="E319" s="314" t="s">
        <v>1455</v>
      </c>
    </row>
    <row r="320" spans="1:5" x14ac:dyDescent="0.25">
      <c r="A320" s="405" t="s">
        <v>1590</v>
      </c>
      <c r="B320" s="407"/>
      <c r="C320" s="408"/>
      <c r="D320" s="411" t="s">
        <v>56</v>
      </c>
      <c r="E320" s="311" t="s">
        <v>1454</v>
      </c>
    </row>
    <row r="321" spans="1:5" x14ac:dyDescent="0.25">
      <c r="A321" s="406"/>
      <c r="B321" s="409"/>
      <c r="C321" s="410"/>
      <c r="D321" s="412"/>
      <c r="E321" s="312" t="s">
        <v>1455</v>
      </c>
    </row>
    <row r="322" spans="1:5" x14ac:dyDescent="0.25">
      <c r="A322" s="397" t="s">
        <v>1515</v>
      </c>
      <c r="B322" s="399"/>
      <c r="C322" s="400"/>
      <c r="D322" s="403" t="s">
        <v>56</v>
      </c>
      <c r="E322" s="313" t="s">
        <v>1454</v>
      </c>
    </row>
    <row r="323" spans="1:5" x14ac:dyDescent="0.25">
      <c r="A323" s="398"/>
      <c r="B323" s="401"/>
      <c r="C323" s="402"/>
      <c r="D323" s="404"/>
      <c r="E323" s="314" t="s">
        <v>1455</v>
      </c>
    </row>
    <row r="324" spans="1:5" x14ac:dyDescent="0.25">
      <c r="A324" s="405" t="s">
        <v>1606</v>
      </c>
      <c r="B324" s="407" t="s">
        <v>1515</v>
      </c>
      <c r="C324" s="408"/>
      <c r="D324" s="411" t="s">
        <v>56</v>
      </c>
      <c r="E324" s="311" t="s">
        <v>1454</v>
      </c>
    </row>
    <row r="325" spans="1:5" x14ac:dyDescent="0.25">
      <c r="A325" s="406"/>
      <c r="B325" s="409"/>
      <c r="C325" s="410"/>
      <c r="D325" s="412"/>
      <c r="E325" s="312" t="s">
        <v>1455</v>
      </c>
    </row>
    <row r="326" spans="1:5" x14ac:dyDescent="0.25">
      <c r="A326" s="397" t="s">
        <v>1607</v>
      </c>
      <c r="B326" s="399" t="s">
        <v>1453</v>
      </c>
      <c r="C326" s="400"/>
      <c r="D326" s="403" t="s">
        <v>56</v>
      </c>
      <c r="E326" s="313" t="s">
        <v>1454</v>
      </c>
    </row>
    <row r="327" spans="1:5" x14ac:dyDescent="0.25">
      <c r="A327" s="398"/>
      <c r="B327" s="401"/>
      <c r="C327" s="402"/>
      <c r="D327" s="404"/>
      <c r="E327" s="314" t="s">
        <v>1455</v>
      </c>
    </row>
    <row r="328" spans="1:5" x14ac:dyDescent="0.25">
      <c r="A328" s="405" t="s">
        <v>1608</v>
      </c>
      <c r="B328" s="407" t="s">
        <v>1507</v>
      </c>
      <c r="C328" s="408"/>
      <c r="D328" s="411" t="s">
        <v>56</v>
      </c>
      <c r="E328" s="311" t="s">
        <v>1454</v>
      </c>
    </row>
    <row r="329" spans="1:5" x14ac:dyDescent="0.25">
      <c r="A329" s="406"/>
      <c r="B329" s="409"/>
      <c r="C329" s="410"/>
      <c r="D329" s="412"/>
      <c r="E329" s="312" t="s">
        <v>1455</v>
      </c>
    </row>
    <row r="330" spans="1:5" x14ac:dyDescent="0.25">
      <c r="A330" s="397" t="s">
        <v>1609</v>
      </c>
      <c r="B330" s="399" t="s">
        <v>1540</v>
      </c>
      <c r="C330" s="400"/>
      <c r="D330" s="403" t="s">
        <v>56</v>
      </c>
      <c r="E330" s="313" t="s">
        <v>1454</v>
      </c>
    </row>
    <row r="331" spans="1:5" x14ac:dyDescent="0.25">
      <c r="A331" s="398"/>
      <c r="B331" s="401"/>
      <c r="C331" s="402"/>
      <c r="D331" s="404"/>
      <c r="E331" s="314" t="s">
        <v>1455</v>
      </c>
    </row>
    <row r="332" spans="1:5" x14ac:dyDescent="0.25">
      <c r="A332" s="405" t="s">
        <v>1610</v>
      </c>
      <c r="B332" s="407" t="s">
        <v>1540</v>
      </c>
      <c r="C332" s="408"/>
      <c r="D332" s="411" t="s">
        <v>56</v>
      </c>
      <c r="E332" s="311" t="s">
        <v>1454</v>
      </c>
    </row>
    <row r="333" spans="1:5" x14ac:dyDescent="0.25">
      <c r="A333" s="406"/>
      <c r="B333" s="409"/>
      <c r="C333" s="410"/>
      <c r="D333" s="412"/>
      <c r="E333" s="312" t="s">
        <v>1455</v>
      </c>
    </row>
    <row r="334" spans="1:5" x14ac:dyDescent="0.25">
      <c r="A334" s="397" t="s">
        <v>1611</v>
      </c>
      <c r="B334" s="399" t="s">
        <v>1555</v>
      </c>
      <c r="C334" s="400"/>
      <c r="D334" s="403" t="s">
        <v>56</v>
      </c>
      <c r="E334" s="313" t="s">
        <v>1454</v>
      </c>
    </row>
    <row r="335" spans="1:5" x14ac:dyDescent="0.25">
      <c r="A335" s="398"/>
      <c r="B335" s="401"/>
      <c r="C335" s="402"/>
      <c r="D335" s="404"/>
      <c r="E335" s="314" t="s">
        <v>1455</v>
      </c>
    </row>
    <row r="336" spans="1:5" x14ac:dyDescent="0.25">
      <c r="A336" s="405" t="s">
        <v>1612</v>
      </c>
      <c r="B336" s="407" t="s">
        <v>1453</v>
      </c>
      <c r="C336" s="408"/>
      <c r="D336" s="411" t="s">
        <v>56</v>
      </c>
      <c r="E336" s="311" t="s">
        <v>1454</v>
      </c>
    </row>
    <row r="337" spans="1:5" x14ac:dyDescent="0.25">
      <c r="A337" s="406"/>
      <c r="B337" s="409"/>
      <c r="C337" s="410"/>
      <c r="D337" s="412"/>
      <c r="E337" s="312" t="s">
        <v>1455</v>
      </c>
    </row>
    <row r="338" spans="1:5" x14ac:dyDescent="0.25">
      <c r="A338" s="397" t="s">
        <v>1613</v>
      </c>
      <c r="B338" s="399" t="s">
        <v>1530</v>
      </c>
      <c r="C338" s="400"/>
      <c r="D338" s="403" t="s">
        <v>56</v>
      </c>
      <c r="E338" s="313" t="s">
        <v>1454</v>
      </c>
    </row>
    <row r="339" spans="1:5" x14ac:dyDescent="0.25">
      <c r="A339" s="398"/>
      <c r="B339" s="401"/>
      <c r="C339" s="402"/>
      <c r="D339" s="404"/>
      <c r="E339" s="314" t="s">
        <v>1455</v>
      </c>
    </row>
    <row r="340" spans="1:5" x14ac:dyDescent="0.25">
      <c r="A340" s="405" t="s">
        <v>1614</v>
      </c>
      <c r="B340" s="407" t="s">
        <v>1590</v>
      </c>
      <c r="C340" s="408"/>
      <c r="D340" s="411" t="s">
        <v>56</v>
      </c>
      <c r="E340" s="311" t="s">
        <v>1454</v>
      </c>
    </row>
    <row r="341" spans="1:5" x14ac:dyDescent="0.25">
      <c r="A341" s="406"/>
      <c r="B341" s="409"/>
      <c r="C341" s="410"/>
      <c r="D341" s="412"/>
      <c r="E341" s="312" t="s">
        <v>1455</v>
      </c>
    </row>
    <row r="342" spans="1:5" x14ac:dyDescent="0.25">
      <c r="A342" s="397" t="s">
        <v>1615</v>
      </c>
      <c r="B342" s="399" t="s">
        <v>1540</v>
      </c>
      <c r="C342" s="400"/>
      <c r="D342" s="403" t="s">
        <v>56</v>
      </c>
      <c r="E342" s="313" t="s">
        <v>1454</v>
      </c>
    </row>
    <row r="343" spans="1:5" x14ac:dyDescent="0.25">
      <c r="A343" s="398"/>
      <c r="B343" s="401"/>
      <c r="C343" s="402"/>
      <c r="D343" s="404"/>
      <c r="E343" s="314" t="s">
        <v>1455</v>
      </c>
    </row>
    <row r="344" spans="1:5" x14ac:dyDescent="0.25">
      <c r="A344" s="405" t="s">
        <v>1555</v>
      </c>
      <c r="B344" s="407"/>
      <c r="C344" s="408"/>
      <c r="D344" s="411" t="s">
        <v>56</v>
      </c>
      <c r="E344" s="311" t="s">
        <v>1454</v>
      </c>
    </row>
    <row r="345" spans="1:5" x14ac:dyDescent="0.25">
      <c r="A345" s="406"/>
      <c r="B345" s="409"/>
      <c r="C345" s="410"/>
      <c r="D345" s="412"/>
      <c r="E345" s="312" t="s">
        <v>1455</v>
      </c>
    </row>
    <row r="346" spans="1:5" x14ac:dyDescent="0.25">
      <c r="A346" s="309" t="s">
        <v>1616</v>
      </c>
      <c r="B346" s="386"/>
      <c r="C346" s="387"/>
      <c r="D346" s="299" t="s">
        <v>57</v>
      </c>
      <c r="E346" s="310"/>
    </row>
    <row r="347" spans="1:5" x14ac:dyDescent="0.25">
      <c r="A347" s="307" t="s">
        <v>1617</v>
      </c>
      <c r="B347" s="388"/>
      <c r="C347" s="389"/>
      <c r="D347" s="298" t="s">
        <v>57</v>
      </c>
      <c r="E347" s="308"/>
    </row>
    <row r="348" spans="1:5" x14ac:dyDescent="0.25">
      <c r="A348" s="309" t="s">
        <v>1618</v>
      </c>
      <c r="B348" s="386"/>
      <c r="C348" s="387"/>
      <c r="D348" s="299" t="s">
        <v>57</v>
      </c>
      <c r="E348" s="310"/>
    </row>
    <row r="349" spans="1:5" x14ac:dyDescent="0.25">
      <c r="A349" s="307" t="s">
        <v>1619</v>
      </c>
      <c r="B349" s="388"/>
      <c r="C349" s="389"/>
      <c r="D349" s="298" t="s">
        <v>57</v>
      </c>
      <c r="E349" s="308"/>
    </row>
    <row r="350" spans="1:5" x14ac:dyDescent="0.25">
      <c r="A350" s="397" t="s">
        <v>1620</v>
      </c>
      <c r="B350" s="399"/>
      <c r="C350" s="400"/>
      <c r="D350" s="403" t="s">
        <v>57</v>
      </c>
      <c r="E350" s="313" t="s">
        <v>1454</v>
      </c>
    </row>
    <row r="351" spans="1:5" x14ac:dyDescent="0.25">
      <c r="A351" s="398"/>
      <c r="B351" s="401"/>
      <c r="C351" s="402"/>
      <c r="D351" s="404"/>
      <c r="E351" s="314" t="s">
        <v>1455</v>
      </c>
    </row>
    <row r="352" spans="1:5" x14ac:dyDescent="0.25">
      <c r="A352" s="307" t="s">
        <v>1621</v>
      </c>
      <c r="B352" s="388"/>
      <c r="C352" s="389"/>
      <c r="D352" s="298" t="s">
        <v>57</v>
      </c>
      <c r="E352" s="308"/>
    </row>
    <row r="353" spans="1:5" x14ac:dyDescent="0.25">
      <c r="A353" s="397" t="s">
        <v>1622</v>
      </c>
      <c r="B353" s="399"/>
      <c r="C353" s="400"/>
      <c r="D353" s="403" t="s">
        <v>57</v>
      </c>
      <c r="E353" s="313" t="s">
        <v>1454</v>
      </c>
    </row>
    <row r="354" spans="1:5" x14ac:dyDescent="0.25">
      <c r="A354" s="398"/>
      <c r="B354" s="401"/>
      <c r="C354" s="402"/>
      <c r="D354" s="404"/>
      <c r="E354" s="314" t="s">
        <v>1455</v>
      </c>
    </row>
    <row r="355" spans="1:5" x14ac:dyDescent="0.25">
      <c r="A355" s="405" t="s">
        <v>1623</v>
      </c>
      <c r="B355" s="407"/>
      <c r="C355" s="408"/>
      <c r="D355" s="411" t="s">
        <v>57</v>
      </c>
      <c r="E355" s="311" t="s">
        <v>1454</v>
      </c>
    </row>
    <row r="356" spans="1:5" x14ac:dyDescent="0.25">
      <c r="A356" s="406"/>
      <c r="B356" s="409"/>
      <c r="C356" s="410"/>
      <c r="D356" s="412"/>
      <c r="E356" s="312" t="s">
        <v>1455</v>
      </c>
    </row>
    <row r="357" spans="1:5" x14ac:dyDescent="0.25">
      <c r="A357" s="397" t="s">
        <v>1624</v>
      </c>
      <c r="B357" s="399" t="s">
        <v>1625</v>
      </c>
      <c r="C357" s="400"/>
      <c r="D357" s="403" t="s">
        <v>57</v>
      </c>
      <c r="E357" s="313" t="s">
        <v>1454</v>
      </c>
    </row>
    <row r="358" spans="1:5" x14ac:dyDescent="0.25">
      <c r="A358" s="398"/>
      <c r="B358" s="401"/>
      <c r="C358" s="402"/>
      <c r="D358" s="404"/>
      <c r="E358" s="314" t="s">
        <v>1455</v>
      </c>
    </row>
    <row r="359" spans="1:5" x14ac:dyDescent="0.25">
      <c r="A359" s="405" t="s">
        <v>1626</v>
      </c>
      <c r="B359" s="407" t="s">
        <v>1625</v>
      </c>
      <c r="C359" s="408"/>
      <c r="D359" s="411" t="s">
        <v>57</v>
      </c>
      <c r="E359" s="311" t="s">
        <v>1454</v>
      </c>
    </row>
    <row r="360" spans="1:5" x14ac:dyDescent="0.25">
      <c r="A360" s="406"/>
      <c r="B360" s="409"/>
      <c r="C360" s="410"/>
      <c r="D360" s="412"/>
      <c r="E360" s="312" t="s">
        <v>1455</v>
      </c>
    </row>
    <row r="361" spans="1:5" x14ac:dyDescent="0.25">
      <c r="A361" s="397" t="s">
        <v>1627</v>
      </c>
      <c r="B361" s="399" t="s">
        <v>1625</v>
      </c>
      <c r="C361" s="400"/>
      <c r="D361" s="403" t="s">
        <v>57</v>
      </c>
      <c r="E361" s="313" t="s">
        <v>1454</v>
      </c>
    </row>
    <row r="362" spans="1:5" x14ac:dyDescent="0.25">
      <c r="A362" s="398"/>
      <c r="B362" s="401"/>
      <c r="C362" s="402"/>
      <c r="D362" s="404"/>
      <c r="E362" s="314" t="s">
        <v>1455</v>
      </c>
    </row>
    <row r="363" spans="1:5" x14ac:dyDescent="0.25">
      <c r="A363" s="405" t="s">
        <v>1628</v>
      </c>
      <c r="B363" s="407" t="s">
        <v>1625</v>
      </c>
      <c r="C363" s="408"/>
      <c r="D363" s="411" t="s">
        <v>57</v>
      </c>
      <c r="E363" s="311" t="s">
        <v>1454</v>
      </c>
    </row>
    <row r="364" spans="1:5" x14ac:dyDescent="0.25">
      <c r="A364" s="406"/>
      <c r="B364" s="409"/>
      <c r="C364" s="410"/>
      <c r="D364" s="412"/>
      <c r="E364" s="312" t="s">
        <v>1455</v>
      </c>
    </row>
    <row r="365" spans="1:5" x14ac:dyDescent="0.25">
      <c r="A365" s="397" t="s">
        <v>1629</v>
      </c>
      <c r="B365" s="399" t="s">
        <v>1625</v>
      </c>
      <c r="C365" s="400"/>
      <c r="D365" s="403" t="s">
        <v>57</v>
      </c>
      <c r="E365" s="313" t="s">
        <v>1454</v>
      </c>
    </row>
    <row r="366" spans="1:5" x14ac:dyDescent="0.25">
      <c r="A366" s="398"/>
      <c r="B366" s="401"/>
      <c r="C366" s="402"/>
      <c r="D366" s="404"/>
      <c r="E366" s="314" t="s">
        <v>1455</v>
      </c>
    </row>
    <row r="367" spans="1:5" x14ac:dyDescent="0.25">
      <c r="A367" s="405" t="s">
        <v>1630</v>
      </c>
      <c r="B367" s="407" t="s">
        <v>1625</v>
      </c>
      <c r="C367" s="408"/>
      <c r="D367" s="411" t="s">
        <v>57</v>
      </c>
      <c r="E367" s="311" t="s">
        <v>1454</v>
      </c>
    </row>
    <row r="368" spans="1:5" x14ac:dyDescent="0.25">
      <c r="A368" s="406"/>
      <c r="B368" s="409"/>
      <c r="C368" s="410"/>
      <c r="D368" s="412"/>
      <c r="E368" s="312" t="s">
        <v>1455</v>
      </c>
    </row>
    <row r="369" spans="1:5" x14ac:dyDescent="0.25">
      <c r="A369" s="397" t="s">
        <v>1631</v>
      </c>
      <c r="B369" s="399" t="s">
        <v>1625</v>
      </c>
      <c r="C369" s="400"/>
      <c r="D369" s="403" t="s">
        <v>57</v>
      </c>
      <c r="E369" s="313" t="s">
        <v>1454</v>
      </c>
    </row>
    <row r="370" spans="1:5" x14ac:dyDescent="0.25">
      <c r="A370" s="398"/>
      <c r="B370" s="401"/>
      <c r="C370" s="402"/>
      <c r="D370" s="404"/>
      <c r="E370" s="314" t="s">
        <v>1455</v>
      </c>
    </row>
    <row r="371" spans="1:5" x14ac:dyDescent="0.25">
      <c r="A371" s="405" t="s">
        <v>1632</v>
      </c>
      <c r="B371" s="407" t="s">
        <v>1625</v>
      </c>
      <c r="C371" s="408"/>
      <c r="D371" s="411" t="s">
        <v>57</v>
      </c>
      <c r="E371" s="311" t="s">
        <v>1454</v>
      </c>
    </row>
    <row r="372" spans="1:5" x14ac:dyDescent="0.25">
      <c r="A372" s="406"/>
      <c r="B372" s="409"/>
      <c r="C372" s="410"/>
      <c r="D372" s="412"/>
      <c r="E372" s="312" t="s">
        <v>1455</v>
      </c>
    </row>
    <row r="373" spans="1:5" x14ac:dyDescent="0.25">
      <c r="A373" s="397" t="s">
        <v>1633</v>
      </c>
      <c r="B373" s="399" t="s">
        <v>1625</v>
      </c>
      <c r="C373" s="400"/>
      <c r="D373" s="403" t="s">
        <v>57</v>
      </c>
      <c r="E373" s="313" t="s">
        <v>1454</v>
      </c>
    </row>
    <row r="374" spans="1:5" x14ac:dyDescent="0.25">
      <c r="A374" s="398"/>
      <c r="B374" s="401"/>
      <c r="C374" s="402"/>
      <c r="D374" s="404"/>
      <c r="E374" s="314" t="s">
        <v>1455</v>
      </c>
    </row>
    <row r="375" spans="1:5" x14ac:dyDescent="0.25">
      <c r="A375" s="405" t="s">
        <v>1634</v>
      </c>
      <c r="B375" s="407" t="s">
        <v>1625</v>
      </c>
      <c r="C375" s="408"/>
      <c r="D375" s="411" t="s">
        <v>57</v>
      </c>
      <c r="E375" s="311" t="s">
        <v>1454</v>
      </c>
    </row>
    <row r="376" spans="1:5" x14ac:dyDescent="0.25">
      <c r="A376" s="406"/>
      <c r="B376" s="409"/>
      <c r="C376" s="410"/>
      <c r="D376" s="412"/>
      <c r="E376" s="312" t="s">
        <v>1455</v>
      </c>
    </row>
    <row r="377" spans="1:5" x14ac:dyDescent="0.25">
      <c r="A377" s="397" t="s">
        <v>1635</v>
      </c>
      <c r="B377" s="399" t="s">
        <v>1625</v>
      </c>
      <c r="C377" s="400"/>
      <c r="D377" s="403" t="s">
        <v>57</v>
      </c>
      <c r="E377" s="313" t="s">
        <v>1454</v>
      </c>
    </row>
    <row r="378" spans="1:5" x14ac:dyDescent="0.25">
      <c r="A378" s="398"/>
      <c r="B378" s="401"/>
      <c r="C378" s="402"/>
      <c r="D378" s="404"/>
      <c r="E378" s="314" t="s">
        <v>1455</v>
      </c>
    </row>
    <row r="379" spans="1:5" x14ac:dyDescent="0.25">
      <c r="A379" s="405" t="s">
        <v>1636</v>
      </c>
      <c r="B379" s="407" t="s">
        <v>1625</v>
      </c>
      <c r="C379" s="408"/>
      <c r="D379" s="411" t="s">
        <v>57</v>
      </c>
      <c r="E379" s="311" t="s">
        <v>1454</v>
      </c>
    </row>
    <row r="380" spans="1:5" x14ac:dyDescent="0.25">
      <c r="A380" s="406"/>
      <c r="B380" s="409"/>
      <c r="C380" s="410"/>
      <c r="D380" s="412"/>
      <c r="E380" s="312" t="s">
        <v>1455</v>
      </c>
    </row>
    <row r="381" spans="1:5" x14ac:dyDescent="0.25">
      <c r="A381" s="397" t="s">
        <v>1637</v>
      </c>
      <c r="B381" s="399" t="s">
        <v>1625</v>
      </c>
      <c r="C381" s="400"/>
      <c r="D381" s="403" t="s">
        <v>57</v>
      </c>
      <c r="E381" s="313" t="s">
        <v>1454</v>
      </c>
    </row>
    <row r="382" spans="1:5" x14ac:dyDescent="0.25">
      <c r="A382" s="398"/>
      <c r="B382" s="401"/>
      <c r="C382" s="402"/>
      <c r="D382" s="404"/>
      <c r="E382" s="314" t="s">
        <v>1455</v>
      </c>
    </row>
    <row r="383" spans="1:5" x14ac:dyDescent="0.25">
      <c r="A383" s="405" t="s">
        <v>1638</v>
      </c>
      <c r="B383" s="407" t="s">
        <v>1639</v>
      </c>
      <c r="C383" s="408"/>
      <c r="D383" s="411" t="s">
        <v>57</v>
      </c>
      <c r="E383" s="311" t="s">
        <v>1454</v>
      </c>
    </row>
    <row r="384" spans="1:5" x14ac:dyDescent="0.25">
      <c r="A384" s="406"/>
      <c r="B384" s="409"/>
      <c r="C384" s="410"/>
      <c r="D384" s="412"/>
      <c r="E384" s="312" t="s">
        <v>1455</v>
      </c>
    </row>
    <row r="385" spans="1:5" x14ac:dyDescent="0.25">
      <c r="A385" s="397" t="s">
        <v>1640</v>
      </c>
      <c r="B385" s="399" t="s">
        <v>1639</v>
      </c>
      <c r="C385" s="400"/>
      <c r="D385" s="403" t="s">
        <v>57</v>
      </c>
      <c r="E385" s="313" t="s">
        <v>1454</v>
      </c>
    </row>
    <row r="386" spans="1:5" x14ac:dyDescent="0.25">
      <c r="A386" s="398"/>
      <c r="B386" s="401"/>
      <c r="C386" s="402"/>
      <c r="D386" s="404"/>
      <c r="E386" s="314" t="s">
        <v>1455</v>
      </c>
    </row>
    <row r="387" spans="1:5" x14ac:dyDescent="0.25">
      <c r="A387" s="405" t="s">
        <v>1641</v>
      </c>
      <c r="B387" s="407" t="s">
        <v>1639</v>
      </c>
      <c r="C387" s="408"/>
      <c r="D387" s="411" t="s">
        <v>57</v>
      </c>
      <c r="E387" s="311" t="s">
        <v>1454</v>
      </c>
    </row>
    <row r="388" spans="1:5" x14ac:dyDescent="0.25">
      <c r="A388" s="406"/>
      <c r="B388" s="409"/>
      <c r="C388" s="410"/>
      <c r="D388" s="412"/>
      <c r="E388" s="312" t="s">
        <v>1455</v>
      </c>
    </row>
    <row r="389" spans="1:5" x14ac:dyDescent="0.25">
      <c r="A389" s="397" t="s">
        <v>1642</v>
      </c>
      <c r="B389" s="399" t="s">
        <v>1639</v>
      </c>
      <c r="C389" s="400"/>
      <c r="D389" s="403" t="s">
        <v>57</v>
      </c>
      <c r="E389" s="313" t="s">
        <v>1454</v>
      </c>
    </row>
    <row r="390" spans="1:5" x14ac:dyDescent="0.25">
      <c r="A390" s="398"/>
      <c r="B390" s="401"/>
      <c r="C390" s="402"/>
      <c r="D390" s="404"/>
      <c r="E390" s="314" t="s">
        <v>1455</v>
      </c>
    </row>
    <row r="391" spans="1:5" x14ac:dyDescent="0.25">
      <c r="A391" s="405" t="s">
        <v>1643</v>
      </c>
      <c r="B391" s="407" t="s">
        <v>1639</v>
      </c>
      <c r="C391" s="408"/>
      <c r="D391" s="411" t="s">
        <v>57</v>
      </c>
      <c r="E391" s="311" t="s">
        <v>1454</v>
      </c>
    </row>
    <row r="392" spans="1:5" x14ac:dyDescent="0.25">
      <c r="A392" s="406"/>
      <c r="B392" s="409"/>
      <c r="C392" s="410"/>
      <c r="D392" s="412"/>
      <c r="E392" s="312" t="s">
        <v>1455</v>
      </c>
    </row>
    <row r="393" spans="1:5" x14ac:dyDescent="0.25">
      <c r="A393" s="397" t="s">
        <v>1644</v>
      </c>
      <c r="B393" s="399" t="s">
        <v>1645</v>
      </c>
      <c r="C393" s="400"/>
      <c r="D393" s="403" t="s">
        <v>57</v>
      </c>
      <c r="E393" s="313" t="s">
        <v>1454</v>
      </c>
    </row>
    <row r="394" spans="1:5" x14ac:dyDescent="0.25">
      <c r="A394" s="398"/>
      <c r="B394" s="401"/>
      <c r="C394" s="402"/>
      <c r="D394" s="404"/>
      <c r="E394" s="314" t="s">
        <v>1455</v>
      </c>
    </row>
    <row r="395" spans="1:5" x14ac:dyDescent="0.25">
      <c r="A395" s="405" t="s">
        <v>1646</v>
      </c>
      <c r="B395" s="407" t="s">
        <v>1647</v>
      </c>
      <c r="C395" s="408"/>
      <c r="D395" s="411" t="s">
        <v>57</v>
      </c>
      <c r="E395" s="311" t="s">
        <v>1454</v>
      </c>
    </row>
    <row r="396" spans="1:5" x14ac:dyDescent="0.25">
      <c r="A396" s="406"/>
      <c r="B396" s="409"/>
      <c r="C396" s="410"/>
      <c r="D396" s="412"/>
      <c r="E396" s="312" t="s">
        <v>1455</v>
      </c>
    </row>
    <row r="397" spans="1:5" x14ac:dyDescent="0.25">
      <c r="A397" s="397" t="s">
        <v>1648</v>
      </c>
      <c r="B397" s="399" t="s">
        <v>1645</v>
      </c>
      <c r="C397" s="400"/>
      <c r="D397" s="403" t="s">
        <v>57</v>
      </c>
      <c r="E397" s="313" t="s">
        <v>1454</v>
      </c>
    </row>
    <row r="398" spans="1:5" x14ac:dyDescent="0.25">
      <c r="A398" s="398"/>
      <c r="B398" s="401"/>
      <c r="C398" s="402"/>
      <c r="D398" s="404"/>
      <c r="E398" s="314" t="s">
        <v>1455</v>
      </c>
    </row>
    <row r="399" spans="1:5" x14ac:dyDescent="0.25">
      <c r="A399" s="405" t="s">
        <v>1649</v>
      </c>
      <c r="B399" s="407" t="s">
        <v>1645</v>
      </c>
      <c r="C399" s="408"/>
      <c r="D399" s="411" t="s">
        <v>57</v>
      </c>
      <c r="E399" s="311" t="s">
        <v>1454</v>
      </c>
    </row>
    <row r="400" spans="1:5" x14ac:dyDescent="0.25">
      <c r="A400" s="406"/>
      <c r="B400" s="409"/>
      <c r="C400" s="410"/>
      <c r="D400" s="412"/>
      <c r="E400" s="312" t="s">
        <v>1455</v>
      </c>
    </row>
    <row r="401" spans="1:5" x14ac:dyDescent="0.25">
      <c r="A401" s="397" t="s">
        <v>1650</v>
      </c>
      <c r="B401" s="399" t="s">
        <v>1645</v>
      </c>
      <c r="C401" s="400"/>
      <c r="D401" s="403" t="s">
        <v>57</v>
      </c>
      <c r="E401" s="313" t="s">
        <v>1454</v>
      </c>
    </row>
    <row r="402" spans="1:5" x14ac:dyDescent="0.25">
      <c r="A402" s="398"/>
      <c r="B402" s="401"/>
      <c r="C402" s="402"/>
      <c r="D402" s="404"/>
      <c r="E402" s="314" t="s">
        <v>1455</v>
      </c>
    </row>
    <row r="403" spans="1:5" x14ac:dyDescent="0.25">
      <c r="A403" s="405" t="s">
        <v>1651</v>
      </c>
      <c r="B403" s="407" t="s">
        <v>1645</v>
      </c>
      <c r="C403" s="408"/>
      <c r="D403" s="411" t="s">
        <v>57</v>
      </c>
      <c r="E403" s="311" t="s">
        <v>1454</v>
      </c>
    </row>
    <row r="404" spans="1:5" x14ac:dyDescent="0.25">
      <c r="A404" s="406"/>
      <c r="B404" s="409"/>
      <c r="C404" s="410"/>
      <c r="D404" s="412"/>
      <c r="E404" s="312" t="s">
        <v>1455</v>
      </c>
    </row>
    <row r="405" spans="1:5" x14ac:dyDescent="0.25">
      <c r="A405" s="397" t="s">
        <v>1652</v>
      </c>
      <c r="B405" s="399" t="s">
        <v>1645</v>
      </c>
      <c r="C405" s="400"/>
      <c r="D405" s="403" t="s">
        <v>57</v>
      </c>
      <c r="E405" s="313" t="s">
        <v>1454</v>
      </c>
    </row>
    <row r="406" spans="1:5" x14ac:dyDescent="0.25">
      <c r="A406" s="398"/>
      <c r="B406" s="401"/>
      <c r="C406" s="402"/>
      <c r="D406" s="404"/>
      <c r="E406" s="314" t="s">
        <v>1455</v>
      </c>
    </row>
    <row r="407" spans="1:5" x14ac:dyDescent="0.25">
      <c r="A407" s="405" t="s">
        <v>1653</v>
      </c>
      <c r="B407" s="407" t="s">
        <v>1645</v>
      </c>
      <c r="C407" s="408"/>
      <c r="D407" s="411" t="s">
        <v>57</v>
      </c>
      <c r="E407" s="311" t="s">
        <v>1454</v>
      </c>
    </row>
    <row r="408" spans="1:5" x14ac:dyDescent="0.25">
      <c r="A408" s="406"/>
      <c r="B408" s="409"/>
      <c r="C408" s="410"/>
      <c r="D408" s="412"/>
      <c r="E408" s="312" t="s">
        <v>1455</v>
      </c>
    </row>
    <row r="409" spans="1:5" x14ac:dyDescent="0.25">
      <c r="A409" s="397" t="s">
        <v>1654</v>
      </c>
      <c r="B409" s="399" t="s">
        <v>1625</v>
      </c>
      <c r="C409" s="400"/>
      <c r="D409" s="403" t="s">
        <v>57</v>
      </c>
      <c r="E409" s="313" t="s">
        <v>1454</v>
      </c>
    </row>
    <row r="410" spans="1:5" x14ac:dyDescent="0.25">
      <c r="A410" s="398"/>
      <c r="B410" s="401"/>
      <c r="C410" s="402"/>
      <c r="D410" s="404"/>
      <c r="E410" s="314" t="s">
        <v>1455</v>
      </c>
    </row>
    <row r="411" spans="1:5" x14ac:dyDescent="0.25">
      <c r="A411" s="405" t="s">
        <v>1655</v>
      </c>
      <c r="B411" s="407" t="s">
        <v>1645</v>
      </c>
      <c r="C411" s="408"/>
      <c r="D411" s="411" t="s">
        <v>57</v>
      </c>
      <c r="E411" s="311" t="s">
        <v>1454</v>
      </c>
    </row>
    <row r="412" spans="1:5" x14ac:dyDescent="0.25">
      <c r="A412" s="406"/>
      <c r="B412" s="409"/>
      <c r="C412" s="410"/>
      <c r="D412" s="412"/>
      <c r="E412" s="312" t="s">
        <v>1455</v>
      </c>
    </row>
    <row r="413" spans="1:5" x14ac:dyDescent="0.25">
      <c r="A413" s="397" t="s">
        <v>1656</v>
      </c>
      <c r="B413" s="399" t="s">
        <v>1657</v>
      </c>
      <c r="C413" s="400"/>
      <c r="D413" s="403" t="s">
        <v>57</v>
      </c>
      <c r="E413" s="313" t="s">
        <v>1454</v>
      </c>
    </row>
    <row r="414" spans="1:5" x14ac:dyDescent="0.25">
      <c r="A414" s="398"/>
      <c r="B414" s="401"/>
      <c r="C414" s="402"/>
      <c r="D414" s="404"/>
      <c r="E414" s="314" t="s">
        <v>1455</v>
      </c>
    </row>
    <row r="415" spans="1:5" x14ac:dyDescent="0.25">
      <c r="A415" s="405" t="s">
        <v>1658</v>
      </c>
      <c r="B415" s="407" t="s">
        <v>1657</v>
      </c>
      <c r="C415" s="408"/>
      <c r="D415" s="411" t="s">
        <v>57</v>
      </c>
      <c r="E415" s="311" t="s">
        <v>1454</v>
      </c>
    </row>
    <row r="416" spans="1:5" x14ac:dyDescent="0.25">
      <c r="A416" s="406"/>
      <c r="B416" s="409"/>
      <c r="C416" s="410"/>
      <c r="D416" s="412"/>
      <c r="E416" s="312" t="s">
        <v>1455</v>
      </c>
    </row>
    <row r="417" spans="1:5" x14ac:dyDescent="0.25">
      <c r="A417" s="397" t="s">
        <v>1659</v>
      </c>
      <c r="B417" s="399" t="s">
        <v>1657</v>
      </c>
      <c r="C417" s="400"/>
      <c r="D417" s="403" t="s">
        <v>57</v>
      </c>
      <c r="E417" s="313" t="s">
        <v>1454</v>
      </c>
    </row>
    <row r="418" spans="1:5" x14ac:dyDescent="0.25">
      <c r="A418" s="398"/>
      <c r="B418" s="401"/>
      <c r="C418" s="402"/>
      <c r="D418" s="404"/>
      <c r="E418" s="314" t="s">
        <v>1455</v>
      </c>
    </row>
    <row r="419" spans="1:5" x14ac:dyDescent="0.25">
      <c r="A419" s="405" t="s">
        <v>1660</v>
      </c>
      <c r="B419" s="407" t="s">
        <v>1657</v>
      </c>
      <c r="C419" s="408"/>
      <c r="D419" s="411" t="s">
        <v>57</v>
      </c>
      <c r="E419" s="311" t="s">
        <v>1454</v>
      </c>
    </row>
    <row r="420" spans="1:5" x14ac:dyDescent="0.25">
      <c r="A420" s="406"/>
      <c r="B420" s="409"/>
      <c r="C420" s="410"/>
      <c r="D420" s="412"/>
      <c r="E420" s="312" t="s">
        <v>1455</v>
      </c>
    </row>
    <row r="421" spans="1:5" x14ac:dyDescent="0.25">
      <c r="A421" s="397" t="s">
        <v>1661</v>
      </c>
      <c r="B421" s="399" t="s">
        <v>1657</v>
      </c>
      <c r="C421" s="400"/>
      <c r="D421" s="403" t="s">
        <v>57</v>
      </c>
      <c r="E421" s="313" t="s">
        <v>1454</v>
      </c>
    </row>
    <row r="422" spans="1:5" x14ac:dyDescent="0.25">
      <c r="A422" s="398"/>
      <c r="B422" s="401"/>
      <c r="C422" s="402"/>
      <c r="D422" s="404"/>
      <c r="E422" s="314" t="s">
        <v>1455</v>
      </c>
    </row>
    <row r="423" spans="1:5" x14ac:dyDescent="0.25">
      <c r="A423" s="405" t="s">
        <v>1662</v>
      </c>
      <c r="B423" s="407" t="s">
        <v>1657</v>
      </c>
      <c r="C423" s="408"/>
      <c r="D423" s="411" t="s">
        <v>57</v>
      </c>
      <c r="E423" s="311" t="s">
        <v>1454</v>
      </c>
    </row>
    <row r="424" spans="1:5" x14ac:dyDescent="0.25">
      <c r="A424" s="406"/>
      <c r="B424" s="409"/>
      <c r="C424" s="410"/>
      <c r="D424" s="412"/>
      <c r="E424" s="312" t="s">
        <v>1455</v>
      </c>
    </row>
    <row r="425" spans="1:5" x14ac:dyDescent="0.25">
      <c r="A425" s="397" t="s">
        <v>1663</v>
      </c>
      <c r="B425" s="399" t="s">
        <v>1657</v>
      </c>
      <c r="C425" s="400"/>
      <c r="D425" s="403" t="s">
        <v>57</v>
      </c>
      <c r="E425" s="313" t="s">
        <v>1454</v>
      </c>
    </row>
    <row r="426" spans="1:5" x14ac:dyDescent="0.25">
      <c r="A426" s="398"/>
      <c r="B426" s="401"/>
      <c r="C426" s="402"/>
      <c r="D426" s="404"/>
      <c r="E426" s="314" t="s">
        <v>1455</v>
      </c>
    </row>
    <row r="427" spans="1:5" x14ac:dyDescent="0.25">
      <c r="A427" s="405" t="s">
        <v>1664</v>
      </c>
      <c r="B427" s="407" t="s">
        <v>1657</v>
      </c>
      <c r="C427" s="408"/>
      <c r="D427" s="411" t="s">
        <v>57</v>
      </c>
      <c r="E427" s="311" t="s">
        <v>1454</v>
      </c>
    </row>
    <row r="428" spans="1:5" x14ac:dyDescent="0.25">
      <c r="A428" s="406"/>
      <c r="B428" s="409"/>
      <c r="C428" s="410"/>
      <c r="D428" s="412"/>
      <c r="E428" s="312" t="s">
        <v>1455</v>
      </c>
    </row>
    <row r="429" spans="1:5" x14ac:dyDescent="0.25">
      <c r="A429" s="397" t="s">
        <v>1665</v>
      </c>
      <c r="B429" s="399" t="s">
        <v>1639</v>
      </c>
      <c r="C429" s="400"/>
      <c r="D429" s="403" t="s">
        <v>57</v>
      </c>
      <c r="E429" s="313" t="s">
        <v>1454</v>
      </c>
    </row>
    <row r="430" spans="1:5" x14ac:dyDescent="0.25">
      <c r="A430" s="398"/>
      <c r="B430" s="401"/>
      <c r="C430" s="402"/>
      <c r="D430" s="404"/>
      <c r="E430" s="314" t="s">
        <v>1455</v>
      </c>
    </row>
    <row r="431" spans="1:5" x14ac:dyDescent="0.25">
      <c r="A431" s="405" t="s">
        <v>1666</v>
      </c>
      <c r="B431" s="407" t="s">
        <v>1657</v>
      </c>
      <c r="C431" s="408"/>
      <c r="D431" s="411" t="s">
        <v>57</v>
      </c>
      <c r="E431" s="311" t="s">
        <v>1454</v>
      </c>
    </row>
    <row r="432" spans="1:5" x14ac:dyDescent="0.25">
      <c r="A432" s="406"/>
      <c r="B432" s="409"/>
      <c r="C432" s="410"/>
      <c r="D432" s="412"/>
      <c r="E432" s="312" t="s">
        <v>1455</v>
      </c>
    </row>
    <row r="433" spans="1:5" x14ac:dyDescent="0.25">
      <c r="A433" s="397" t="s">
        <v>1667</v>
      </c>
      <c r="B433" s="399" t="s">
        <v>1657</v>
      </c>
      <c r="C433" s="400"/>
      <c r="D433" s="403" t="s">
        <v>57</v>
      </c>
      <c r="E433" s="313" t="s">
        <v>1454</v>
      </c>
    </row>
    <row r="434" spans="1:5" x14ac:dyDescent="0.25">
      <c r="A434" s="398"/>
      <c r="B434" s="401"/>
      <c r="C434" s="402"/>
      <c r="D434" s="404"/>
      <c r="E434" s="314" t="s">
        <v>1455</v>
      </c>
    </row>
    <row r="435" spans="1:5" x14ac:dyDescent="0.25">
      <c r="A435" s="405" t="s">
        <v>1668</v>
      </c>
      <c r="B435" s="407" t="s">
        <v>1647</v>
      </c>
      <c r="C435" s="408"/>
      <c r="D435" s="411" t="s">
        <v>57</v>
      </c>
      <c r="E435" s="311" t="s">
        <v>1454</v>
      </c>
    </row>
    <row r="436" spans="1:5" x14ac:dyDescent="0.25">
      <c r="A436" s="406"/>
      <c r="B436" s="409"/>
      <c r="C436" s="410"/>
      <c r="D436" s="412"/>
      <c r="E436" s="312" t="s">
        <v>1455</v>
      </c>
    </row>
    <row r="437" spans="1:5" x14ac:dyDescent="0.25">
      <c r="A437" s="397" t="s">
        <v>1669</v>
      </c>
      <c r="B437" s="399" t="s">
        <v>1647</v>
      </c>
      <c r="C437" s="400"/>
      <c r="D437" s="403" t="s">
        <v>57</v>
      </c>
      <c r="E437" s="313" t="s">
        <v>1454</v>
      </c>
    </row>
    <row r="438" spans="1:5" x14ac:dyDescent="0.25">
      <c r="A438" s="398"/>
      <c r="B438" s="401"/>
      <c r="C438" s="402"/>
      <c r="D438" s="404"/>
      <c r="E438" s="314" t="s">
        <v>1455</v>
      </c>
    </row>
    <row r="439" spans="1:5" x14ac:dyDescent="0.25">
      <c r="A439" s="405" t="s">
        <v>1670</v>
      </c>
      <c r="B439" s="407" t="s">
        <v>1647</v>
      </c>
      <c r="C439" s="408"/>
      <c r="D439" s="411" t="s">
        <v>57</v>
      </c>
      <c r="E439" s="311" t="s">
        <v>1454</v>
      </c>
    </row>
    <row r="440" spans="1:5" x14ac:dyDescent="0.25">
      <c r="A440" s="406"/>
      <c r="B440" s="409"/>
      <c r="C440" s="410"/>
      <c r="D440" s="412"/>
      <c r="E440" s="312" t="s">
        <v>1455</v>
      </c>
    </row>
    <row r="441" spans="1:5" x14ac:dyDescent="0.25">
      <c r="A441" s="397" t="s">
        <v>1671</v>
      </c>
      <c r="B441" s="399" t="s">
        <v>1647</v>
      </c>
      <c r="C441" s="400"/>
      <c r="D441" s="403" t="s">
        <v>57</v>
      </c>
      <c r="E441" s="313" t="s">
        <v>1454</v>
      </c>
    </row>
    <row r="442" spans="1:5" x14ac:dyDescent="0.25">
      <c r="A442" s="398"/>
      <c r="B442" s="401"/>
      <c r="C442" s="402"/>
      <c r="D442" s="404"/>
      <c r="E442" s="314" t="s">
        <v>1455</v>
      </c>
    </row>
    <row r="443" spans="1:5" x14ac:dyDescent="0.25">
      <c r="A443" s="405" t="s">
        <v>1672</v>
      </c>
      <c r="B443" s="407" t="s">
        <v>1647</v>
      </c>
      <c r="C443" s="408"/>
      <c r="D443" s="411" t="s">
        <v>57</v>
      </c>
      <c r="E443" s="311" t="s">
        <v>1454</v>
      </c>
    </row>
    <row r="444" spans="1:5" x14ac:dyDescent="0.25">
      <c r="A444" s="406"/>
      <c r="B444" s="409"/>
      <c r="C444" s="410"/>
      <c r="D444" s="412"/>
      <c r="E444" s="312" t="s">
        <v>1455</v>
      </c>
    </row>
    <row r="445" spans="1:5" x14ac:dyDescent="0.25">
      <c r="A445" s="397" t="s">
        <v>1673</v>
      </c>
      <c r="B445" s="399" t="s">
        <v>1674</v>
      </c>
      <c r="C445" s="400"/>
      <c r="D445" s="403" t="s">
        <v>57</v>
      </c>
      <c r="E445" s="313" t="s">
        <v>1454</v>
      </c>
    </row>
    <row r="446" spans="1:5" x14ac:dyDescent="0.25">
      <c r="A446" s="398"/>
      <c r="B446" s="401"/>
      <c r="C446" s="402"/>
      <c r="D446" s="404"/>
      <c r="E446" s="314" t="s">
        <v>1455</v>
      </c>
    </row>
    <row r="447" spans="1:5" x14ac:dyDescent="0.25">
      <c r="A447" s="405" t="s">
        <v>1675</v>
      </c>
      <c r="B447" s="407" t="s">
        <v>1674</v>
      </c>
      <c r="C447" s="408"/>
      <c r="D447" s="411" t="s">
        <v>57</v>
      </c>
      <c r="E447" s="311" t="s">
        <v>1454</v>
      </c>
    </row>
    <row r="448" spans="1:5" x14ac:dyDescent="0.25">
      <c r="A448" s="406"/>
      <c r="B448" s="409"/>
      <c r="C448" s="410"/>
      <c r="D448" s="412"/>
      <c r="E448" s="312" t="s">
        <v>1455</v>
      </c>
    </row>
    <row r="449" spans="1:5" x14ac:dyDescent="0.25">
      <c r="A449" s="397" t="s">
        <v>1676</v>
      </c>
      <c r="B449" s="399" t="s">
        <v>1674</v>
      </c>
      <c r="C449" s="400"/>
      <c r="D449" s="403" t="s">
        <v>57</v>
      </c>
      <c r="E449" s="313" t="s">
        <v>1454</v>
      </c>
    </row>
    <row r="450" spans="1:5" x14ac:dyDescent="0.25">
      <c r="A450" s="398"/>
      <c r="B450" s="401"/>
      <c r="C450" s="402"/>
      <c r="D450" s="404"/>
      <c r="E450" s="314" t="s">
        <v>1455</v>
      </c>
    </row>
    <row r="451" spans="1:5" x14ac:dyDescent="0.25">
      <c r="A451" s="405" t="s">
        <v>1677</v>
      </c>
      <c r="B451" s="407" t="s">
        <v>1674</v>
      </c>
      <c r="C451" s="408"/>
      <c r="D451" s="411" t="s">
        <v>57</v>
      </c>
      <c r="E451" s="311" t="s">
        <v>1454</v>
      </c>
    </row>
    <row r="452" spans="1:5" x14ac:dyDescent="0.25">
      <c r="A452" s="406"/>
      <c r="B452" s="409"/>
      <c r="C452" s="410"/>
      <c r="D452" s="412"/>
      <c r="E452" s="312" t="s">
        <v>1455</v>
      </c>
    </row>
    <row r="453" spans="1:5" x14ac:dyDescent="0.25">
      <c r="A453" s="397" t="s">
        <v>1678</v>
      </c>
      <c r="B453" s="399" t="s">
        <v>1679</v>
      </c>
      <c r="C453" s="400"/>
      <c r="D453" s="403" t="s">
        <v>57</v>
      </c>
      <c r="E453" s="313" t="s">
        <v>1454</v>
      </c>
    </row>
    <row r="454" spans="1:5" x14ac:dyDescent="0.25">
      <c r="A454" s="398"/>
      <c r="B454" s="401"/>
      <c r="C454" s="402"/>
      <c r="D454" s="404"/>
      <c r="E454" s="314" t="s">
        <v>1455</v>
      </c>
    </row>
    <row r="455" spans="1:5" x14ac:dyDescent="0.25">
      <c r="A455" s="405" t="s">
        <v>1680</v>
      </c>
      <c r="B455" s="407" t="s">
        <v>1679</v>
      </c>
      <c r="C455" s="408"/>
      <c r="D455" s="411" t="s">
        <v>57</v>
      </c>
      <c r="E455" s="311" t="s">
        <v>1454</v>
      </c>
    </row>
    <row r="456" spans="1:5" x14ac:dyDescent="0.25">
      <c r="A456" s="406"/>
      <c r="B456" s="409"/>
      <c r="C456" s="410"/>
      <c r="D456" s="412"/>
      <c r="E456" s="312" t="s">
        <v>1455</v>
      </c>
    </row>
    <row r="457" spans="1:5" x14ac:dyDescent="0.25">
      <c r="A457" s="397" t="s">
        <v>1681</v>
      </c>
      <c r="B457" s="399" t="s">
        <v>1679</v>
      </c>
      <c r="C457" s="400"/>
      <c r="D457" s="403" t="s">
        <v>57</v>
      </c>
      <c r="E457" s="313" t="s">
        <v>1454</v>
      </c>
    </row>
    <row r="458" spans="1:5" x14ac:dyDescent="0.25">
      <c r="A458" s="398"/>
      <c r="B458" s="401"/>
      <c r="C458" s="402"/>
      <c r="D458" s="404"/>
      <c r="E458" s="314" t="s">
        <v>1455</v>
      </c>
    </row>
    <row r="459" spans="1:5" x14ac:dyDescent="0.25">
      <c r="A459" s="405" t="s">
        <v>1682</v>
      </c>
      <c r="B459" s="407" t="s">
        <v>1679</v>
      </c>
      <c r="C459" s="408"/>
      <c r="D459" s="411" t="s">
        <v>57</v>
      </c>
      <c r="E459" s="311" t="s">
        <v>1454</v>
      </c>
    </row>
    <row r="460" spans="1:5" x14ac:dyDescent="0.25">
      <c r="A460" s="406"/>
      <c r="B460" s="409"/>
      <c r="C460" s="410"/>
      <c r="D460" s="412"/>
      <c r="E460" s="312" t="s">
        <v>1455</v>
      </c>
    </row>
    <row r="461" spans="1:5" x14ac:dyDescent="0.25">
      <c r="A461" s="397" t="s">
        <v>1683</v>
      </c>
      <c r="B461" s="399" t="s">
        <v>1679</v>
      </c>
      <c r="C461" s="400"/>
      <c r="D461" s="403" t="s">
        <v>57</v>
      </c>
      <c r="E461" s="313" t="s">
        <v>1454</v>
      </c>
    </row>
    <row r="462" spans="1:5" x14ac:dyDescent="0.25">
      <c r="A462" s="398"/>
      <c r="B462" s="401"/>
      <c r="C462" s="402"/>
      <c r="D462" s="404"/>
      <c r="E462" s="314" t="s">
        <v>1455</v>
      </c>
    </row>
    <row r="463" spans="1:5" x14ac:dyDescent="0.25">
      <c r="A463" s="405" t="s">
        <v>1684</v>
      </c>
      <c r="B463" s="407" t="s">
        <v>1685</v>
      </c>
      <c r="C463" s="408"/>
      <c r="D463" s="411" t="s">
        <v>57</v>
      </c>
      <c r="E463" s="311" t="s">
        <v>1454</v>
      </c>
    </row>
    <row r="464" spans="1:5" x14ac:dyDescent="0.25">
      <c r="A464" s="406"/>
      <c r="B464" s="409"/>
      <c r="C464" s="410"/>
      <c r="D464" s="412"/>
      <c r="E464" s="312" t="s">
        <v>1455</v>
      </c>
    </row>
    <row r="465" spans="1:5" x14ac:dyDescent="0.25">
      <c r="A465" s="397" t="s">
        <v>1686</v>
      </c>
      <c r="B465" s="399" t="s">
        <v>1685</v>
      </c>
      <c r="C465" s="400"/>
      <c r="D465" s="403" t="s">
        <v>57</v>
      </c>
      <c r="E465" s="313" t="s">
        <v>1454</v>
      </c>
    </row>
    <row r="466" spans="1:5" x14ac:dyDescent="0.25">
      <c r="A466" s="398"/>
      <c r="B466" s="401"/>
      <c r="C466" s="402"/>
      <c r="D466" s="404"/>
      <c r="E466" s="314" t="s">
        <v>1455</v>
      </c>
    </row>
    <row r="467" spans="1:5" x14ac:dyDescent="0.25">
      <c r="A467" s="405" t="s">
        <v>1687</v>
      </c>
      <c r="B467" s="407" t="s">
        <v>1645</v>
      </c>
      <c r="C467" s="408"/>
      <c r="D467" s="411" t="s">
        <v>57</v>
      </c>
      <c r="E467" s="311" t="s">
        <v>1454</v>
      </c>
    </row>
    <row r="468" spans="1:5" x14ac:dyDescent="0.25">
      <c r="A468" s="406"/>
      <c r="B468" s="409"/>
      <c r="C468" s="410"/>
      <c r="D468" s="412"/>
      <c r="E468" s="312" t="s">
        <v>1455</v>
      </c>
    </row>
    <row r="469" spans="1:5" x14ac:dyDescent="0.25">
      <c r="A469" s="397" t="s">
        <v>1688</v>
      </c>
      <c r="B469" s="399" t="s">
        <v>1639</v>
      </c>
      <c r="C469" s="400"/>
      <c r="D469" s="403" t="s">
        <v>57</v>
      </c>
      <c r="E469" s="313" t="s">
        <v>1454</v>
      </c>
    </row>
    <row r="470" spans="1:5" x14ac:dyDescent="0.25">
      <c r="A470" s="398"/>
      <c r="B470" s="401"/>
      <c r="C470" s="402"/>
      <c r="D470" s="404"/>
      <c r="E470" s="314" t="s">
        <v>1455</v>
      </c>
    </row>
    <row r="471" spans="1:5" x14ac:dyDescent="0.25">
      <c r="A471" s="405" t="s">
        <v>1625</v>
      </c>
      <c r="B471" s="407"/>
      <c r="C471" s="408"/>
      <c r="D471" s="411" t="s">
        <v>57</v>
      </c>
      <c r="E471" s="311" t="s">
        <v>1454</v>
      </c>
    </row>
    <row r="472" spans="1:5" x14ac:dyDescent="0.25">
      <c r="A472" s="406"/>
      <c r="B472" s="409"/>
      <c r="C472" s="410"/>
      <c r="D472" s="412"/>
      <c r="E472" s="312" t="s">
        <v>1455</v>
      </c>
    </row>
    <row r="473" spans="1:5" x14ac:dyDescent="0.25">
      <c r="A473" s="397" t="s">
        <v>1639</v>
      </c>
      <c r="B473" s="399"/>
      <c r="C473" s="400"/>
      <c r="D473" s="403" t="s">
        <v>57</v>
      </c>
      <c r="E473" s="313" t="s">
        <v>1454</v>
      </c>
    </row>
    <row r="474" spans="1:5" x14ac:dyDescent="0.25">
      <c r="A474" s="398"/>
      <c r="B474" s="401"/>
      <c r="C474" s="402"/>
      <c r="D474" s="404"/>
      <c r="E474" s="314" t="s">
        <v>1455</v>
      </c>
    </row>
    <row r="475" spans="1:5" x14ac:dyDescent="0.25">
      <c r="A475" s="405" t="s">
        <v>1645</v>
      </c>
      <c r="B475" s="407"/>
      <c r="C475" s="408"/>
      <c r="D475" s="411" t="s">
        <v>57</v>
      </c>
      <c r="E475" s="311" t="s">
        <v>1454</v>
      </c>
    </row>
    <row r="476" spans="1:5" x14ac:dyDescent="0.25">
      <c r="A476" s="406"/>
      <c r="B476" s="409"/>
      <c r="C476" s="410"/>
      <c r="D476" s="412"/>
      <c r="E476" s="312" t="s">
        <v>1455</v>
      </c>
    </row>
    <row r="477" spans="1:5" x14ac:dyDescent="0.25">
      <c r="A477" s="397" t="s">
        <v>1657</v>
      </c>
      <c r="B477" s="399"/>
      <c r="C477" s="400"/>
      <c r="D477" s="403" t="s">
        <v>57</v>
      </c>
      <c r="E477" s="313" t="s">
        <v>1454</v>
      </c>
    </row>
    <row r="478" spans="1:5" x14ac:dyDescent="0.25">
      <c r="A478" s="398"/>
      <c r="B478" s="401"/>
      <c r="C478" s="402"/>
      <c r="D478" s="404"/>
      <c r="E478" s="314" t="s">
        <v>1455</v>
      </c>
    </row>
    <row r="479" spans="1:5" x14ac:dyDescent="0.25">
      <c r="A479" s="405" t="s">
        <v>1647</v>
      </c>
      <c r="B479" s="407"/>
      <c r="C479" s="408"/>
      <c r="D479" s="411" t="s">
        <v>57</v>
      </c>
      <c r="E479" s="311" t="s">
        <v>1454</v>
      </c>
    </row>
    <row r="480" spans="1:5" x14ac:dyDescent="0.25">
      <c r="A480" s="406"/>
      <c r="B480" s="409"/>
      <c r="C480" s="410"/>
      <c r="D480" s="412"/>
      <c r="E480" s="312" t="s">
        <v>1455</v>
      </c>
    </row>
    <row r="481" spans="1:5" x14ac:dyDescent="0.25">
      <c r="A481" s="397" t="s">
        <v>1674</v>
      </c>
      <c r="B481" s="399"/>
      <c r="C481" s="400"/>
      <c r="D481" s="403" t="s">
        <v>57</v>
      </c>
      <c r="E481" s="313" t="s">
        <v>1454</v>
      </c>
    </row>
    <row r="482" spans="1:5" x14ac:dyDescent="0.25">
      <c r="A482" s="398"/>
      <c r="B482" s="401"/>
      <c r="C482" s="402"/>
      <c r="D482" s="404"/>
      <c r="E482" s="314" t="s">
        <v>1455</v>
      </c>
    </row>
    <row r="483" spans="1:5" x14ac:dyDescent="0.25">
      <c r="A483" s="405" t="s">
        <v>1679</v>
      </c>
      <c r="B483" s="407"/>
      <c r="C483" s="408"/>
      <c r="D483" s="411" t="s">
        <v>57</v>
      </c>
      <c r="E483" s="311" t="s">
        <v>1454</v>
      </c>
    </row>
    <row r="484" spans="1:5" x14ac:dyDescent="0.25">
      <c r="A484" s="406"/>
      <c r="B484" s="409"/>
      <c r="C484" s="410"/>
      <c r="D484" s="412"/>
      <c r="E484" s="312" t="s">
        <v>1455</v>
      </c>
    </row>
    <row r="485" spans="1:5" x14ac:dyDescent="0.25">
      <c r="A485" s="397" t="s">
        <v>1685</v>
      </c>
      <c r="B485" s="399"/>
      <c r="C485" s="400"/>
      <c r="D485" s="403" t="s">
        <v>57</v>
      </c>
      <c r="E485" s="313" t="s">
        <v>1454</v>
      </c>
    </row>
    <row r="486" spans="1:5" x14ac:dyDescent="0.25">
      <c r="A486" s="398"/>
      <c r="B486" s="401"/>
      <c r="C486" s="402"/>
      <c r="D486" s="404"/>
      <c r="E486" s="314" t="s">
        <v>1455</v>
      </c>
    </row>
    <row r="487" spans="1:5" x14ac:dyDescent="0.25">
      <c r="A487" s="405" t="s">
        <v>1689</v>
      </c>
      <c r="B487" s="407" t="s">
        <v>1625</v>
      </c>
      <c r="C487" s="408"/>
      <c r="D487" s="411" t="s">
        <v>57</v>
      </c>
      <c r="E487" s="311" t="s">
        <v>1454</v>
      </c>
    </row>
    <row r="488" spans="1:5" x14ac:dyDescent="0.25">
      <c r="A488" s="406"/>
      <c r="B488" s="409"/>
      <c r="C488" s="410"/>
      <c r="D488" s="412"/>
      <c r="E488" s="312" t="s">
        <v>1455</v>
      </c>
    </row>
    <row r="489" spans="1:5" x14ac:dyDescent="0.25">
      <c r="A489" s="397" t="s">
        <v>1690</v>
      </c>
      <c r="B489" s="399" t="s">
        <v>1647</v>
      </c>
      <c r="C489" s="400"/>
      <c r="D489" s="403" t="s">
        <v>57</v>
      </c>
      <c r="E489" s="313" t="s">
        <v>1454</v>
      </c>
    </row>
    <row r="490" spans="1:5" x14ac:dyDescent="0.25">
      <c r="A490" s="398"/>
      <c r="B490" s="401"/>
      <c r="C490" s="402"/>
      <c r="D490" s="404"/>
      <c r="E490" s="314" t="s">
        <v>1455</v>
      </c>
    </row>
    <row r="491" spans="1:5" x14ac:dyDescent="0.25">
      <c r="A491" s="405" t="s">
        <v>1691</v>
      </c>
      <c r="B491" s="407" t="s">
        <v>1685</v>
      </c>
      <c r="C491" s="408"/>
      <c r="D491" s="411" t="s">
        <v>57</v>
      </c>
      <c r="E491" s="311" t="s">
        <v>1454</v>
      </c>
    </row>
    <row r="492" spans="1:5" x14ac:dyDescent="0.25">
      <c r="A492" s="406"/>
      <c r="B492" s="409"/>
      <c r="C492" s="410"/>
      <c r="D492" s="412"/>
      <c r="E492" s="312" t="s">
        <v>1455</v>
      </c>
    </row>
    <row r="493" spans="1:5" x14ac:dyDescent="0.25">
      <c r="A493" s="397" t="s">
        <v>1692</v>
      </c>
      <c r="B493" s="399" t="s">
        <v>1639</v>
      </c>
      <c r="C493" s="400"/>
      <c r="D493" s="403" t="s">
        <v>57</v>
      </c>
      <c r="E493" s="313" t="s">
        <v>1454</v>
      </c>
    </row>
    <row r="494" spans="1:5" x14ac:dyDescent="0.25">
      <c r="A494" s="398"/>
      <c r="B494" s="401"/>
      <c r="C494" s="402"/>
      <c r="D494" s="404"/>
      <c r="E494" s="314" t="s">
        <v>1455</v>
      </c>
    </row>
    <row r="495" spans="1:5" x14ac:dyDescent="0.25">
      <c r="A495" s="307" t="s">
        <v>1693</v>
      </c>
      <c r="B495" s="388"/>
      <c r="C495" s="389"/>
      <c r="D495" s="298" t="s">
        <v>58</v>
      </c>
      <c r="E495" s="308"/>
    </row>
    <row r="496" spans="1:5" x14ac:dyDescent="0.25">
      <c r="A496" s="309" t="s">
        <v>1694</v>
      </c>
      <c r="B496" s="386"/>
      <c r="C496" s="387"/>
      <c r="D496" s="299" t="s">
        <v>58</v>
      </c>
      <c r="E496" s="310"/>
    </row>
    <row r="497" spans="1:5" x14ac:dyDescent="0.25">
      <c r="A497" s="307" t="s">
        <v>1695</v>
      </c>
      <c r="B497" s="388"/>
      <c r="C497" s="389"/>
      <c r="D497" s="298" t="s">
        <v>58</v>
      </c>
      <c r="E497" s="308"/>
    </row>
    <row r="498" spans="1:5" x14ac:dyDescent="0.25">
      <c r="A498" s="309" t="s">
        <v>1696</v>
      </c>
      <c r="B498" s="386"/>
      <c r="C498" s="387"/>
      <c r="D498" s="299" t="s">
        <v>58</v>
      </c>
      <c r="E498" s="310"/>
    </row>
    <row r="499" spans="1:5" x14ac:dyDescent="0.25">
      <c r="A499" s="307" t="s">
        <v>1697</v>
      </c>
      <c r="B499" s="388"/>
      <c r="C499" s="389"/>
      <c r="D499" s="298" t="s">
        <v>58</v>
      </c>
      <c r="E499" s="308"/>
    </row>
    <row r="500" spans="1:5" x14ac:dyDescent="0.25">
      <c r="A500" s="309" t="s">
        <v>1698</v>
      </c>
      <c r="B500" s="386"/>
      <c r="C500" s="387"/>
      <c r="D500" s="299" t="s">
        <v>58</v>
      </c>
      <c r="E500" s="310"/>
    </row>
    <row r="501" spans="1:5" x14ac:dyDescent="0.25">
      <c r="A501" s="307" t="s">
        <v>1699</v>
      </c>
      <c r="B501" s="388"/>
      <c r="C501" s="389"/>
      <c r="D501" s="298" t="s">
        <v>58</v>
      </c>
      <c r="E501" s="308"/>
    </row>
    <row r="502" spans="1:5" x14ac:dyDescent="0.25">
      <c r="A502" s="309" t="s">
        <v>1700</v>
      </c>
      <c r="B502" s="386"/>
      <c r="C502" s="387"/>
      <c r="D502" s="299" t="s">
        <v>58</v>
      </c>
      <c r="E502" s="310"/>
    </row>
    <row r="503" spans="1:5" x14ac:dyDescent="0.25">
      <c r="A503" s="307" t="s">
        <v>1701</v>
      </c>
      <c r="B503" s="388"/>
      <c r="C503" s="389"/>
      <c r="D503" s="298" t="s">
        <v>58</v>
      </c>
      <c r="E503" s="308"/>
    </row>
    <row r="504" spans="1:5" x14ac:dyDescent="0.25">
      <c r="A504" s="309" t="s">
        <v>1702</v>
      </c>
      <c r="B504" s="386"/>
      <c r="C504" s="387"/>
      <c r="D504" s="299" t="s">
        <v>58</v>
      </c>
      <c r="E504" s="310"/>
    </row>
    <row r="505" spans="1:5" x14ac:dyDescent="0.25">
      <c r="A505" s="307" t="s">
        <v>1703</v>
      </c>
      <c r="B505" s="388"/>
      <c r="C505" s="389"/>
      <c r="D505" s="298" t="s">
        <v>58</v>
      </c>
      <c r="E505" s="308"/>
    </row>
    <row r="506" spans="1:5" x14ac:dyDescent="0.25">
      <c r="A506" s="309" t="s">
        <v>1704</v>
      </c>
      <c r="B506" s="386"/>
      <c r="C506" s="387"/>
      <c r="D506" s="299" t="s">
        <v>58</v>
      </c>
      <c r="E506" s="310"/>
    </row>
    <row r="507" spans="1:5" x14ac:dyDescent="0.25">
      <c r="A507" s="307" t="s">
        <v>1705</v>
      </c>
      <c r="B507" s="388"/>
      <c r="C507" s="389"/>
      <c r="D507" s="298" t="s">
        <v>58</v>
      </c>
      <c r="E507" s="308"/>
    </row>
    <row r="508" spans="1:5" x14ac:dyDescent="0.25">
      <c r="A508" s="397" t="s">
        <v>1706</v>
      </c>
      <c r="B508" s="399" t="s">
        <v>1707</v>
      </c>
      <c r="C508" s="400"/>
      <c r="D508" s="403" t="s">
        <v>58</v>
      </c>
      <c r="E508" s="313" t="s">
        <v>1454</v>
      </c>
    </row>
    <row r="509" spans="1:5" x14ac:dyDescent="0.25">
      <c r="A509" s="398"/>
      <c r="B509" s="401"/>
      <c r="C509" s="402"/>
      <c r="D509" s="404"/>
      <c r="E509" s="314" t="s">
        <v>1455</v>
      </c>
    </row>
    <row r="510" spans="1:5" x14ac:dyDescent="0.25">
      <c r="A510" s="405" t="s">
        <v>1708</v>
      </c>
      <c r="B510" s="407" t="s">
        <v>1707</v>
      </c>
      <c r="C510" s="408"/>
      <c r="D510" s="411" t="s">
        <v>58</v>
      </c>
      <c r="E510" s="311" t="s">
        <v>1454</v>
      </c>
    </row>
    <row r="511" spans="1:5" x14ac:dyDescent="0.25">
      <c r="A511" s="406"/>
      <c r="B511" s="409"/>
      <c r="C511" s="410"/>
      <c r="D511" s="412"/>
      <c r="E511" s="312" t="s">
        <v>1455</v>
      </c>
    </row>
    <row r="512" spans="1:5" x14ac:dyDescent="0.25">
      <c r="A512" s="397" t="s">
        <v>1709</v>
      </c>
      <c r="B512" s="399" t="s">
        <v>1707</v>
      </c>
      <c r="C512" s="400"/>
      <c r="D512" s="403" t="s">
        <v>58</v>
      </c>
      <c r="E512" s="313" t="s">
        <v>1454</v>
      </c>
    </row>
    <row r="513" spans="1:5" x14ac:dyDescent="0.25">
      <c r="A513" s="398"/>
      <c r="B513" s="401"/>
      <c r="C513" s="402"/>
      <c r="D513" s="404"/>
      <c r="E513" s="314" t="s">
        <v>1455</v>
      </c>
    </row>
    <row r="514" spans="1:5" x14ac:dyDescent="0.25">
      <c r="A514" s="405" t="s">
        <v>1710</v>
      </c>
      <c r="B514" s="407" t="s">
        <v>1707</v>
      </c>
      <c r="C514" s="408"/>
      <c r="D514" s="411" t="s">
        <v>58</v>
      </c>
      <c r="E514" s="311" t="s">
        <v>1454</v>
      </c>
    </row>
    <row r="515" spans="1:5" x14ac:dyDescent="0.25">
      <c r="A515" s="406"/>
      <c r="B515" s="409"/>
      <c r="C515" s="410"/>
      <c r="D515" s="412"/>
      <c r="E515" s="312" t="s">
        <v>1455</v>
      </c>
    </row>
    <row r="516" spans="1:5" x14ac:dyDescent="0.25">
      <c r="A516" s="397" t="s">
        <v>1711</v>
      </c>
      <c r="B516" s="399" t="s">
        <v>1707</v>
      </c>
      <c r="C516" s="400"/>
      <c r="D516" s="403" t="s">
        <v>58</v>
      </c>
      <c r="E516" s="313" t="s">
        <v>1454</v>
      </c>
    </row>
    <row r="517" spans="1:5" x14ac:dyDescent="0.25">
      <c r="A517" s="398"/>
      <c r="B517" s="401"/>
      <c r="C517" s="402"/>
      <c r="D517" s="404"/>
      <c r="E517" s="314" t="s">
        <v>1455</v>
      </c>
    </row>
    <row r="518" spans="1:5" x14ac:dyDescent="0.25">
      <c r="A518" s="405" t="s">
        <v>1712</v>
      </c>
      <c r="B518" s="407" t="s">
        <v>1707</v>
      </c>
      <c r="C518" s="408"/>
      <c r="D518" s="411" t="s">
        <v>58</v>
      </c>
      <c r="E518" s="311" t="s">
        <v>1454</v>
      </c>
    </row>
    <row r="519" spans="1:5" x14ac:dyDescent="0.25">
      <c r="A519" s="406"/>
      <c r="B519" s="409"/>
      <c r="C519" s="410"/>
      <c r="D519" s="412"/>
      <c r="E519" s="312" t="s">
        <v>1455</v>
      </c>
    </row>
    <row r="520" spans="1:5" x14ac:dyDescent="0.25">
      <c r="A520" s="397" t="s">
        <v>1713</v>
      </c>
      <c r="B520" s="399" t="s">
        <v>1707</v>
      </c>
      <c r="C520" s="400"/>
      <c r="D520" s="403" t="s">
        <v>58</v>
      </c>
      <c r="E520" s="313" t="s">
        <v>1454</v>
      </c>
    </row>
    <row r="521" spans="1:5" x14ac:dyDescent="0.25">
      <c r="A521" s="398"/>
      <c r="B521" s="401"/>
      <c r="C521" s="402"/>
      <c r="D521" s="404"/>
      <c r="E521" s="314" t="s">
        <v>1455</v>
      </c>
    </row>
    <row r="522" spans="1:5" x14ac:dyDescent="0.25">
      <c r="A522" s="405" t="s">
        <v>1714</v>
      </c>
      <c r="B522" s="407" t="s">
        <v>1707</v>
      </c>
      <c r="C522" s="408"/>
      <c r="D522" s="411" t="s">
        <v>58</v>
      </c>
      <c r="E522" s="311" t="s">
        <v>1454</v>
      </c>
    </row>
    <row r="523" spans="1:5" x14ac:dyDescent="0.25">
      <c r="A523" s="406"/>
      <c r="B523" s="409"/>
      <c r="C523" s="410"/>
      <c r="D523" s="412"/>
      <c r="E523" s="312" t="s">
        <v>1455</v>
      </c>
    </row>
    <row r="524" spans="1:5" x14ac:dyDescent="0.25">
      <c r="A524" s="397" t="s">
        <v>1715</v>
      </c>
      <c r="B524" s="399" t="s">
        <v>1707</v>
      </c>
      <c r="C524" s="400"/>
      <c r="D524" s="403" t="s">
        <v>58</v>
      </c>
      <c r="E524" s="313" t="s">
        <v>1454</v>
      </c>
    </row>
    <row r="525" spans="1:5" x14ac:dyDescent="0.25">
      <c r="A525" s="398"/>
      <c r="B525" s="401"/>
      <c r="C525" s="402"/>
      <c r="D525" s="404"/>
      <c r="E525" s="314" t="s">
        <v>1455</v>
      </c>
    </row>
    <row r="526" spans="1:5" x14ac:dyDescent="0.25">
      <c r="A526" s="405" t="s">
        <v>1716</v>
      </c>
      <c r="B526" s="407" t="s">
        <v>1707</v>
      </c>
      <c r="C526" s="408"/>
      <c r="D526" s="411" t="s">
        <v>58</v>
      </c>
      <c r="E526" s="311" t="s">
        <v>1454</v>
      </c>
    </row>
    <row r="527" spans="1:5" x14ac:dyDescent="0.25">
      <c r="A527" s="406"/>
      <c r="B527" s="409"/>
      <c r="C527" s="410"/>
      <c r="D527" s="412"/>
      <c r="E527" s="312" t="s">
        <v>1455</v>
      </c>
    </row>
    <row r="528" spans="1:5" x14ac:dyDescent="0.25">
      <c r="A528" s="397" t="s">
        <v>1717</v>
      </c>
      <c r="B528" s="399" t="s">
        <v>1707</v>
      </c>
      <c r="C528" s="400"/>
      <c r="D528" s="403" t="s">
        <v>58</v>
      </c>
      <c r="E528" s="313" t="s">
        <v>1454</v>
      </c>
    </row>
    <row r="529" spans="1:5" x14ac:dyDescent="0.25">
      <c r="A529" s="398"/>
      <c r="B529" s="401"/>
      <c r="C529" s="402"/>
      <c r="D529" s="404"/>
      <c r="E529" s="314" t="s">
        <v>1455</v>
      </c>
    </row>
    <row r="530" spans="1:5" x14ac:dyDescent="0.25">
      <c r="A530" s="405" t="s">
        <v>1718</v>
      </c>
      <c r="B530" s="407" t="s">
        <v>1707</v>
      </c>
      <c r="C530" s="408"/>
      <c r="D530" s="411" t="s">
        <v>58</v>
      </c>
      <c r="E530" s="311" t="s">
        <v>1454</v>
      </c>
    </row>
    <row r="531" spans="1:5" x14ac:dyDescent="0.25">
      <c r="A531" s="406"/>
      <c r="B531" s="409"/>
      <c r="C531" s="410"/>
      <c r="D531" s="412"/>
      <c r="E531" s="312" t="s">
        <v>1455</v>
      </c>
    </row>
    <row r="532" spans="1:5" x14ac:dyDescent="0.25">
      <c r="A532" s="397" t="s">
        <v>1719</v>
      </c>
      <c r="B532" s="399" t="s">
        <v>1707</v>
      </c>
      <c r="C532" s="400"/>
      <c r="D532" s="403" t="s">
        <v>58</v>
      </c>
      <c r="E532" s="313" t="s">
        <v>1454</v>
      </c>
    </row>
    <row r="533" spans="1:5" x14ac:dyDescent="0.25">
      <c r="A533" s="398"/>
      <c r="B533" s="401"/>
      <c r="C533" s="402"/>
      <c r="D533" s="404"/>
      <c r="E533" s="314" t="s">
        <v>1455</v>
      </c>
    </row>
    <row r="534" spans="1:5" x14ac:dyDescent="0.25">
      <c r="A534" s="405" t="s">
        <v>1720</v>
      </c>
      <c r="B534" s="407" t="s">
        <v>1707</v>
      </c>
      <c r="C534" s="408"/>
      <c r="D534" s="411" t="s">
        <v>58</v>
      </c>
      <c r="E534" s="311" t="s">
        <v>1454</v>
      </c>
    </row>
    <row r="535" spans="1:5" x14ac:dyDescent="0.25">
      <c r="A535" s="406"/>
      <c r="B535" s="409"/>
      <c r="C535" s="410"/>
      <c r="D535" s="412"/>
      <c r="E535" s="312" t="s">
        <v>1455</v>
      </c>
    </row>
    <row r="536" spans="1:5" x14ac:dyDescent="0.25">
      <c r="A536" s="397" t="s">
        <v>1721</v>
      </c>
      <c r="B536" s="399" t="s">
        <v>1707</v>
      </c>
      <c r="C536" s="400"/>
      <c r="D536" s="403" t="s">
        <v>58</v>
      </c>
      <c r="E536" s="313" t="s">
        <v>1454</v>
      </c>
    </row>
    <row r="537" spans="1:5" x14ac:dyDescent="0.25">
      <c r="A537" s="398"/>
      <c r="B537" s="401"/>
      <c r="C537" s="402"/>
      <c r="D537" s="404"/>
      <c r="E537" s="314" t="s">
        <v>1455</v>
      </c>
    </row>
    <row r="538" spans="1:5" x14ac:dyDescent="0.25">
      <c r="A538" s="405" t="s">
        <v>1722</v>
      </c>
      <c r="B538" s="407" t="s">
        <v>1707</v>
      </c>
      <c r="C538" s="408"/>
      <c r="D538" s="411" t="s">
        <v>58</v>
      </c>
      <c r="E538" s="311" t="s">
        <v>1454</v>
      </c>
    </row>
    <row r="539" spans="1:5" x14ac:dyDescent="0.25">
      <c r="A539" s="406"/>
      <c r="B539" s="409"/>
      <c r="C539" s="410"/>
      <c r="D539" s="412"/>
      <c r="E539" s="312" t="s">
        <v>1455</v>
      </c>
    </row>
    <row r="540" spans="1:5" x14ac:dyDescent="0.25">
      <c r="A540" s="397" t="s">
        <v>1723</v>
      </c>
      <c r="B540" s="399" t="s">
        <v>1707</v>
      </c>
      <c r="C540" s="400"/>
      <c r="D540" s="403" t="s">
        <v>58</v>
      </c>
      <c r="E540" s="313" t="s">
        <v>1454</v>
      </c>
    </row>
    <row r="541" spans="1:5" x14ac:dyDescent="0.25">
      <c r="A541" s="398"/>
      <c r="B541" s="401"/>
      <c r="C541" s="402"/>
      <c r="D541" s="404"/>
      <c r="E541" s="314" t="s">
        <v>1455</v>
      </c>
    </row>
    <row r="542" spans="1:5" x14ac:dyDescent="0.25">
      <c r="A542" s="405" t="s">
        <v>1724</v>
      </c>
      <c r="B542" s="407" t="s">
        <v>1707</v>
      </c>
      <c r="C542" s="408"/>
      <c r="D542" s="411" t="s">
        <v>58</v>
      </c>
      <c r="E542" s="311" t="s">
        <v>1454</v>
      </c>
    </row>
    <row r="543" spans="1:5" x14ac:dyDescent="0.25">
      <c r="A543" s="406"/>
      <c r="B543" s="409"/>
      <c r="C543" s="410"/>
      <c r="D543" s="412"/>
      <c r="E543" s="312" t="s">
        <v>1455</v>
      </c>
    </row>
    <row r="544" spans="1:5" x14ac:dyDescent="0.25">
      <c r="A544" s="397" t="s">
        <v>1725</v>
      </c>
      <c r="B544" s="399" t="s">
        <v>1726</v>
      </c>
      <c r="C544" s="400"/>
      <c r="D544" s="403" t="s">
        <v>58</v>
      </c>
      <c r="E544" s="313" t="s">
        <v>1454</v>
      </c>
    </row>
    <row r="545" spans="1:5" x14ac:dyDescent="0.25">
      <c r="A545" s="398"/>
      <c r="B545" s="401"/>
      <c r="C545" s="402"/>
      <c r="D545" s="404"/>
      <c r="E545" s="314" t="s">
        <v>1455</v>
      </c>
    </row>
    <row r="546" spans="1:5" x14ac:dyDescent="0.25">
      <c r="A546" s="405" t="s">
        <v>1727</v>
      </c>
      <c r="B546" s="407" t="s">
        <v>1726</v>
      </c>
      <c r="C546" s="408"/>
      <c r="D546" s="411" t="s">
        <v>58</v>
      </c>
      <c r="E546" s="311" t="s">
        <v>1454</v>
      </c>
    </row>
    <row r="547" spans="1:5" x14ac:dyDescent="0.25">
      <c r="A547" s="406"/>
      <c r="B547" s="409"/>
      <c r="C547" s="410"/>
      <c r="D547" s="412"/>
      <c r="E547" s="312" t="s">
        <v>1455</v>
      </c>
    </row>
    <row r="548" spans="1:5" x14ac:dyDescent="0.25">
      <c r="A548" s="397" t="s">
        <v>1728</v>
      </c>
      <c r="B548" s="399" t="s">
        <v>1726</v>
      </c>
      <c r="C548" s="400"/>
      <c r="D548" s="403" t="s">
        <v>58</v>
      </c>
      <c r="E548" s="313" t="s">
        <v>1454</v>
      </c>
    </row>
    <row r="549" spans="1:5" x14ac:dyDescent="0.25">
      <c r="A549" s="398"/>
      <c r="B549" s="401"/>
      <c r="C549" s="402"/>
      <c r="D549" s="404"/>
      <c r="E549" s="314" t="s">
        <v>1455</v>
      </c>
    </row>
    <row r="550" spans="1:5" x14ac:dyDescent="0.25">
      <c r="A550" s="405" t="s">
        <v>1729</v>
      </c>
      <c r="B550" s="407" t="s">
        <v>1726</v>
      </c>
      <c r="C550" s="408"/>
      <c r="D550" s="411" t="s">
        <v>58</v>
      </c>
      <c r="E550" s="311" t="s">
        <v>1454</v>
      </c>
    </row>
    <row r="551" spans="1:5" x14ac:dyDescent="0.25">
      <c r="A551" s="406"/>
      <c r="B551" s="409"/>
      <c r="C551" s="410"/>
      <c r="D551" s="412"/>
      <c r="E551" s="312" t="s">
        <v>1455</v>
      </c>
    </row>
    <row r="552" spans="1:5" x14ac:dyDescent="0.25">
      <c r="A552" s="397" t="s">
        <v>1730</v>
      </c>
      <c r="B552" s="399" t="s">
        <v>1726</v>
      </c>
      <c r="C552" s="400"/>
      <c r="D552" s="403" t="s">
        <v>58</v>
      </c>
      <c r="E552" s="313" t="s">
        <v>1454</v>
      </c>
    </row>
    <row r="553" spans="1:5" x14ac:dyDescent="0.25">
      <c r="A553" s="398"/>
      <c r="B553" s="401"/>
      <c r="C553" s="402"/>
      <c r="D553" s="404"/>
      <c r="E553" s="314" t="s">
        <v>1455</v>
      </c>
    </row>
    <row r="554" spans="1:5" x14ac:dyDescent="0.25">
      <c r="A554" s="405" t="s">
        <v>1731</v>
      </c>
      <c r="B554" s="407" t="s">
        <v>1732</v>
      </c>
      <c r="C554" s="408"/>
      <c r="D554" s="411" t="s">
        <v>58</v>
      </c>
      <c r="E554" s="311" t="s">
        <v>1454</v>
      </c>
    </row>
    <row r="555" spans="1:5" x14ac:dyDescent="0.25">
      <c r="A555" s="406"/>
      <c r="B555" s="409"/>
      <c r="C555" s="410"/>
      <c r="D555" s="412"/>
      <c r="E555" s="312" t="s">
        <v>1455</v>
      </c>
    </row>
    <row r="556" spans="1:5" x14ac:dyDescent="0.25">
      <c r="A556" s="397" t="s">
        <v>1733</v>
      </c>
      <c r="B556" s="399" t="s">
        <v>1732</v>
      </c>
      <c r="C556" s="400"/>
      <c r="D556" s="403" t="s">
        <v>58</v>
      </c>
      <c r="E556" s="313" t="s">
        <v>1454</v>
      </c>
    </row>
    <row r="557" spans="1:5" x14ac:dyDescent="0.25">
      <c r="A557" s="398"/>
      <c r="B557" s="401"/>
      <c r="C557" s="402"/>
      <c r="D557" s="404"/>
      <c r="E557" s="314" t="s">
        <v>1455</v>
      </c>
    </row>
    <row r="558" spans="1:5" x14ac:dyDescent="0.25">
      <c r="A558" s="405" t="s">
        <v>1490</v>
      </c>
      <c r="B558" s="407" t="s">
        <v>1732</v>
      </c>
      <c r="C558" s="408"/>
      <c r="D558" s="411" t="s">
        <v>58</v>
      </c>
      <c r="E558" s="311" t="s">
        <v>1454</v>
      </c>
    </row>
    <row r="559" spans="1:5" x14ac:dyDescent="0.25">
      <c r="A559" s="406"/>
      <c r="B559" s="409"/>
      <c r="C559" s="410"/>
      <c r="D559" s="412"/>
      <c r="E559" s="312" t="s">
        <v>1455</v>
      </c>
    </row>
    <row r="560" spans="1:5" x14ac:dyDescent="0.25">
      <c r="A560" s="397" t="s">
        <v>1734</v>
      </c>
      <c r="B560" s="399" t="s">
        <v>1732</v>
      </c>
      <c r="C560" s="400"/>
      <c r="D560" s="403" t="s">
        <v>58</v>
      </c>
      <c r="E560" s="313" t="s">
        <v>1454</v>
      </c>
    </row>
    <row r="561" spans="1:5" x14ac:dyDescent="0.25">
      <c r="A561" s="398"/>
      <c r="B561" s="401"/>
      <c r="C561" s="402"/>
      <c r="D561" s="404"/>
      <c r="E561" s="314" t="s">
        <v>1455</v>
      </c>
    </row>
    <row r="562" spans="1:5" x14ac:dyDescent="0.25">
      <c r="A562" s="405" t="s">
        <v>1735</v>
      </c>
      <c r="B562" s="407" t="s">
        <v>1732</v>
      </c>
      <c r="C562" s="408"/>
      <c r="D562" s="411" t="s">
        <v>58</v>
      </c>
      <c r="E562" s="311" t="s">
        <v>1454</v>
      </c>
    </row>
    <row r="563" spans="1:5" x14ac:dyDescent="0.25">
      <c r="A563" s="406"/>
      <c r="B563" s="409"/>
      <c r="C563" s="410"/>
      <c r="D563" s="412"/>
      <c r="E563" s="312" t="s">
        <v>1455</v>
      </c>
    </row>
    <row r="564" spans="1:5" x14ac:dyDescent="0.25">
      <c r="A564" s="397" t="s">
        <v>1736</v>
      </c>
      <c r="B564" s="399" t="s">
        <v>1732</v>
      </c>
      <c r="C564" s="400"/>
      <c r="D564" s="403" t="s">
        <v>58</v>
      </c>
      <c r="E564" s="313" t="s">
        <v>1454</v>
      </c>
    </row>
    <row r="565" spans="1:5" x14ac:dyDescent="0.25">
      <c r="A565" s="398"/>
      <c r="B565" s="401"/>
      <c r="C565" s="402"/>
      <c r="D565" s="404"/>
      <c r="E565" s="314" t="s">
        <v>1455</v>
      </c>
    </row>
    <row r="566" spans="1:5" x14ac:dyDescent="0.25">
      <c r="A566" s="405" t="s">
        <v>1737</v>
      </c>
      <c r="B566" s="407" t="s">
        <v>1732</v>
      </c>
      <c r="C566" s="408"/>
      <c r="D566" s="411" t="s">
        <v>58</v>
      </c>
      <c r="E566" s="311" t="s">
        <v>1454</v>
      </c>
    </row>
    <row r="567" spans="1:5" x14ac:dyDescent="0.25">
      <c r="A567" s="406"/>
      <c r="B567" s="409"/>
      <c r="C567" s="410"/>
      <c r="D567" s="412"/>
      <c r="E567" s="312" t="s">
        <v>1455</v>
      </c>
    </row>
    <row r="568" spans="1:5" x14ac:dyDescent="0.25">
      <c r="A568" s="397" t="s">
        <v>1738</v>
      </c>
      <c r="B568" s="399" t="s">
        <v>1732</v>
      </c>
      <c r="C568" s="400"/>
      <c r="D568" s="403" t="s">
        <v>58</v>
      </c>
      <c r="E568" s="313" t="s">
        <v>1454</v>
      </c>
    </row>
    <row r="569" spans="1:5" x14ac:dyDescent="0.25">
      <c r="A569" s="398"/>
      <c r="B569" s="401"/>
      <c r="C569" s="402"/>
      <c r="D569" s="404"/>
      <c r="E569" s="314" t="s">
        <v>1455</v>
      </c>
    </row>
    <row r="570" spans="1:5" x14ac:dyDescent="0.25">
      <c r="A570" s="405" t="s">
        <v>1739</v>
      </c>
      <c r="B570" s="407" t="s">
        <v>1732</v>
      </c>
      <c r="C570" s="408"/>
      <c r="D570" s="411" t="s">
        <v>58</v>
      </c>
      <c r="E570" s="311" t="s">
        <v>1454</v>
      </c>
    </row>
    <row r="571" spans="1:5" x14ac:dyDescent="0.25">
      <c r="A571" s="406"/>
      <c r="B571" s="409"/>
      <c r="C571" s="410"/>
      <c r="D571" s="412"/>
      <c r="E571" s="312" t="s">
        <v>1455</v>
      </c>
    </row>
    <row r="572" spans="1:5" x14ac:dyDescent="0.25">
      <c r="A572" s="397" t="s">
        <v>1740</v>
      </c>
      <c r="B572" s="399" t="s">
        <v>1732</v>
      </c>
      <c r="C572" s="400"/>
      <c r="D572" s="403" t="s">
        <v>58</v>
      </c>
      <c r="E572" s="313" t="s">
        <v>1454</v>
      </c>
    </row>
    <row r="573" spans="1:5" x14ac:dyDescent="0.25">
      <c r="A573" s="398"/>
      <c r="B573" s="401"/>
      <c r="C573" s="402"/>
      <c r="D573" s="404"/>
      <c r="E573" s="314" t="s">
        <v>1455</v>
      </c>
    </row>
    <row r="574" spans="1:5" x14ac:dyDescent="0.25">
      <c r="A574" s="405" t="s">
        <v>1741</v>
      </c>
      <c r="B574" s="407" t="s">
        <v>1732</v>
      </c>
      <c r="C574" s="408"/>
      <c r="D574" s="411" t="s">
        <v>58</v>
      </c>
      <c r="E574" s="311" t="s">
        <v>1454</v>
      </c>
    </row>
    <row r="575" spans="1:5" x14ac:dyDescent="0.25">
      <c r="A575" s="406"/>
      <c r="B575" s="409"/>
      <c r="C575" s="410"/>
      <c r="D575" s="412"/>
      <c r="E575" s="312" t="s">
        <v>1455</v>
      </c>
    </row>
    <row r="576" spans="1:5" x14ac:dyDescent="0.25">
      <c r="A576" s="397" t="s">
        <v>1742</v>
      </c>
      <c r="B576" s="399" t="s">
        <v>1732</v>
      </c>
      <c r="C576" s="400"/>
      <c r="D576" s="403" t="s">
        <v>58</v>
      </c>
      <c r="E576" s="313" t="s">
        <v>1454</v>
      </c>
    </row>
    <row r="577" spans="1:5" x14ac:dyDescent="0.25">
      <c r="A577" s="398"/>
      <c r="B577" s="401"/>
      <c r="C577" s="402"/>
      <c r="D577" s="404"/>
      <c r="E577" s="314" t="s">
        <v>1455</v>
      </c>
    </row>
    <row r="578" spans="1:5" x14ac:dyDescent="0.25">
      <c r="A578" s="405" t="s">
        <v>1743</v>
      </c>
      <c r="B578" s="407" t="s">
        <v>1732</v>
      </c>
      <c r="C578" s="408"/>
      <c r="D578" s="411" t="s">
        <v>58</v>
      </c>
      <c r="E578" s="311" t="s">
        <v>1454</v>
      </c>
    </row>
    <row r="579" spans="1:5" x14ac:dyDescent="0.25">
      <c r="A579" s="406"/>
      <c r="B579" s="409"/>
      <c r="C579" s="410"/>
      <c r="D579" s="412"/>
      <c r="E579" s="312" t="s">
        <v>1455</v>
      </c>
    </row>
    <row r="580" spans="1:5" x14ac:dyDescent="0.25">
      <c r="A580" s="397" t="s">
        <v>1744</v>
      </c>
      <c r="B580" s="399" t="s">
        <v>1745</v>
      </c>
      <c r="C580" s="400"/>
      <c r="D580" s="403" t="s">
        <v>58</v>
      </c>
      <c r="E580" s="313" t="s">
        <v>1454</v>
      </c>
    </row>
    <row r="581" spans="1:5" x14ac:dyDescent="0.25">
      <c r="A581" s="398"/>
      <c r="B581" s="401"/>
      <c r="C581" s="402"/>
      <c r="D581" s="404"/>
      <c r="E581" s="314" t="s">
        <v>1455</v>
      </c>
    </row>
    <row r="582" spans="1:5" x14ac:dyDescent="0.25">
      <c r="A582" s="405" t="s">
        <v>1746</v>
      </c>
      <c r="B582" s="407" t="s">
        <v>1745</v>
      </c>
      <c r="C582" s="408"/>
      <c r="D582" s="411" t="s">
        <v>58</v>
      </c>
      <c r="E582" s="311" t="s">
        <v>1454</v>
      </c>
    </row>
    <row r="583" spans="1:5" x14ac:dyDescent="0.25">
      <c r="A583" s="406"/>
      <c r="B583" s="409"/>
      <c r="C583" s="410"/>
      <c r="D583" s="412"/>
      <c r="E583" s="312" t="s">
        <v>1455</v>
      </c>
    </row>
    <row r="584" spans="1:5" x14ac:dyDescent="0.25">
      <c r="A584" s="397" t="s">
        <v>1747</v>
      </c>
      <c r="B584" s="399" t="s">
        <v>1745</v>
      </c>
      <c r="C584" s="400"/>
      <c r="D584" s="403" t="s">
        <v>58</v>
      </c>
      <c r="E584" s="313" t="s">
        <v>1454</v>
      </c>
    </row>
    <row r="585" spans="1:5" x14ac:dyDescent="0.25">
      <c r="A585" s="398"/>
      <c r="B585" s="401"/>
      <c r="C585" s="402"/>
      <c r="D585" s="404"/>
      <c r="E585" s="314" t="s">
        <v>1455</v>
      </c>
    </row>
    <row r="586" spans="1:5" x14ac:dyDescent="0.25">
      <c r="A586" s="405" t="s">
        <v>1748</v>
      </c>
      <c r="B586" s="407" t="s">
        <v>1745</v>
      </c>
      <c r="C586" s="408"/>
      <c r="D586" s="411" t="s">
        <v>58</v>
      </c>
      <c r="E586" s="311" t="s">
        <v>1454</v>
      </c>
    </row>
    <row r="587" spans="1:5" x14ac:dyDescent="0.25">
      <c r="A587" s="406"/>
      <c r="B587" s="409"/>
      <c r="C587" s="410"/>
      <c r="D587" s="412"/>
      <c r="E587" s="312" t="s">
        <v>1455</v>
      </c>
    </row>
    <row r="588" spans="1:5" x14ac:dyDescent="0.25">
      <c r="A588" s="397" t="s">
        <v>1749</v>
      </c>
      <c r="B588" s="399" t="s">
        <v>1745</v>
      </c>
      <c r="C588" s="400"/>
      <c r="D588" s="403" t="s">
        <v>58</v>
      </c>
      <c r="E588" s="313" t="s">
        <v>1454</v>
      </c>
    </row>
    <row r="589" spans="1:5" x14ac:dyDescent="0.25">
      <c r="A589" s="398"/>
      <c r="B589" s="401"/>
      <c r="C589" s="402"/>
      <c r="D589" s="404"/>
      <c r="E589" s="314" t="s">
        <v>1455</v>
      </c>
    </row>
    <row r="590" spans="1:5" x14ac:dyDescent="0.25">
      <c r="A590" s="405" t="s">
        <v>1750</v>
      </c>
      <c r="B590" s="407" t="s">
        <v>1745</v>
      </c>
      <c r="C590" s="408"/>
      <c r="D590" s="411" t="s">
        <v>58</v>
      </c>
      <c r="E590" s="311" t="s">
        <v>1454</v>
      </c>
    </row>
    <row r="591" spans="1:5" x14ac:dyDescent="0.25">
      <c r="A591" s="406"/>
      <c r="B591" s="409"/>
      <c r="C591" s="410"/>
      <c r="D591" s="412"/>
      <c r="E591" s="312" t="s">
        <v>1455</v>
      </c>
    </row>
    <row r="592" spans="1:5" x14ac:dyDescent="0.25">
      <c r="A592" s="397" t="s">
        <v>1751</v>
      </c>
      <c r="B592" s="399" t="s">
        <v>1745</v>
      </c>
      <c r="C592" s="400"/>
      <c r="D592" s="403" t="s">
        <v>58</v>
      </c>
      <c r="E592" s="313" t="s">
        <v>1454</v>
      </c>
    </row>
    <row r="593" spans="1:5" x14ac:dyDescent="0.25">
      <c r="A593" s="398"/>
      <c r="B593" s="401"/>
      <c r="C593" s="402"/>
      <c r="D593" s="404"/>
      <c r="E593" s="314" t="s">
        <v>1455</v>
      </c>
    </row>
    <row r="594" spans="1:5" x14ac:dyDescent="0.25">
      <c r="A594" s="405" t="s">
        <v>1752</v>
      </c>
      <c r="B594" s="407" t="s">
        <v>1753</v>
      </c>
      <c r="C594" s="408"/>
      <c r="D594" s="411" t="s">
        <v>58</v>
      </c>
      <c r="E594" s="311" t="s">
        <v>1454</v>
      </c>
    </row>
    <row r="595" spans="1:5" x14ac:dyDescent="0.25">
      <c r="A595" s="406"/>
      <c r="B595" s="409"/>
      <c r="C595" s="410"/>
      <c r="D595" s="412"/>
      <c r="E595" s="312" t="s">
        <v>1455</v>
      </c>
    </row>
    <row r="596" spans="1:5" x14ac:dyDescent="0.25">
      <c r="A596" s="397" t="s">
        <v>1754</v>
      </c>
      <c r="B596" s="399" t="s">
        <v>1753</v>
      </c>
      <c r="C596" s="400"/>
      <c r="D596" s="403" t="s">
        <v>58</v>
      </c>
      <c r="E596" s="313" t="s">
        <v>1454</v>
      </c>
    </row>
    <row r="597" spans="1:5" x14ac:dyDescent="0.25">
      <c r="A597" s="398"/>
      <c r="B597" s="401"/>
      <c r="C597" s="402"/>
      <c r="D597" s="404"/>
      <c r="E597" s="314" t="s">
        <v>1455</v>
      </c>
    </row>
    <row r="598" spans="1:5" x14ac:dyDescent="0.25">
      <c r="A598" s="405" t="s">
        <v>1755</v>
      </c>
      <c r="B598" s="407" t="s">
        <v>1753</v>
      </c>
      <c r="C598" s="408"/>
      <c r="D598" s="411" t="s">
        <v>58</v>
      </c>
      <c r="E598" s="311" t="s">
        <v>1454</v>
      </c>
    </row>
    <row r="599" spans="1:5" x14ac:dyDescent="0.25">
      <c r="A599" s="406"/>
      <c r="B599" s="409"/>
      <c r="C599" s="410"/>
      <c r="D599" s="412"/>
      <c r="E599" s="312" t="s">
        <v>1455</v>
      </c>
    </row>
    <row r="600" spans="1:5" x14ac:dyDescent="0.25">
      <c r="A600" s="397" t="s">
        <v>1756</v>
      </c>
      <c r="B600" s="399" t="s">
        <v>1753</v>
      </c>
      <c r="C600" s="400"/>
      <c r="D600" s="403" t="s">
        <v>58</v>
      </c>
      <c r="E600" s="313" t="s">
        <v>1454</v>
      </c>
    </row>
    <row r="601" spans="1:5" x14ac:dyDescent="0.25">
      <c r="A601" s="398"/>
      <c r="B601" s="401"/>
      <c r="C601" s="402"/>
      <c r="D601" s="404"/>
      <c r="E601" s="314" t="s">
        <v>1455</v>
      </c>
    </row>
    <row r="602" spans="1:5" x14ac:dyDescent="0.25">
      <c r="A602" s="405" t="s">
        <v>1757</v>
      </c>
      <c r="B602" s="407" t="s">
        <v>1753</v>
      </c>
      <c r="C602" s="408"/>
      <c r="D602" s="411" t="s">
        <v>58</v>
      </c>
      <c r="E602" s="311" t="s">
        <v>1454</v>
      </c>
    </row>
    <row r="603" spans="1:5" x14ac:dyDescent="0.25">
      <c r="A603" s="406"/>
      <c r="B603" s="409"/>
      <c r="C603" s="410"/>
      <c r="D603" s="412"/>
      <c r="E603" s="312" t="s">
        <v>1455</v>
      </c>
    </row>
    <row r="604" spans="1:5" x14ac:dyDescent="0.25">
      <c r="A604" s="397" t="s">
        <v>1758</v>
      </c>
      <c r="B604" s="399" t="s">
        <v>1753</v>
      </c>
      <c r="C604" s="400"/>
      <c r="D604" s="403" t="s">
        <v>58</v>
      </c>
      <c r="E604" s="313" t="s">
        <v>1454</v>
      </c>
    </row>
    <row r="605" spans="1:5" x14ac:dyDescent="0.25">
      <c r="A605" s="398"/>
      <c r="B605" s="401"/>
      <c r="C605" s="402"/>
      <c r="D605" s="404"/>
      <c r="E605" s="314" t="s">
        <v>1455</v>
      </c>
    </row>
    <row r="606" spans="1:5" x14ac:dyDescent="0.25">
      <c r="A606" s="405" t="s">
        <v>1759</v>
      </c>
      <c r="B606" s="407" t="s">
        <v>1753</v>
      </c>
      <c r="C606" s="408"/>
      <c r="D606" s="411" t="s">
        <v>58</v>
      </c>
      <c r="E606" s="311" t="s">
        <v>1454</v>
      </c>
    </row>
    <row r="607" spans="1:5" x14ac:dyDescent="0.25">
      <c r="A607" s="406"/>
      <c r="B607" s="409"/>
      <c r="C607" s="410"/>
      <c r="D607" s="412"/>
      <c r="E607" s="312" t="s">
        <v>1455</v>
      </c>
    </row>
    <row r="608" spans="1:5" x14ac:dyDescent="0.25">
      <c r="A608" s="397" t="s">
        <v>1760</v>
      </c>
      <c r="B608" s="399" t="s">
        <v>1753</v>
      </c>
      <c r="C608" s="400"/>
      <c r="D608" s="403" t="s">
        <v>58</v>
      </c>
      <c r="E608" s="313" t="s">
        <v>1454</v>
      </c>
    </row>
    <row r="609" spans="1:5" x14ac:dyDescent="0.25">
      <c r="A609" s="398"/>
      <c r="B609" s="401"/>
      <c r="C609" s="402"/>
      <c r="D609" s="404"/>
      <c r="E609" s="314" t="s">
        <v>1455</v>
      </c>
    </row>
    <row r="610" spans="1:5" x14ac:dyDescent="0.25">
      <c r="A610" s="405" t="s">
        <v>1761</v>
      </c>
      <c r="B610" s="407" t="s">
        <v>1753</v>
      </c>
      <c r="C610" s="408"/>
      <c r="D610" s="411" t="s">
        <v>58</v>
      </c>
      <c r="E610" s="311" t="s">
        <v>1454</v>
      </c>
    </row>
    <row r="611" spans="1:5" x14ac:dyDescent="0.25">
      <c r="A611" s="406"/>
      <c r="B611" s="409"/>
      <c r="C611" s="410"/>
      <c r="D611" s="412"/>
      <c r="E611" s="312" t="s">
        <v>1455</v>
      </c>
    </row>
    <row r="612" spans="1:5" x14ac:dyDescent="0.25">
      <c r="A612" s="397" t="s">
        <v>1762</v>
      </c>
      <c r="B612" s="399" t="s">
        <v>1753</v>
      </c>
      <c r="C612" s="400"/>
      <c r="D612" s="403" t="s">
        <v>58</v>
      </c>
      <c r="E612" s="313" t="s">
        <v>1454</v>
      </c>
    </row>
    <row r="613" spans="1:5" x14ac:dyDescent="0.25">
      <c r="A613" s="398"/>
      <c r="B613" s="401"/>
      <c r="C613" s="402"/>
      <c r="D613" s="404"/>
      <c r="E613" s="314" t="s">
        <v>1455</v>
      </c>
    </row>
    <row r="614" spans="1:5" x14ac:dyDescent="0.25">
      <c r="A614" s="405" t="s">
        <v>1763</v>
      </c>
      <c r="B614" s="407" t="s">
        <v>1753</v>
      </c>
      <c r="C614" s="408"/>
      <c r="D614" s="411" t="s">
        <v>58</v>
      </c>
      <c r="E614" s="311" t="s">
        <v>1454</v>
      </c>
    </row>
    <row r="615" spans="1:5" x14ac:dyDescent="0.25">
      <c r="A615" s="406"/>
      <c r="B615" s="409"/>
      <c r="C615" s="410"/>
      <c r="D615" s="412"/>
      <c r="E615" s="312" t="s">
        <v>1455</v>
      </c>
    </row>
    <row r="616" spans="1:5" x14ac:dyDescent="0.25">
      <c r="A616" s="397" t="s">
        <v>1764</v>
      </c>
      <c r="B616" s="399" t="s">
        <v>1753</v>
      </c>
      <c r="C616" s="400"/>
      <c r="D616" s="403" t="s">
        <v>58</v>
      </c>
      <c r="E616" s="313" t="s">
        <v>1454</v>
      </c>
    </row>
    <row r="617" spans="1:5" x14ac:dyDescent="0.25">
      <c r="A617" s="398"/>
      <c r="B617" s="401"/>
      <c r="C617" s="402"/>
      <c r="D617" s="404"/>
      <c r="E617" s="314" t="s">
        <v>1455</v>
      </c>
    </row>
    <row r="618" spans="1:5" x14ac:dyDescent="0.25">
      <c r="A618" s="405" t="s">
        <v>1765</v>
      </c>
      <c r="B618" s="407" t="s">
        <v>1766</v>
      </c>
      <c r="C618" s="408"/>
      <c r="D618" s="411" t="s">
        <v>58</v>
      </c>
      <c r="E618" s="311" t="s">
        <v>1454</v>
      </c>
    </row>
    <row r="619" spans="1:5" x14ac:dyDescent="0.25">
      <c r="A619" s="406"/>
      <c r="B619" s="409"/>
      <c r="C619" s="410"/>
      <c r="D619" s="412"/>
      <c r="E619" s="312" t="s">
        <v>1455</v>
      </c>
    </row>
    <row r="620" spans="1:5" x14ac:dyDescent="0.25">
      <c r="A620" s="397" t="s">
        <v>1767</v>
      </c>
      <c r="B620" s="399" t="s">
        <v>1766</v>
      </c>
      <c r="C620" s="400"/>
      <c r="D620" s="403" t="s">
        <v>58</v>
      </c>
      <c r="E620" s="313" t="s">
        <v>1454</v>
      </c>
    </row>
    <row r="621" spans="1:5" x14ac:dyDescent="0.25">
      <c r="A621" s="398"/>
      <c r="B621" s="401"/>
      <c r="C621" s="402"/>
      <c r="D621" s="404"/>
      <c r="E621" s="314" t="s">
        <v>1455</v>
      </c>
    </row>
    <row r="622" spans="1:5" x14ac:dyDescent="0.25">
      <c r="A622" s="405" t="s">
        <v>1768</v>
      </c>
      <c r="B622" s="407" t="s">
        <v>1766</v>
      </c>
      <c r="C622" s="408"/>
      <c r="D622" s="411" t="s">
        <v>58</v>
      </c>
      <c r="E622" s="311" t="s">
        <v>1454</v>
      </c>
    </row>
    <row r="623" spans="1:5" x14ac:dyDescent="0.25">
      <c r="A623" s="406"/>
      <c r="B623" s="409"/>
      <c r="C623" s="410"/>
      <c r="D623" s="412"/>
      <c r="E623" s="312" t="s">
        <v>1455</v>
      </c>
    </row>
    <row r="624" spans="1:5" x14ac:dyDescent="0.25">
      <c r="A624" s="397" t="s">
        <v>1769</v>
      </c>
      <c r="B624" s="399" t="s">
        <v>1766</v>
      </c>
      <c r="C624" s="400"/>
      <c r="D624" s="403" t="s">
        <v>58</v>
      </c>
      <c r="E624" s="313" t="s">
        <v>1454</v>
      </c>
    </row>
    <row r="625" spans="1:5" x14ac:dyDescent="0.25">
      <c r="A625" s="398"/>
      <c r="B625" s="401"/>
      <c r="C625" s="402"/>
      <c r="D625" s="404"/>
      <c r="E625" s="314" t="s">
        <v>1455</v>
      </c>
    </row>
    <row r="626" spans="1:5" x14ac:dyDescent="0.25">
      <c r="A626" s="405" t="s">
        <v>1770</v>
      </c>
      <c r="B626" s="407" t="s">
        <v>1771</v>
      </c>
      <c r="C626" s="408"/>
      <c r="D626" s="411" t="s">
        <v>58</v>
      </c>
      <c r="E626" s="311" t="s">
        <v>1454</v>
      </c>
    </row>
    <row r="627" spans="1:5" x14ac:dyDescent="0.25">
      <c r="A627" s="406"/>
      <c r="B627" s="409"/>
      <c r="C627" s="410"/>
      <c r="D627" s="412"/>
      <c r="E627" s="312" t="s">
        <v>1455</v>
      </c>
    </row>
    <row r="628" spans="1:5" x14ac:dyDescent="0.25">
      <c r="A628" s="397" t="s">
        <v>1772</v>
      </c>
      <c r="B628" s="399" t="s">
        <v>1771</v>
      </c>
      <c r="C628" s="400"/>
      <c r="D628" s="403" t="s">
        <v>58</v>
      </c>
      <c r="E628" s="313" t="s">
        <v>1454</v>
      </c>
    </row>
    <row r="629" spans="1:5" x14ac:dyDescent="0.25">
      <c r="A629" s="398"/>
      <c r="B629" s="401"/>
      <c r="C629" s="402"/>
      <c r="D629" s="404"/>
      <c r="E629" s="314" t="s">
        <v>1455</v>
      </c>
    </row>
    <row r="630" spans="1:5" x14ac:dyDescent="0.25">
      <c r="A630" s="405" t="s">
        <v>1773</v>
      </c>
      <c r="B630" s="407" t="s">
        <v>1771</v>
      </c>
      <c r="C630" s="408"/>
      <c r="D630" s="411" t="s">
        <v>58</v>
      </c>
      <c r="E630" s="311" t="s">
        <v>1454</v>
      </c>
    </row>
    <row r="631" spans="1:5" x14ac:dyDescent="0.25">
      <c r="A631" s="406"/>
      <c r="B631" s="409"/>
      <c r="C631" s="410"/>
      <c r="D631" s="412"/>
      <c r="E631" s="312" t="s">
        <v>1455</v>
      </c>
    </row>
    <row r="632" spans="1:5" x14ac:dyDescent="0.25">
      <c r="A632" s="397" t="s">
        <v>1774</v>
      </c>
      <c r="B632" s="399" t="s">
        <v>1771</v>
      </c>
      <c r="C632" s="400"/>
      <c r="D632" s="403" t="s">
        <v>58</v>
      </c>
      <c r="E632" s="313" t="s">
        <v>1454</v>
      </c>
    </row>
    <row r="633" spans="1:5" x14ac:dyDescent="0.25">
      <c r="A633" s="398"/>
      <c r="B633" s="401"/>
      <c r="C633" s="402"/>
      <c r="D633" s="404"/>
      <c r="E633" s="314" t="s">
        <v>1455</v>
      </c>
    </row>
    <row r="634" spans="1:5" x14ac:dyDescent="0.25">
      <c r="A634" s="405" t="s">
        <v>1775</v>
      </c>
      <c r="B634" s="407" t="s">
        <v>1771</v>
      </c>
      <c r="C634" s="408"/>
      <c r="D634" s="411" t="s">
        <v>58</v>
      </c>
      <c r="E634" s="311" t="s">
        <v>1454</v>
      </c>
    </row>
    <row r="635" spans="1:5" x14ac:dyDescent="0.25">
      <c r="A635" s="406"/>
      <c r="B635" s="409"/>
      <c r="C635" s="410"/>
      <c r="D635" s="412"/>
      <c r="E635" s="312" t="s">
        <v>1455</v>
      </c>
    </row>
    <row r="636" spans="1:5" x14ac:dyDescent="0.25">
      <c r="A636" s="397" t="s">
        <v>1776</v>
      </c>
      <c r="B636" s="399" t="s">
        <v>1771</v>
      </c>
      <c r="C636" s="400"/>
      <c r="D636" s="403" t="s">
        <v>58</v>
      </c>
      <c r="E636" s="313" t="s">
        <v>1454</v>
      </c>
    </row>
    <row r="637" spans="1:5" x14ac:dyDescent="0.25">
      <c r="A637" s="398"/>
      <c r="B637" s="401"/>
      <c r="C637" s="402"/>
      <c r="D637" s="404"/>
      <c r="E637" s="314" t="s">
        <v>1455</v>
      </c>
    </row>
    <row r="638" spans="1:5" x14ac:dyDescent="0.25">
      <c r="A638" s="405" t="s">
        <v>1777</v>
      </c>
      <c r="B638" s="407" t="s">
        <v>1778</v>
      </c>
      <c r="C638" s="408"/>
      <c r="D638" s="411" t="s">
        <v>58</v>
      </c>
      <c r="E638" s="311" t="s">
        <v>1454</v>
      </c>
    </row>
    <row r="639" spans="1:5" x14ac:dyDescent="0.25">
      <c r="A639" s="406"/>
      <c r="B639" s="409"/>
      <c r="C639" s="410"/>
      <c r="D639" s="412"/>
      <c r="E639" s="312" t="s">
        <v>1455</v>
      </c>
    </row>
    <row r="640" spans="1:5" x14ac:dyDescent="0.25">
      <c r="A640" s="397" t="s">
        <v>1779</v>
      </c>
      <c r="B640" s="399" t="s">
        <v>1778</v>
      </c>
      <c r="C640" s="400"/>
      <c r="D640" s="403" t="s">
        <v>58</v>
      </c>
      <c r="E640" s="313" t="s">
        <v>1454</v>
      </c>
    </row>
    <row r="641" spans="1:5" x14ac:dyDescent="0.25">
      <c r="A641" s="398"/>
      <c r="B641" s="401"/>
      <c r="C641" s="402"/>
      <c r="D641" s="404"/>
      <c r="E641" s="314" t="s">
        <v>1455</v>
      </c>
    </row>
    <row r="642" spans="1:5" x14ac:dyDescent="0.25">
      <c r="A642" s="405" t="s">
        <v>1780</v>
      </c>
      <c r="B642" s="407" t="s">
        <v>1778</v>
      </c>
      <c r="C642" s="408"/>
      <c r="D642" s="411" t="s">
        <v>58</v>
      </c>
      <c r="E642" s="311" t="s">
        <v>1454</v>
      </c>
    </row>
    <row r="643" spans="1:5" x14ac:dyDescent="0.25">
      <c r="A643" s="406"/>
      <c r="B643" s="409"/>
      <c r="C643" s="410"/>
      <c r="D643" s="412"/>
      <c r="E643" s="312" t="s">
        <v>1455</v>
      </c>
    </row>
    <row r="644" spans="1:5" x14ac:dyDescent="0.25">
      <c r="A644" s="397" t="s">
        <v>1781</v>
      </c>
      <c r="B644" s="399" t="s">
        <v>1778</v>
      </c>
      <c r="C644" s="400"/>
      <c r="D644" s="403" t="s">
        <v>58</v>
      </c>
      <c r="E644" s="313" t="s">
        <v>1454</v>
      </c>
    </row>
    <row r="645" spans="1:5" x14ac:dyDescent="0.25">
      <c r="A645" s="398"/>
      <c r="B645" s="401"/>
      <c r="C645" s="402"/>
      <c r="D645" s="404"/>
      <c r="E645" s="314" t="s">
        <v>1455</v>
      </c>
    </row>
    <row r="646" spans="1:5" x14ac:dyDescent="0.25">
      <c r="A646" s="405" t="s">
        <v>1782</v>
      </c>
      <c r="B646" s="407" t="s">
        <v>1778</v>
      </c>
      <c r="C646" s="408"/>
      <c r="D646" s="411" t="s">
        <v>58</v>
      </c>
      <c r="E646" s="311" t="s">
        <v>1454</v>
      </c>
    </row>
    <row r="647" spans="1:5" x14ac:dyDescent="0.25">
      <c r="A647" s="406"/>
      <c r="B647" s="409"/>
      <c r="C647" s="410"/>
      <c r="D647" s="412"/>
      <c r="E647" s="312" t="s">
        <v>1455</v>
      </c>
    </row>
    <row r="648" spans="1:5" x14ac:dyDescent="0.25">
      <c r="A648" s="397" t="s">
        <v>1783</v>
      </c>
      <c r="B648" s="399" t="s">
        <v>1778</v>
      </c>
      <c r="C648" s="400"/>
      <c r="D648" s="403" t="s">
        <v>58</v>
      </c>
      <c r="E648" s="313" t="s">
        <v>1454</v>
      </c>
    </row>
    <row r="649" spans="1:5" x14ac:dyDescent="0.25">
      <c r="A649" s="398"/>
      <c r="B649" s="401"/>
      <c r="C649" s="402"/>
      <c r="D649" s="404"/>
      <c r="E649" s="314" t="s">
        <v>1455</v>
      </c>
    </row>
    <row r="650" spans="1:5" x14ac:dyDescent="0.25">
      <c r="A650" s="405" t="s">
        <v>1784</v>
      </c>
      <c r="B650" s="407" t="s">
        <v>1778</v>
      </c>
      <c r="C650" s="408"/>
      <c r="D650" s="411" t="s">
        <v>58</v>
      </c>
      <c r="E650" s="311" t="s">
        <v>1454</v>
      </c>
    </row>
    <row r="651" spans="1:5" x14ac:dyDescent="0.25">
      <c r="A651" s="406"/>
      <c r="B651" s="409"/>
      <c r="C651" s="410"/>
      <c r="D651" s="412"/>
      <c r="E651" s="312" t="s">
        <v>1455</v>
      </c>
    </row>
    <row r="652" spans="1:5" x14ac:dyDescent="0.25">
      <c r="A652" s="397" t="s">
        <v>1785</v>
      </c>
      <c r="B652" s="399" t="s">
        <v>1778</v>
      </c>
      <c r="C652" s="400"/>
      <c r="D652" s="403" t="s">
        <v>58</v>
      </c>
      <c r="E652" s="313" t="s">
        <v>1454</v>
      </c>
    </row>
    <row r="653" spans="1:5" x14ac:dyDescent="0.25">
      <c r="A653" s="398"/>
      <c r="B653" s="401"/>
      <c r="C653" s="402"/>
      <c r="D653" s="404"/>
      <c r="E653" s="314" t="s">
        <v>1455</v>
      </c>
    </row>
    <row r="654" spans="1:5" x14ac:dyDescent="0.25">
      <c r="A654" s="405" t="s">
        <v>1786</v>
      </c>
      <c r="B654" s="407" t="s">
        <v>1787</v>
      </c>
      <c r="C654" s="408"/>
      <c r="D654" s="411" t="s">
        <v>58</v>
      </c>
      <c r="E654" s="311" t="s">
        <v>1454</v>
      </c>
    </row>
    <row r="655" spans="1:5" x14ac:dyDescent="0.25">
      <c r="A655" s="406"/>
      <c r="B655" s="409"/>
      <c r="C655" s="410"/>
      <c r="D655" s="412"/>
      <c r="E655" s="312" t="s">
        <v>1455</v>
      </c>
    </row>
    <row r="656" spans="1:5" x14ac:dyDescent="0.25">
      <c r="A656" s="397" t="s">
        <v>1788</v>
      </c>
      <c r="B656" s="399" t="s">
        <v>1787</v>
      </c>
      <c r="C656" s="400"/>
      <c r="D656" s="403" t="s">
        <v>58</v>
      </c>
      <c r="E656" s="313" t="s">
        <v>1454</v>
      </c>
    </row>
    <row r="657" spans="1:5" x14ac:dyDescent="0.25">
      <c r="A657" s="398"/>
      <c r="B657" s="401"/>
      <c r="C657" s="402"/>
      <c r="D657" s="404"/>
      <c r="E657" s="314" t="s">
        <v>1455</v>
      </c>
    </row>
    <row r="658" spans="1:5" x14ac:dyDescent="0.25">
      <c r="A658" s="405" t="s">
        <v>1789</v>
      </c>
      <c r="B658" s="407" t="s">
        <v>1787</v>
      </c>
      <c r="C658" s="408"/>
      <c r="D658" s="411" t="s">
        <v>58</v>
      </c>
      <c r="E658" s="311" t="s">
        <v>1454</v>
      </c>
    </row>
    <row r="659" spans="1:5" x14ac:dyDescent="0.25">
      <c r="A659" s="406"/>
      <c r="B659" s="409"/>
      <c r="C659" s="410"/>
      <c r="D659" s="412"/>
      <c r="E659" s="312" t="s">
        <v>1455</v>
      </c>
    </row>
    <row r="660" spans="1:5" x14ac:dyDescent="0.25">
      <c r="A660" s="397" t="s">
        <v>1481</v>
      </c>
      <c r="B660" s="399" t="s">
        <v>1787</v>
      </c>
      <c r="C660" s="400"/>
      <c r="D660" s="403" t="s">
        <v>58</v>
      </c>
      <c r="E660" s="313" t="s">
        <v>1454</v>
      </c>
    </row>
    <row r="661" spans="1:5" x14ac:dyDescent="0.25">
      <c r="A661" s="398"/>
      <c r="B661" s="401"/>
      <c r="C661" s="402"/>
      <c r="D661" s="404"/>
      <c r="E661" s="314" t="s">
        <v>1455</v>
      </c>
    </row>
    <row r="662" spans="1:5" x14ac:dyDescent="0.25">
      <c r="A662" s="405" t="s">
        <v>1790</v>
      </c>
      <c r="B662" s="407" t="s">
        <v>1787</v>
      </c>
      <c r="C662" s="408"/>
      <c r="D662" s="411" t="s">
        <v>58</v>
      </c>
      <c r="E662" s="311" t="s">
        <v>1454</v>
      </c>
    </row>
    <row r="663" spans="1:5" x14ac:dyDescent="0.25">
      <c r="A663" s="406"/>
      <c r="B663" s="409"/>
      <c r="C663" s="410"/>
      <c r="D663" s="412"/>
      <c r="E663" s="312" t="s">
        <v>1455</v>
      </c>
    </row>
    <row r="664" spans="1:5" x14ac:dyDescent="0.25">
      <c r="A664" s="397" t="s">
        <v>1791</v>
      </c>
      <c r="B664" s="399" t="s">
        <v>1787</v>
      </c>
      <c r="C664" s="400"/>
      <c r="D664" s="403" t="s">
        <v>58</v>
      </c>
      <c r="E664" s="313" t="s">
        <v>1454</v>
      </c>
    </row>
    <row r="665" spans="1:5" x14ac:dyDescent="0.25">
      <c r="A665" s="398"/>
      <c r="B665" s="401"/>
      <c r="C665" s="402"/>
      <c r="D665" s="404"/>
      <c r="E665" s="314" t="s">
        <v>1455</v>
      </c>
    </row>
    <row r="666" spans="1:5" x14ac:dyDescent="0.25">
      <c r="A666" s="405" t="s">
        <v>1792</v>
      </c>
      <c r="B666" s="407" t="s">
        <v>1787</v>
      </c>
      <c r="C666" s="408"/>
      <c r="D666" s="411" t="s">
        <v>58</v>
      </c>
      <c r="E666" s="311" t="s">
        <v>1454</v>
      </c>
    </row>
    <row r="667" spans="1:5" x14ac:dyDescent="0.25">
      <c r="A667" s="406"/>
      <c r="B667" s="409"/>
      <c r="C667" s="410"/>
      <c r="D667" s="412"/>
      <c r="E667" s="312" t="s">
        <v>1455</v>
      </c>
    </row>
    <row r="668" spans="1:5" x14ac:dyDescent="0.25">
      <c r="A668" s="397" t="s">
        <v>1793</v>
      </c>
      <c r="B668" s="399" t="s">
        <v>1787</v>
      </c>
      <c r="C668" s="400"/>
      <c r="D668" s="403" t="s">
        <v>58</v>
      </c>
      <c r="E668" s="313" t="s">
        <v>1454</v>
      </c>
    </row>
    <row r="669" spans="1:5" x14ac:dyDescent="0.25">
      <c r="A669" s="398"/>
      <c r="B669" s="401"/>
      <c r="C669" s="402"/>
      <c r="D669" s="404"/>
      <c r="E669" s="314" t="s">
        <v>1455</v>
      </c>
    </row>
    <row r="670" spans="1:5" x14ac:dyDescent="0.25">
      <c r="A670" s="405" t="s">
        <v>1794</v>
      </c>
      <c r="B670" s="407" t="s">
        <v>1787</v>
      </c>
      <c r="C670" s="408"/>
      <c r="D670" s="411" t="s">
        <v>58</v>
      </c>
      <c r="E670" s="311" t="s">
        <v>1454</v>
      </c>
    </row>
    <row r="671" spans="1:5" x14ac:dyDescent="0.25">
      <c r="A671" s="406"/>
      <c r="B671" s="409"/>
      <c r="C671" s="410"/>
      <c r="D671" s="412"/>
      <c r="E671" s="312" t="s">
        <v>1455</v>
      </c>
    </row>
    <row r="672" spans="1:5" x14ac:dyDescent="0.25">
      <c r="A672" s="397" t="s">
        <v>1795</v>
      </c>
      <c r="B672" s="399" t="s">
        <v>1787</v>
      </c>
      <c r="C672" s="400"/>
      <c r="D672" s="403" t="s">
        <v>58</v>
      </c>
      <c r="E672" s="313" t="s">
        <v>1454</v>
      </c>
    </row>
    <row r="673" spans="1:5" x14ac:dyDescent="0.25">
      <c r="A673" s="398"/>
      <c r="B673" s="401"/>
      <c r="C673" s="402"/>
      <c r="D673" s="404"/>
      <c r="E673" s="314" t="s">
        <v>1455</v>
      </c>
    </row>
    <row r="674" spans="1:5" x14ac:dyDescent="0.25">
      <c r="A674" s="405" t="s">
        <v>1796</v>
      </c>
      <c r="B674" s="407" t="s">
        <v>1787</v>
      </c>
      <c r="C674" s="408"/>
      <c r="D674" s="411" t="s">
        <v>58</v>
      </c>
      <c r="E674" s="311" t="s">
        <v>1454</v>
      </c>
    </row>
    <row r="675" spans="1:5" x14ac:dyDescent="0.25">
      <c r="A675" s="406"/>
      <c r="B675" s="409"/>
      <c r="C675" s="410"/>
      <c r="D675" s="412"/>
      <c r="E675" s="312" t="s">
        <v>1455</v>
      </c>
    </row>
    <row r="676" spans="1:5" x14ac:dyDescent="0.25">
      <c r="A676" s="397" t="s">
        <v>1797</v>
      </c>
      <c r="B676" s="399" t="s">
        <v>1787</v>
      </c>
      <c r="C676" s="400"/>
      <c r="D676" s="403" t="s">
        <v>58</v>
      </c>
      <c r="E676" s="313" t="s">
        <v>1454</v>
      </c>
    </row>
    <row r="677" spans="1:5" x14ac:dyDescent="0.25">
      <c r="A677" s="398"/>
      <c r="B677" s="401"/>
      <c r="C677" s="402"/>
      <c r="D677" s="404"/>
      <c r="E677" s="314" t="s">
        <v>1455</v>
      </c>
    </row>
    <row r="678" spans="1:5" x14ac:dyDescent="0.25">
      <c r="A678" s="405" t="s">
        <v>1482</v>
      </c>
      <c r="B678" s="407" t="s">
        <v>1787</v>
      </c>
      <c r="C678" s="408"/>
      <c r="D678" s="411" t="s">
        <v>58</v>
      </c>
      <c r="E678" s="311" t="s">
        <v>1454</v>
      </c>
    </row>
    <row r="679" spans="1:5" x14ac:dyDescent="0.25">
      <c r="A679" s="406"/>
      <c r="B679" s="409"/>
      <c r="C679" s="410"/>
      <c r="D679" s="412"/>
      <c r="E679" s="312" t="s">
        <v>1455</v>
      </c>
    </row>
    <row r="680" spans="1:5" x14ac:dyDescent="0.25">
      <c r="A680" s="397" t="s">
        <v>1798</v>
      </c>
      <c r="B680" s="399" t="s">
        <v>1787</v>
      </c>
      <c r="C680" s="400"/>
      <c r="D680" s="403" t="s">
        <v>58</v>
      </c>
      <c r="E680" s="313" t="s">
        <v>1454</v>
      </c>
    </row>
    <row r="681" spans="1:5" x14ac:dyDescent="0.25">
      <c r="A681" s="398"/>
      <c r="B681" s="401"/>
      <c r="C681" s="402"/>
      <c r="D681" s="404"/>
      <c r="E681" s="314" t="s">
        <v>1455</v>
      </c>
    </row>
    <row r="682" spans="1:5" x14ac:dyDescent="0.25">
      <c r="A682" s="405" t="s">
        <v>1799</v>
      </c>
      <c r="B682" s="407" t="s">
        <v>1787</v>
      </c>
      <c r="C682" s="408"/>
      <c r="D682" s="411" t="s">
        <v>58</v>
      </c>
      <c r="E682" s="311" t="s">
        <v>1454</v>
      </c>
    </row>
    <row r="683" spans="1:5" x14ac:dyDescent="0.25">
      <c r="A683" s="406"/>
      <c r="B683" s="409"/>
      <c r="C683" s="410"/>
      <c r="D683" s="412"/>
      <c r="E683" s="312" t="s">
        <v>1455</v>
      </c>
    </row>
    <row r="684" spans="1:5" x14ac:dyDescent="0.25">
      <c r="A684" s="397" t="s">
        <v>1800</v>
      </c>
      <c r="B684" s="399" t="s">
        <v>1787</v>
      </c>
      <c r="C684" s="400"/>
      <c r="D684" s="403" t="s">
        <v>58</v>
      </c>
      <c r="E684" s="313" t="s">
        <v>1454</v>
      </c>
    </row>
    <row r="685" spans="1:5" x14ac:dyDescent="0.25">
      <c r="A685" s="398"/>
      <c r="B685" s="401"/>
      <c r="C685" s="402"/>
      <c r="D685" s="404"/>
      <c r="E685" s="314" t="s">
        <v>1455</v>
      </c>
    </row>
    <row r="686" spans="1:5" x14ac:dyDescent="0.25">
      <c r="A686" s="405" t="s">
        <v>1801</v>
      </c>
      <c r="B686" s="407" t="s">
        <v>1802</v>
      </c>
      <c r="C686" s="408"/>
      <c r="D686" s="411" t="s">
        <v>58</v>
      </c>
      <c r="E686" s="311" t="s">
        <v>1454</v>
      </c>
    </row>
    <row r="687" spans="1:5" x14ac:dyDescent="0.25">
      <c r="A687" s="406"/>
      <c r="B687" s="409"/>
      <c r="C687" s="410"/>
      <c r="D687" s="412"/>
      <c r="E687" s="312" t="s">
        <v>1455</v>
      </c>
    </row>
    <row r="688" spans="1:5" x14ac:dyDescent="0.25">
      <c r="A688" s="397" t="s">
        <v>1803</v>
      </c>
      <c r="B688" s="399" t="s">
        <v>1802</v>
      </c>
      <c r="C688" s="400"/>
      <c r="D688" s="403" t="s">
        <v>58</v>
      </c>
      <c r="E688" s="313" t="s">
        <v>1454</v>
      </c>
    </row>
    <row r="689" spans="1:5" x14ac:dyDescent="0.25">
      <c r="A689" s="398"/>
      <c r="B689" s="401"/>
      <c r="C689" s="402"/>
      <c r="D689" s="404"/>
      <c r="E689" s="314" t="s">
        <v>1455</v>
      </c>
    </row>
    <row r="690" spans="1:5" x14ac:dyDescent="0.25">
      <c r="A690" s="405" t="s">
        <v>1804</v>
      </c>
      <c r="B690" s="407" t="s">
        <v>1805</v>
      </c>
      <c r="C690" s="408"/>
      <c r="D690" s="411" t="s">
        <v>58</v>
      </c>
      <c r="E690" s="311" t="s">
        <v>1454</v>
      </c>
    </row>
    <row r="691" spans="1:5" x14ac:dyDescent="0.25">
      <c r="A691" s="406"/>
      <c r="B691" s="409"/>
      <c r="C691" s="410"/>
      <c r="D691" s="412"/>
      <c r="E691" s="312" t="s">
        <v>1455</v>
      </c>
    </row>
    <row r="692" spans="1:5" x14ac:dyDescent="0.25">
      <c r="A692" s="397" t="s">
        <v>1806</v>
      </c>
      <c r="B692" s="399" t="s">
        <v>1805</v>
      </c>
      <c r="C692" s="400"/>
      <c r="D692" s="403" t="s">
        <v>58</v>
      </c>
      <c r="E692" s="313" t="s">
        <v>1454</v>
      </c>
    </row>
    <row r="693" spans="1:5" x14ac:dyDescent="0.25">
      <c r="A693" s="398"/>
      <c r="B693" s="401"/>
      <c r="C693" s="402"/>
      <c r="D693" s="404"/>
      <c r="E693" s="314" t="s">
        <v>1455</v>
      </c>
    </row>
    <row r="694" spans="1:5" x14ac:dyDescent="0.25">
      <c r="A694" s="405" t="s">
        <v>1807</v>
      </c>
      <c r="B694" s="407" t="s">
        <v>1802</v>
      </c>
      <c r="C694" s="408"/>
      <c r="D694" s="411" t="s">
        <v>58</v>
      </c>
      <c r="E694" s="311" t="s">
        <v>1454</v>
      </c>
    </row>
    <row r="695" spans="1:5" x14ac:dyDescent="0.25">
      <c r="A695" s="406"/>
      <c r="B695" s="409"/>
      <c r="C695" s="410"/>
      <c r="D695" s="412"/>
      <c r="E695" s="312" t="s">
        <v>1455</v>
      </c>
    </row>
    <row r="696" spans="1:5" x14ac:dyDescent="0.25">
      <c r="A696" s="397" t="s">
        <v>1808</v>
      </c>
      <c r="B696" s="399" t="s">
        <v>1802</v>
      </c>
      <c r="C696" s="400"/>
      <c r="D696" s="403" t="s">
        <v>58</v>
      </c>
      <c r="E696" s="313" t="s">
        <v>1454</v>
      </c>
    </row>
    <row r="697" spans="1:5" x14ac:dyDescent="0.25">
      <c r="A697" s="398"/>
      <c r="B697" s="401"/>
      <c r="C697" s="402"/>
      <c r="D697" s="404"/>
      <c r="E697" s="314" t="s">
        <v>1455</v>
      </c>
    </row>
    <row r="698" spans="1:5" x14ac:dyDescent="0.25">
      <c r="A698" s="405" t="s">
        <v>1809</v>
      </c>
      <c r="B698" s="407" t="s">
        <v>1805</v>
      </c>
      <c r="C698" s="408"/>
      <c r="D698" s="411" t="s">
        <v>58</v>
      </c>
      <c r="E698" s="311" t="s">
        <v>1454</v>
      </c>
    </row>
    <row r="699" spans="1:5" x14ac:dyDescent="0.25">
      <c r="A699" s="406"/>
      <c r="B699" s="409"/>
      <c r="C699" s="410"/>
      <c r="D699" s="412"/>
      <c r="E699" s="312" t="s">
        <v>1455</v>
      </c>
    </row>
    <row r="700" spans="1:5" x14ac:dyDescent="0.25">
      <c r="A700" s="397" t="s">
        <v>1810</v>
      </c>
      <c r="B700" s="399" t="s">
        <v>1802</v>
      </c>
      <c r="C700" s="400"/>
      <c r="D700" s="403" t="s">
        <v>58</v>
      </c>
      <c r="E700" s="313" t="s">
        <v>1454</v>
      </c>
    </row>
    <row r="701" spans="1:5" x14ac:dyDescent="0.25">
      <c r="A701" s="398"/>
      <c r="B701" s="401"/>
      <c r="C701" s="402"/>
      <c r="D701" s="404"/>
      <c r="E701" s="314" t="s">
        <v>1455</v>
      </c>
    </row>
    <row r="702" spans="1:5" x14ac:dyDescent="0.25">
      <c r="A702" s="405" t="s">
        <v>1811</v>
      </c>
      <c r="B702" s="407" t="s">
        <v>1805</v>
      </c>
      <c r="C702" s="408"/>
      <c r="D702" s="411" t="s">
        <v>58</v>
      </c>
      <c r="E702" s="311" t="s">
        <v>1454</v>
      </c>
    </row>
    <row r="703" spans="1:5" x14ac:dyDescent="0.25">
      <c r="A703" s="406"/>
      <c r="B703" s="409"/>
      <c r="C703" s="410"/>
      <c r="D703" s="412"/>
      <c r="E703" s="312" t="s">
        <v>1455</v>
      </c>
    </row>
    <row r="704" spans="1:5" x14ac:dyDescent="0.25">
      <c r="A704" s="397" t="s">
        <v>1812</v>
      </c>
      <c r="B704" s="399" t="s">
        <v>1813</v>
      </c>
      <c r="C704" s="400"/>
      <c r="D704" s="403" t="s">
        <v>58</v>
      </c>
      <c r="E704" s="313" t="s">
        <v>1454</v>
      </c>
    </row>
    <row r="705" spans="1:5" x14ac:dyDescent="0.25">
      <c r="A705" s="398"/>
      <c r="B705" s="401"/>
      <c r="C705" s="402"/>
      <c r="D705" s="404"/>
      <c r="E705" s="314" t="s">
        <v>1455</v>
      </c>
    </row>
    <row r="706" spans="1:5" x14ac:dyDescent="0.25">
      <c r="A706" s="405" t="s">
        <v>1814</v>
      </c>
      <c r="B706" s="407" t="s">
        <v>1813</v>
      </c>
      <c r="C706" s="408"/>
      <c r="D706" s="411" t="s">
        <v>58</v>
      </c>
      <c r="E706" s="311" t="s">
        <v>1454</v>
      </c>
    </row>
    <row r="707" spans="1:5" x14ac:dyDescent="0.25">
      <c r="A707" s="406"/>
      <c r="B707" s="409"/>
      <c r="C707" s="410"/>
      <c r="D707" s="412"/>
      <c r="E707" s="312" t="s">
        <v>1455</v>
      </c>
    </row>
    <row r="708" spans="1:5" x14ac:dyDescent="0.25">
      <c r="A708" s="397" t="s">
        <v>1815</v>
      </c>
      <c r="B708" s="399" t="s">
        <v>1813</v>
      </c>
      <c r="C708" s="400"/>
      <c r="D708" s="403" t="s">
        <v>58</v>
      </c>
      <c r="E708" s="313" t="s">
        <v>1454</v>
      </c>
    </row>
    <row r="709" spans="1:5" x14ac:dyDescent="0.25">
      <c r="A709" s="398"/>
      <c r="B709" s="401"/>
      <c r="C709" s="402"/>
      <c r="D709" s="404"/>
      <c r="E709" s="314" t="s">
        <v>1455</v>
      </c>
    </row>
    <row r="710" spans="1:5" x14ac:dyDescent="0.25">
      <c r="A710" s="405" t="s">
        <v>1816</v>
      </c>
      <c r="B710" s="407" t="s">
        <v>1813</v>
      </c>
      <c r="C710" s="408"/>
      <c r="D710" s="411" t="s">
        <v>58</v>
      </c>
      <c r="E710" s="311" t="s">
        <v>1454</v>
      </c>
    </row>
    <row r="711" spans="1:5" x14ac:dyDescent="0.25">
      <c r="A711" s="406"/>
      <c r="B711" s="409"/>
      <c r="C711" s="410"/>
      <c r="D711" s="412"/>
      <c r="E711" s="312" t="s">
        <v>1455</v>
      </c>
    </row>
    <row r="712" spans="1:5" x14ac:dyDescent="0.25">
      <c r="A712" s="397" t="s">
        <v>1817</v>
      </c>
      <c r="B712" s="399" t="s">
        <v>1818</v>
      </c>
      <c r="C712" s="400"/>
      <c r="D712" s="403" t="s">
        <v>58</v>
      </c>
      <c r="E712" s="313" t="s">
        <v>1454</v>
      </c>
    </row>
    <row r="713" spans="1:5" x14ac:dyDescent="0.25">
      <c r="A713" s="398"/>
      <c r="B713" s="401"/>
      <c r="C713" s="402"/>
      <c r="D713" s="404"/>
      <c r="E713" s="314" t="s">
        <v>1455</v>
      </c>
    </row>
    <row r="714" spans="1:5" x14ac:dyDescent="0.25">
      <c r="A714" s="405" t="s">
        <v>1819</v>
      </c>
      <c r="B714" s="407" t="s">
        <v>1818</v>
      </c>
      <c r="C714" s="408"/>
      <c r="D714" s="411" t="s">
        <v>58</v>
      </c>
      <c r="E714" s="311" t="s">
        <v>1454</v>
      </c>
    </row>
    <row r="715" spans="1:5" x14ac:dyDescent="0.25">
      <c r="A715" s="406"/>
      <c r="B715" s="409"/>
      <c r="C715" s="410"/>
      <c r="D715" s="412"/>
      <c r="E715" s="312" t="s">
        <v>1455</v>
      </c>
    </row>
    <row r="716" spans="1:5" x14ac:dyDescent="0.25">
      <c r="A716" s="397" t="s">
        <v>1820</v>
      </c>
      <c r="B716" s="399" t="s">
        <v>1818</v>
      </c>
      <c r="C716" s="400"/>
      <c r="D716" s="403" t="s">
        <v>58</v>
      </c>
      <c r="E716" s="313" t="s">
        <v>1454</v>
      </c>
    </row>
    <row r="717" spans="1:5" x14ac:dyDescent="0.25">
      <c r="A717" s="398"/>
      <c r="B717" s="401"/>
      <c r="C717" s="402"/>
      <c r="D717" s="404"/>
      <c r="E717" s="314" t="s">
        <v>1455</v>
      </c>
    </row>
    <row r="718" spans="1:5" x14ac:dyDescent="0.25">
      <c r="A718" s="405" t="s">
        <v>1821</v>
      </c>
      <c r="B718" s="407" t="s">
        <v>1818</v>
      </c>
      <c r="C718" s="408"/>
      <c r="D718" s="411" t="s">
        <v>58</v>
      </c>
      <c r="E718" s="311" t="s">
        <v>1454</v>
      </c>
    </row>
    <row r="719" spans="1:5" x14ac:dyDescent="0.25">
      <c r="A719" s="406"/>
      <c r="B719" s="409"/>
      <c r="C719" s="410"/>
      <c r="D719" s="412"/>
      <c r="E719" s="312" t="s">
        <v>1455</v>
      </c>
    </row>
    <row r="720" spans="1:5" x14ac:dyDescent="0.25">
      <c r="A720" s="397" t="s">
        <v>1822</v>
      </c>
      <c r="B720" s="399" t="s">
        <v>1818</v>
      </c>
      <c r="C720" s="400"/>
      <c r="D720" s="403" t="s">
        <v>58</v>
      </c>
      <c r="E720" s="313" t="s">
        <v>1454</v>
      </c>
    </row>
    <row r="721" spans="1:5" x14ac:dyDescent="0.25">
      <c r="A721" s="398"/>
      <c r="B721" s="401"/>
      <c r="C721" s="402"/>
      <c r="D721" s="404"/>
      <c r="E721" s="314" t="s">
        <v>1455</v>
      </c>
    </row>
    <row r="722" spans="1:5" x14ac:dyDescent="0.25">
      <c r="A722" s="405" t="s">
        <v>1823</v>
      </c>
      <c r="B722" s="407" t="s">
        <v>1818</v>
      </c>
      <c r="C722" s="408"/>
      <c r="D722" s="411" t="s">
        <v>58</v>
      </c>
      <c r="E722" s="311" t="s">
        <v>1454</v>
      </c>
    </row>
    <row r="723" spans="1:5" x14ac:dyDescent="0.25">
      <c r="A723" s="406"/>
      <c r="B723" s="409"/>
      <c r="C723" s="410"/>
      <c r="D723" s="412"/>
      <c r="E723" s="312" t="s">
        <v>1455</v>
      </c>
    </row>
    <row r="724" spans="1:5" x14ac:dyDescent="0.25">
      <c r="A724" s="397" t="s">
        <v>1824</v>
      </c>
      <c r="B724" s="399" t="s">
        <v>1825</v>
      </c>
      <c r="C724" s="400"/>
      <c r="D724" s="403" t="s">
        <v>58</v>
      </c>
      <c r="E724" s="313" t="s">
        <v>1454</v>
      </c>
    </row>
    <row r="725" spans="1:5" x14ac:dyDescent="0.25">
      <c r="A725" s="398"/>
      <c r="B725" s="401"/>
      <c r="C725" s="402"/>
      <c r="D725" s="404"/>
      <c r="E725" s="314" t="s">
        <v>1455</v>
      </c>
    </row>
    <row r="726" spans="1:5" x14ac:dyDescent="0.25">
      <c r="A726" s="405" t="s">
        <v>1826</v>
      </c>
      <c r="B726" s="407" t="s">
        <v>1825</v>
      </c>
      <c r="C726" s="408"/>
      <c r="D726" s="411" t="s">
        <v>58</v>
      </c>
      <c r="E726" s="311" t="s">
        <v>1454</v>
      </c>
    </row>
    <row r="727" spans="1:5" x14ac:dyDescent="0.25">
      <c r="A727" s="406"/>
      <c r="B727" s="409"/>
      <c r="C727" s="410"/>
      <c r="D727" s="412"/>
      <c r="E727" s="312" t="s">
        <v>1455</v>
      </c>
    </row>
    <row r="728" spans="1:5" x14ac:dyDescent="0.25">
      <c r="A728" s="397" t="s">
        <v>1827</v>
      </c>
      <c r="B728" s="399" t="s">
        <v>1825</v>
      </c>
      <c r="C728" s="400"/>
      <c r="D728" s="403" t="s">
        <v>58</v>
      </c>
      <c r="E728" s="313" t="s">
        <v>1454</v>
      </c>
    </row>
    <row r="729" spans="1:5" x14ac:dyDescent="0.25">
      <c r="A729" s="398"/>
      <c r="B729" s="401"/>
      <c r="C729" s="402"/>
      <c r="D729" s="404"/>
      <c r="E729" s="314" t="s">
        <v>1455</v>
      </c>
    </row>
    <row r="730" spans="1:5" x14ac:dyDescent="0.25">
      <c r="A730" s="405" t="s">
        <v>1828</v>
      </c>
      <c r="B730" s="407" t="s">
        <v>1825</v>
      </c>
      <c r="C730" s="408"/>
      <c r="D730" s="411" t="s">
        <v>58</v>
      </c>
      <c r="E730" s="311" t="s">
        <v>1454</v>
      </c>
    </row>
    <row r="731" spans="1:5" x14ac:dyDescent="0.25">
      <c r="A731" s="406"/>
      <c r="B731" s="409"/>
      <c r="C731" s="410"/>
      <c r="D731" s="412"/>
      <c r="E731" s="312" t="s">
        <v>1455</v>
      </c>
    </row>
    <row r="732" spans="1:5" x14ac:dyDescent="0.25">
      <c r="A732" s="397" t="s">
        <v>1829</v>
      </c>
      <c r="B732" s="399" t="s">
        <v>1825</v>
      </c>
      <c r="C732" s="400"/>
      <c r="D732" s="403" t="s">
        <v>58</v>
      </c>
      <c r="E732" s="313" t="s">
        <v>1454</v>
      </c>
    </row>
    <row r="733" spans="1:5" x14ac:dyDescent="0.25">
      <c r="A733" s="398"/>
      <c r="B733" s="401"/>
      <c r="C733" s="402"/>
      <c r="D733" s="404"/>
      <c r="E733" s="314" t="s">
        <v>1455</v>
      </c>
    </row>
    <row r="734" spans="1:5" x14ac:dyDescent="0.25">
      <c r="A734" s="405" t="s">
        <v>1830</v>
      </c>
      <c r="B734" s="407" t="s">
        <v>1766</v>
      </c>
      <c r="C734" s="408"/>
      <c r="D734" s="411" t="s">
        <v>58</v>
      </c>
      <c r="E734" s="311" t="s">
        <v>1454</v>
      </c>
    </row>
    <row r="735" spans="1:5" x14ac:dyDescent="0.25">
      <c r="A735" s="406"/>
      <c r="B735" s="409"/>
      <c r="C735" s="410"/>
      <c r="D735" s="412"/>
      <c r="E735" s="312" t="s">
        <v>1455</v>
      </c>
    </row>
    <row r="736" spans="1:5" x14ac:dyDescent="0.25">
      <c r="A736" s="397" t="s">
        <v>1707</v>
      </c>
      <c r="B736" s="399"/>
      <c r="C736" s="400"/>
      <c r="D736" s="403" t="s">
        <v>58</v>
      </c>
      <c r="E736" s="313" t="s">
        <v>1454</v>
      </c>
    </row>
    <row r="737" spans="1:5" x14ac:dyDescent="0.25">
      <c r="A737" s="398"/>
      <c r="B737" s="401"/>
      <c r="C737" s="402"/>
      <c r="D737" s="404"/>
      <c r="E737" s="314" t="s">
        <v>1455</v>
      </c>
    </row>
    <row r="738" spans="1:5" x14ac:dyDescent="0.25">
      <c r="A738" s="405" t="s">
        <v>1726</v>
      </c>
      <c r="B738" s="407"/>
      <c r="C738" s="408"/>
      <c r="D738" s="411" t="s">
        <v>58</v>
      </c>
      <c r="E738" s="311" t="s">
        <v>1454</v>
      </c>
    </row>
    <row r="739" spans="1:5" x14ac:dyDescent="0.25">
      <c r="A739" s="406"/>
      <c r="B739" s="409"/>
      <c r="C739" s="410"/>
      <c r="D739" s="412"/>
      <c r="E739" s="312" t="s">
        <v>1455</v>
      </c>
    </row>
    <row r="740" spans="1:5" x14ac:dyDescent="0.25">
      <c r="A740" s="397" t="s">
        <v>1732</v>
      </c>
      <c r="B740" s="399"/>
      <c r="C740" s="400"/>
      <c r="D740" s="403" t="s">
        <v>58</v>
      </c>
      <c r="E740" s="313" t="s">
        <v>1454</v>
      </c>
    </row>
    <row r="741" spans="1:5" x14ac:dyDescent="0.25">
      <c r="A741" s="398"/>
      <c r="B741" s="401"/>
      <c r="C741" s="402"/>
      <c r="D741" s="404"/>
      <c r="E741" s="314" t="s">
        <v>1455</v>
      </c>
    </row>
    <row r="742" spans="1:5" x14ac:dyDescent="0.25">
      <c r="A742" s="405" t="s">
        <v>1745</v>
      </c>
      <c r="B742" s="407"/>
      <c r="C742" s="408"/>
      <c r="D742" s="411" t="s">
        <v>58</v>
      </c>
      <c r="E742" s="311" t="s">
        <v>1454</v>
      </c>
    </row>
    <row r="743" spans="1:5" x14ac:dyDescent="0.25">
      <c r="A743" s="406"/>
      <c r="B743" s="409"/>
      <c r="C743" s="410"/>
      <c r="D743" s="412"/>
      <c r="E743" s="312" t="s">
        <v>1455</v>
      </c>
    </row>
    <row r="744" spans="1:5" x14ac:dyDescent="0.25">
      <c r="A744" s="397" t="s">
        <v>1766</v>
      </c>
      <c r="B744" s="399"/>
      <c r="C744" s="400"/>
      <c r="D744" s="403" t="s">
        <v>58</v>
      </c>
      <c r="E744" s="313" t="s">
        <v>1454</v>
      </c>
    </row>
    <row r="745" spans="1:5" x14ac:dyDescent="0.25">
      <c r="A745" s="398"/>
      <c r="B745" s="401"/>
      <c r="C745" s="402"/>
      <c r="D745" s="404"/>
      <c r="E745" s="314" t="s">
        <v>1455</v>
      </c>
    </row>
    <row r="746" spans="1:5" x14ac:dyDescent="0.25">
      <c r="A746" s="405" t="s">
        <v>1771</v>
      </c>
      <c r="B746" s="407"/>
      <c r="C746" s="408"/>
      <c r="D746" s="411" t="s">
        <v>58</v>
      </c>
      <c r="E746" s="311" t="s">
        <v>1454</v>
      </c>
    </row>
    <row r="747" spans="1:5" x14ac:dyDescent="0.25">
      <c r="A747" s="406"/>
      <c r="B747" s="409"/>
      <c r="C747" s="410"/>
      <c r="D747" s="412"/>
      <c r="E747" s="312" t="s">
        <v>1455</v>
      </c>
    </row>
    <row r="748" spans="1:5" x14ac:dyDescent="0.25">
      <c r="A748" s="397" t="s">
        <v>1778</v>
      </c>
      <c r="B748" s="399"/>
      <c r="C748" s="400"/>
      <c r="D748" s="403" t="s">
        <v>58</v>
      </c>
      <c r="E748" s="313" t="s">
        <v>1454</v>
      </c>
    </row>
    <row r="749" spans="1:5" x14ac:dyDescent="0.25">
      <c r="A749" s="398"/>
      <c r="B749" s="401"/>
      <c r="C749" s="402"/>
      <c r="D749" s="404"/>
      <c r="E749" s="314" t="s">
        <v>1455</v>
      </c>
    </row>
    <row r="750" spans="1:5" x14ac:dyDescent="0.25">
      <c r="A750" s="405" t="s">
        <v>1787</v>
      </c>
      <c r="B750" s="407"/>
      <c r="C750" s="408"/>
      <c r="D750" s="411" t="s">
        <v>58</v>
      </c>
      <c r="E750" s="311" t="s">
        <v>1454</v>
      </c>
    </row>
    <row r="751" spans="1:5" x14ac:dyDescent="0.25">
      <c r="A751" s="406"/>
      <c r="B751" s="409"/>
      <c r="C751" s="410"/>
      <c r="D751" s="412"/>
      <c r="E751" s="312" t="s">
        <v>1455</v>
      </c>
    </row>
    <row r="752" spans="1:5" x14ac:dyDescent="0.25">
      <c r="A752" s="397" t="s">
        <v>1802</v>
      </c>
      <c r="B752" s="399"/>
      <c r="C752" s="400"/>
      <c r="D752" s="403" t="s">
        <v>58</v>
      </c>
      <c r="E752" s="313" t="s">
        <v>1454</v>
      </c>
    </row>
    <row r="753" spans="1:5" x14ac:dyDescent="0.25">
      <c r="A753" s="398"/>
      <c r="B753" s="401"/>
      <c r="C753" s="402"/>
      <c r="D753" s="404"/>
      <c r="E753" s="314" t="s">
        <v>1455</v>
      </c>
    </row>
    <row r="754" spans="1:5" x14ac:dyDescent="0.25">
      <c r="A754" s="405" t="s">
        <v>1813</v>
      </c>
      <c r="B754" s="407"/>
      <c r="C754" s="408"/>
      <c r="D754" s="411" t="s">
        <v>58</v>
      </c>
      <c r="E754" s="311" t="s">
        <v>1454</v>
      </c>
    </row>
    <row r="755" spans="1:5" x14ac:dyDescent="0.25">
      <c r="A755" s="406"/>
      <c r="B755" s="409"/>
      <c r="C755" s="410"/>
      <c r="D755" s="412"/>
      <c r="E755" s="312" t="s">
        <v>1455</v>
      </c>
    </row>
    <row r="756" spans="1:5" x14ac:dyDescent="0.25">
      <c r="A756" s="397" t="s">
        <v>1818</v>
      </c>
      <c r="B756" s="399"/>
      <c r="C756" s="400"/>
      <c r="D756" s="403" t="s">
        <v>58</v>
      </c>
      <c r="E756" s="313" t="s">
        <v>1454</v>
      </c>
    </row>
    <row r="757" spans="1:5" x14ac:dyDescent="0.25">
      <c r="A757" s="398"/>
      <c r="B757" s="401"/>
      <c r="C757" s="402"/>
      <c r="D757" s="404"/>
      <c r="E757" s="314" t="s">
        <v>1455</v>
      </c>
    </row>
    <row r="758" spans="1:5" x14ac:dyDescent="0.25">
      <c r="A758" s="405" t="s">
        <v>1753</v>
      </c>
      <c r="B758" s="407"/>
      <c r="C758" s="408"/>
      <c r="D758" s="411" t="s">
        <v>58</v>
      </c>
      <c r="E758" s="311" t="s">
        <v>1454</v>
      </c>
    </row>
    <row r="759" spans="1:5" x14ac:dyDescent="0.25">
      <c r="A759" s="406"/>
      <c r="B759" s="409"/>
      <c r="C759" s="410"/>
      <c r="D759" s="412"/>
      <c r="E759" s="312" t="s">
        <v>1455</v>
      </c>
    </row>
    <row r="760" spans="1:5" x14ac:dyDescent="0.25">
      <c r="A760" s="397" t="s">
        <v>1831</v>
      </c>
      <c r="B760" s="399" t="s">
        <v>1732</v>
      </c>
      <c r="C760" s="400"/>
      <c r="D760" s="403" t="s">
        <v>58</v>
      </c>
      <c r="E760" s="313" t="s">
        <v>1454</v>
      </c>
    </row>
    <row r="761" spans="1:5" x14ac:dyDescent="0.25">
      <c r="A761" s="398"/>
      <c r="B761" s="401"/>
      <c r="C761" s="402"/>
      <c r="D761" s="404"/>
      <c r="E761" s="314" t="s">
        <v>1455</v>
      </c>
    </row>
    <row r="762" spans="1:5" x14ac:dyDescent="0.25">
      <c r="A762" s="405" t="s">
        <v>1832</v>
      </c>
      <c r="B762" s="407" t="s">
        <v>1745</v>
      </c>
      <c r="C762" s="408"/>
      <c r="D762" s="411" t="s">
        <v>58</v>
      </c>
      <c r="E762" s="311" t="s">
        <v>1454</v>
      </c>
    </row>
    <row r="763" spans="1:5" x14ac:dyDescent="0.25">
      <c r="A763" s="406"/>
      <c r="B763" s="409"/>
      <c r="C763" s="410"/>
      <c r="D763" s="412"/>
      <c r="E763" s="312" t="s">
        <v>1455</v>
      </c>
    </row>
    <row r="764" spans="1:5" x14ac:dyDescent="0.25">
      <c r="A764" s="397" t="s">
        <v>1833</v>
      </c>
      <c r="B764" s="399" t="s">
        <v>1753</v>
      </c>
      <c r="C764" s="400"/>
      <c r="D764" s="403" t="s">
        <v>58</v>
      </c>
      <c r="E764" s="313" t="s">
        <v>1454</v>
      </c>
    </row>
    <row r="765" spans="1:5" x14ac:dyDescent="0.25">
      <c r="A765" s="398"/>
      <c r="B765" s="401"/>
      <c r="C765" s="402"/>
      <c r="D765" s="404"/>
      <c r="E765" s="314" t="s">
        <v>1455</v>
      </c>
    </row>
    <row r="766" spans="1:5" x14ac:dyDescent="0.25">
      <c r="A766" s="405" t="s">
        <v>1834</v>
      </c>
      <c r="B766" s="407" t="s">
        <v>1778</v>
      </c>
      <c r="C766" s="408"/>
      <c r="D766" s="411" t="s">
        <v>58</v>
      </c>
      <c r="E766" s="311" t="s">
        <v>1454</v>
      </c>
    </row>
    <row r="767" spans="1:5" x14ac:dyDescent="0.25">
      <c r="A767" s="406"/>
      <c r="B767" s="409"/>
      <c r="C767" s="410"/>
      <c r="D767" s="412"/>
      <c r="E767" s="312" t="s">
        <v>1455</v>
      </c>
    </row>
    <row r="768" spans="1:5" x14ac:dyDescent="0.25">
      <c r="A768" s="397" t="s">
        <v>1835</v>
      </c>
      <c r="B768" s="399" t="s">
        <v>1787</v>
      </c>
      <c r="C768" s="400"/>
      <c r="D768" s="403" t="s">
        <v>58</v>
      </c>
      <c r="E768" s="313" t="s">
        <v>1454</v>
      </c>
    </row>
    <row r="769" spans="1:5" x14ac:dyDescent="0.25">
      <c r="A769" s="398"/>
      <c r="B769" s="401"/>
      <c r="C769" s="402"/>
      <c r="D769" s="404"/>
      <c r="E769" s="314" t="s">
        <v>1455</v>
      </c>
    </row>
    <row r="770" spans="1:5" x14ac:dyDescent="0.25">
      <c r="A770" s="405" t="s">
        <v>1836</v>
      </c>
      <c r="B770" s="407" t="s">
        <v>1813</v>
      </c>
      <c r="C770" s="408"/>
      <c r="D770" s="411" t="s">
        <v>58</v>
      </c>
      <c r="E770" s="311" t="s">
        <v>1454</v>
      </c>
    </row>
    <row r="771" spans="1:5" x14ac:dyDescent="0.25">
      <c r="A771" s="406"/>
      <c r="B771" s="409"/>
      <c r="C771" s="410"/>
      <c r="D771" s="412"/>
      <c r="E771" s="312" t="s">
        <v>1455</v>
      </c>
    </row>
    <row r="772" spans="1:5" x14ac:dyDescent="0.25">
      <c r="A772" s="397" t="s">
        <v>1837</v>
      </c>
      <c r="B772" s="399" t="s">
        <v>1825</v>
      </c>
      <c r="C772" s="400"/>
      <c r="D772" s="403" t="s">
        <v>58</v>
      </c>
      <c r="E772" s="313" t="s">
        <v>1454</v>
      </c>
    </row>
    <row r="773" spans="1:5" x14ac:dyDescent="0.25">
      <c r="A773" s="398"/>
      <c r="B773" s="401"/>
      <c r="C773" s="402"/>
      <c r="D773" s="404"/>
      <c r="E773" s="314" t="s">
        <v>1455</v>
      </c>
    </row>
    <row r="774" spans="1:5" x14ac:dyDescent="0.25">
      <c r="A774" s="405" t="s">
        <v>1825</v>
      </c>
      <c r="B774" s="407"/>
      <c r="C774" s="408"/>
      <c r="D774" s="411" t="s">
        <v>58</v>
      </c>
      <c r="E774" s="311" t="s">
        <v>1454</v>
      </c>
    </row>
    <row r="775" spans="1:5" x14ac:dyDescent="0.25">
      <c r="A775" s="406"/>
      <c r="B775" s="409"/>
      <c r="C775" s="410"/>
      <c r="D775" s="412"/>
      <c r="E775" s="312" t="s">
        <v>1455</v>
      </c>
    </row>
    <row r="776" spans="1:5" x14ac:dyDescent="0.25">
      <c r="A776" s="309" t="s">
        <v>1838</v>
      </c>
      <c r="B776" s="386"/>
      <c r="C776" s="387"/>
      <c r="D776" s="299" t="s">
        <v>58</v>
      </c>
      <c r="E776" s="310"/>
    </row>
    <row r="777" spans="1:5" x14ac:dyDescent="0.25">
      <c r="A777" s="405" t="s">
        <v>1839</v>
      </c>
      <c r="B777" s="407" t="s">
        <v>1707</v>
      </c>
      <c r="C777" s="408"/>
      <c r="D777" s="411" t="s">
        <v>58</v>
      </c>
      <c r="E777" s="311" t="s">
        <v>1454</v>
      </c>
    </row>
    <row r="778" spans="1:5" x14ac:dyDescent="0.25">
      <c r="A778" s="406"/>
      <c r="B778" s="409"/>
      <c r="C778" s="410"/>
      <c r="D778" s="412"/>
      <c r="E778" s="312" t="s">
        <v>1455</v>
      </c>
    </row>
    <row r="779" spans="1:5" x14ac:dyDescent="0.25">
      <c r="A779" s="397" t="s">
        <v>1840</v>
      </c>
      <c r="B779" s="399" t="s">
        <v>1825</v>
      </c>
      <c r="C779" s="400"/>
      <c r="D779" s="403" t="s">
        <v>58</v>
      </c>
      <c r="E779" s="313" t="s">
        <v>1454</v>
      </c>
    </row>
    <row r="780" spans="1:5" x14ac:dyDescent="0.25">
      <c r="A780" s="398"/>
      <c r="B780" s="401"/>
      <c r="C780" s="402"/>
      <c r="D780" s="404"/>
      <c r="E780" s="314" t="s">
        <v>1455</v>
      </c>
    </row>
    <row r="781" spans="1:5" x14ac:dyDescent="0.25">
      <c r="A781" s="405" t="s">
        <v>1841</v>
      </c>
      <c r="B781" s="407" t="s">
        <v>1805</v>
      </c>
      <c r="C781" s="408"/>
      <c r="D781" s="411" t="s">
        <v>58</v>
      </c>
      <c r="E781" s="311" t="s">
        <v>1454</v>
      </c>
    </row>
    <row r="782" spans="1:5" x14ac:dyDescent="0.25">
      <c r="A782" s="406"/>
      <c r="B782" s="409"/>
      <c r="C782" s="410"/>
      <c r="D782" s="412"/>
      <c r="E782" s="312" t="s">
        <v>1455</v>
      </c>
    </row>
    <row r="783" spans="1:5" x14ac:dyDescent="0.25">
      <c r="A783" s="397" t="s">
        <v>1842</v>
      </c>
      <c r="B783" s="399" t="s">
        <v>1825</v>
      </c>
      <c r="C783" s="400"/>
      <c r="D783" s="403" t="s">
        <v>58</v>
      </c>
      <c r="E783" s="313" t="s">
        <v>1454</v>
      </c>
    </row>
    <row r="784" spans="1:5" x14ac:dyDescent="0.25">
      <c r="A784" s="398"/>
      <c r="B784" s="401"/>
      <c r="C784" s="402"/>
      <c r="D784" s="404"/>
      <c r="E784" s="314" t="s">
        <v>1455</v>
      </c>
    </row>
    <row r="785" spans="1:5" x14ac:dyDescent="0.25">
      <c r="A785" s="405" t="s">
        <v>1843</v>
      </c>
      <c r="B785" s="407" t="s">
        <v>1745</v>
      </c>
      <c r="C785" s="408"/>
      <c r="D785" s="411" t="s">
        <v>58</v>
      </c>
      <c r="E785" s="311" t="s">
        <v>1454</v>
      </c>
    </row>
    <row r="786" spans="1:5" x14ac:dyDescent="0.25">
      <c r="A786" s="406"/>
      <c r="B786" s="409"/>
      <c r="C786" s="410"/>
      <c r="D786" s="412"/>
      <c r="E786" s="312" t="s">
        <v>1455</v>
      </c>
    </row>
    <row r="787" spans="1:5" x14ac:dyDescent="0.25">
      <c r="A787" s="397" t="s">
        <v>1844</v>
      </c>
      <c r="B787" s="399" t="s">
        <v>1745</v>
      </c>
      <c r="C787" s="400"/>
      <c r="D787" s="403" t="s">
        <v>58</v>
      </c>
      <c r="E787" s="313" t="s">
        <v>1454</v>
      </c>
    </row>
    <row r="788" spans="1:5" x14ac:dyDescent="0.25">
      <c r="A788" s="398"/>
      <c r="B788" s="401"/>
      <c r="C788" s="402"/>
      <c r="D788" s="404"/>
      <c r="E788" s="314" t="s">
        <v>1455</v>
      </c>
    </row>
    <row r="789" spans="1:5" x14ac:dyDescent="0.25">
      <c r="A789" s="405" t="s">
        <v>1805</v>
      </c>
      <c r="B789" s="407"/>
      <c r="C789" s="408"/>
      <c r="D789" s="411" t="s">
        <v>58</v>
      </c>
      <c r="E789" s="311" t="s">
        <v>1454</v>
      </c>
    </row>
    <row r="790" spans="1:5" x14ac:dyDescent="0.25">
      <c r="A790" s="406"/>
      <c r="B790" s="409"/>
      <c r="C790" s="410"/>
      <c r="D790" s="412"/>
      <c r="E790" s="312" t="s">
        <v>1455</v>
      </c>
    </row>
    <row r="791" spans="1:5" x14ac:dyDescent="0.25">
      <c r="A791" s="397" t="s">
        <v>1845</v>
      </c>
      <c r="B791" s="399"/>
      <c r="C791" s="400"/>
      <c r="D791" s="403" t="s">
        <v>59</v>
      </c>
      <c r="E791" s="313" t="s">
        <v>1454</v>
      </c>
    </row>
    <row r="792" spans="1:5" x14ac:dyDescent="0.25">
      <c r="A792" s="398"/>
      <c r="B792" s="401"/>
      <c r="C792" s="402"/>
      <c r="D792" s="404"/>
      <c r="E792" s="314" t="s">
        <v>1455</v>
      </c>
    </row>
    <row r="793" spans="1:5" x14ac:dyDescent="0.25">
      <c r="A793" s="405" t="s">
        <v>1846</v>
      </c>
      <c r="B793" s="407"/>
      <c r="C793" s="408"/>
      <c r="D793" s="411" t="s">
        <v>59</v>
      </c>
      <c r="E793" s="311" t="s">
        <v>1454</v>
      </c>
    </row>
    <row r="794" spans="1:5" x14ac:dyDescent="0.25">
      <c r="A794" s="406"/>
      <c r="B794" s="409"/>
      <c r="C794" s="410"/>
      <c r="D794" s="412"/>
      <c r="E794" s="312" t="s">
        <v>1455</v>
      </c>
    </row>
    <row r="795" spans="1:5" x14ac:dyDescent="0.25">
      <c r="A795" s="397" t="s">
        <v>1847</v>
      </c>
      <c r="B795" s="399"/>
      <c r="C795" s="400"/>
      <c r="D795" s="403" t="s">
        <v>59</v>
      </c>
      <c r="E795" s="313" t="s">
        <v>1454</v>
      </c>
    </row>
    <row r="796" spans="1:5" x14ac:dyDescent="0.25">
      <c r="A796" s="398"/>
      <c r="B796" s="401"/>
      <c r="C796" s="402"/>
      <c r="D796" s="404"/>
      <c r="E796" s="314" t="s">
        <v>1455</v>
      </c>
    </row>
    <row r="797" spans="1:5" x14ac:dyDescent="0.25">
      <c r="A797" s="405" t="s">
        <v>1848</v>
      </c>
      <c r="B797" s="407"/>
      <c r="C797" s="408"/>
      <c r="D797" s="411" t="s">
        <v>59</v>
      </c>
      <c r="E797" s="311" t="s">
        <v>1454</v>
      </c>
    </row>
    <row r="798" spans="1:5" x14ac:dyDescent="0.25">
      <c r="A798" s="406"/>
      <c r="B798" s="409"/>
      <c r="C798" s="410"/>
      <c r="D798" s="412"/>
      <c r="E798" s="312" t="s">
        <v>1455</v>
      </c>
    </row>
    <row r="799" spans="1:5" x14ac:dyDescent="0.25">
      <c r="A799" s="397" t="s">
        <v>1849</v>
      </c>
      <c r="B799" s="399"/>
      <c r="C799" s="400"/>
      <c r="D799" s="403" t="s">
        <v>59</v>
      </c>
      <c r="E799" s="313" t="s">
        <v>1454</v>
      </c>
    </row>
    <row r="800" spans="1:5" x14ac:dyDescent="0.25">
      <c r="A800" s="398"/>
      <c r="B800" s="401"/>
      <c r="C800" s="402"/>
      <c r="D800" s="404"/>
      <c r="E800" s="314" t="s">
        <v>1455</v>
      </c>
    </row>
    <row r="801" spans="1:5" x14ac:dyDescent="0.25">
      <c r="A801" s="405" t="s">
        <v>1850</v>
      </c>
      <c r="B801" s="407"/>
      <c r="C801" s="408"/>
      <c r="D801" s="411" t="s">
        <v>59</v>
      </c>
      <c r="E801" s="311" t="s">
        <v>1454</v>
      </c>
    </row>
    <row r="802" spans="1:5" x14ac:dyDescent="0.25">
      <c r="A802" s="406"/>
      <c r="B802" s="409"/>
      <c r="C802" s="410"/>
      <c r="D802" s="412"/>
      <c r="E802" s="312" t="s">
        <v>1455</v>
      </c>
    </row>
    <row r="803" spans="1:5" x14ac:dyDescent="0.25">
      <c r="A803" s="397" t="s">
        <v>1851</v>
      </c>
      <c r="B803" s="399"/>
      <c r="C803" s="400"/>
      <c r="D803" s="403" t="s">
        <v>59</v>
      </c>
      <c r="E803" s="313" t="s">
        <v>1454</v>
      </c>
    </row>
    <row r="804" spans="1:5" x14ac:dyDescent="0.25">
      <c r="A804" s="398"/>
      <c r="B804" s="401"/>
      <c r="C804" s="402"/>
      <c r="D804" s="404"/>
      <c r="E804" s="314" t="s">
        <v>1455</v>
      </c>
    </row>
    <row r="805" spans="1:5" x14ac:dyDescent="0.25">
      <c r="A805" s="405" t="s">
        <v>1852</v>
      </c>
      <c r="B805" s="407"/>
      <c r="C805" s="408"/>
      <c r="D805" s="411" t="s">
        <v>59</v>
      </c>
      <c r="E805" s="311" t="s">
        <v>1454</v>
      </c>
    </row>
    <row r="806" spans="1:5" x14ac:dyDescent="0.25">
      <c r="A806" s="406"/>
      <c r="B806" s="409"/>
      <c r="C806" s="410"/>
      <c r="D806" s="412"/>
      <c r="E806" s="312" t="s">
        <v>1455</v>
      </c>
    </row>
    <row r="807" spans="1:5" x14ac:dyDescent="0.25">
      <c r="A807" s="397" t="s">
        <v>1853</v>
      </c>
      <c r="B807" s="399"/>
      <c r="C807" s="400"/>
      <c r="D807" s="403" t="s">
        <v>59</v>
      </c>
      <c r="E807" s="313" t="s">
        <v>1454</v>
      </c>
    </row>
    <row r="808" spans="1:5" x14ac:dyDescent="0.25">
      <c r="A808" s="398"/>
      <c r="B808" s="401"/>
      <c r="C808" s="402"/>
      <c r="D808" s="404"/>
      <c r="E808" s="314" t="s">
        <v>1455</v>
      </c>
    </row>
    <row r="809" spans="1:5" x14ac:dyDescent="0.25">
      <c r="A809" s="405" t="s">
        <v>1854</v>
      </c>
      <c r="B809" s="407"/>
      <c r="C809" s="408"/>
      <c r="D809" s="411" t="s">
        <v>59</v>
      </c>
      <c r="E809" s="311" t="s">
        <v>1454</v>
      </c>
    </row>
    <row r="810" spans="1:5" x14ac:dyDescent="0.25">
      <c r="A810" s="406"/>
      <c r="B810" s="409"/>
      <c r="C810" s="410"/>
      <c r="D810" s="412"/>
      <c r="E810" s="312" t="s">
        <v>1455</v>
      </c>
    </row>
    <row r="811" spans="1:5" x14ac:dyDescent="0.25">
      <c r="A811" s="397" t="s">
        <v>1855</v>
      </c>
      <c r="B811" s="399"/>
      <c r="C811" s="400"/>
      <c r="D811" s="403" t="s">
        <v>59</v>
      </c>
      <c r="E811" s="313" t="s">
        <v>1454</v>
      </c>
    </row>
    <row r="812" spans="1:5" x14ac:dyDescent="0.25">
      <c r="A812" s="398"/>
      <c r="B812" s="401"/>
      <c r="C812" s="402"/>
      <c r="D812" s="404"/>
      <c r="E812" s="314" t="s">
        <v>1455</v>
      </c>
    </row>
    <row r="813" spans="1:5" x14ac:dyDescent="0.25">
      <c r="A813" s="405" t="s">
        <v>1856</v>
      </c>
      <c r="B813" s="407"/>
      <c r="C813" s="408"/>
      <c r="D813" s="411" t="s">
        <v>59</v>
      </c>
      <c r="E813" s="311" t="s">
        <v>1454</v>
      </c>
    </row>
    <row r="814" spans="1:5" x14ac:dyDescent="0.25">
      <c r="A814" s="406"/>
      <c r="B814" s="409"/>
      <c r="C814" s="410"/>
      <c r="D814" s="412"/>
      <c r="E814" s="312" t="s">
        <v>1455</v>
      </c>
    </row>
    <row r="815" spans="1:5" x14ac:dyDescent="0.25">
      <c r="A815" s="397" t="s">
        <v>1857</v>
      </c>
      <c r="B815" s="399"/>
      <c r="C815" s="400"/>
      <c r="D815" s="403" t="s">
        <v>59</v>
      </c>
      <c r="E815" s="313" t="s">
        <v>1454</v>
      </c>
    </row>
    <row r="816" spans="1:5" x14ac:dyDescent="0.25">
      <c r="A816" s="398"/>
      <c r="B816" s="401"/>
      <c r="C816" s="402"/>
      <c r="D816" s="404"/>
      <c r="E816" s="314" t="s">
        <v>1455</v>
      </c>
    </row>
    <row r="817" spans="1:5" x14ac:dyDescent="0.25">
      <c r="A817" s="405" t="s">
        <v>1858</v>
      </c>
      <c r="B817" s="407"/>
      <c r="C817" s="408"/>
      <c r="D817" s="411" t="s">
        <v>59</v>
      </c>
      <c r="E817" s="311" t="s">
        <v>1454</v>
      </c>
    </row>
    <row r="818" spans="1:5" x14ac:dyDescent="0.25">
      <c r="A818" s="406"/>
      <c r="B818" s="409"/>
      <c r="C818" s="410"/>
      <c r="D818" s="412"/>
      <c r="E818" s="312" t="s">
        <v>1455</v>
      </c>
    </row>
    <row r="819" spans="1:5" x14ac:dyDescent="0.25">
      <c r="A819" s="397" t="s">
        <v>1859</v>
      </c>
      <c r="B819" s="399"/>
      <c r="C819" s="400"/>
      <c r="D819" s="403" t="s">
        <v>59</v>
      </c>
      <c r="E819" s="313" t="s">
        <v>1454</v>
      </c>
    </row>
    <row r="820" spans="1:5" x14ac:dyDescent="0.25">
      <c r="A820" s="398"/>
      <c r="B820" s="401"/>
      <c r="C820" s="402"/>
      <c r="D820" s="404"/>
      <c r="E820" s="314" t="s">
        <v>1455</v>
      </c>
    </row>
    <row r="821" spans="1:5" x14ac:dyDescent="0.25">
      <c r="A821" s="405" t="s">
        <v>1860</v>
      </c>
      <c r="B821" s="407"/>
      <c r="C821" s="408"/>
      <c r="D821" s="411" t="s">
        <v>59</v>
      </c>
      <c r="E821" s="311" t="s">
        <v>1454</v>
      </c>
    </row>
    <row r="822" spans="1:5" x14ac:dyDescent="0.25">
      <c r="A822" s="406"/>
      <c r="B822" s="409"/>
      <c r="C822" s="410"/>
      <c r="D822" s="412"/>
      <c r="E822" s="312" t="s">
        <v>1455</v>
      </c>
    </row>
    <row r="823" spans="1:5" x14ac:dyDescent="0.25">
      <c r="A823" s="397" t="s">
        <v>1861</v>
      </c>
      <c r="B823" s="399"/>
      <c r="C823" s="400"/>
      <c r="D823" s="403" t="s">
        <v>59</v>
      </c>
      <c r="E823" s="313" t="s">
        <v>1454</v>
      </c>
    </row>
    <row r="824" spans="1:5" x14ac:dyDescent="0.25">
      <c r="A824" s="398"/>
      <c r="B824" s="401"/>
      <c r="C824" s="402"/>
      <c r="D824" s="404"/>
      <c r="E824" s="314" t="s">
        <v>1455</v>
      </c>
    </row>
    <row r="825" spans="1:5" x14ac:dyDescent="0.25">
      <c r="A825" s="405" t="s">
        <v>1862</v>
      </c>
      <c r="B825" s="407"/>
      <c r="C825" s="408"/>
      <c r="D825" s="411" t="s">
        <v>59</v>
      </c>
      <c r="E825" s="311" t="s">
        <v>1454</v>
      </c>
    </row>
    <row r="826" spans="1:5" x14ac:dyDescent="0.25">
      <c r="A826" s="406"/>
      <c r="B826" s="409"/>
      <c r="C826" s="410"/>
      <c r="D826" s="412"/>
      <c r="E826" s="312" t="s">
        <v>1455</v>
      </c>
    </row>
    <row r="827" spans="1:5" x14ac:dyDescent="0.25">
      <c r="A827" s="397" t="s">
        <v>1863</v>
      </c>
      <c r="B827" s="399" t="s">
        <v>1864</v>
      </c>
      <c r="C827" s="400"/>
      <c r="D827" s="403" t="s">
        <v>59</v>
      </c>
      <c r="E827" s="313" t="s">
        <v>1454</v>
      </c>
    </row>
    <row r="828" spans="1:5" x14ac:dyDescent="0.25">
      <c r="A828" s="398"/>
      <c r="B828" s="401"/>
      <c r="C828" s="402"/>
      <c r="D828" s="404"/>
      <c r="E828" s="314" t="s">
        <v>1455</v>
      </c>
    </row>
    <row r="829" spans="1:5" x14ac:dyDescent="0.25">
      <c r="A829" s="405" t="s">
        <v>1865</v>
      </c>
      <c r="B829" s="407" t="s">
        <v>1864</v>
      </c>
      <c r="C829" s="408"/>
      <c r="D829" s="411" t="s">
        <v>59</v>
      </c>
      <c r="E829" s="311" t="s">
        <v>1454</v>
      </c>
    </row>
    <row r="830" spans="1:5" x14ac:dyDescent="0.25">
      <c r="A830" s="406"/>
      <c r="B830" s="409"/>
      <c r="C830" s="410"/>
      <c r="D830" s="412"/>
      <c r="E830" s="312" t="s">
        <v>1455</v>
      </c>
    </row>
    <row r="831" spans="1:5" x14ac:dyDescent="0.25">
      <c r="A831" s="397" t="s">
        <v>1866</v>
      </c>
      <c r="B831" s="399" t="s">
        <v>1864</v>
      </c>
      <c r="C831" s="400"/>
      <c r="D831" s="403" t="s">
        <v>59</v>
      </c>
      <c r="E831" s="313" t="s">
        <v>1454</v>
      </c>
    </row>
    <row r="832" spans="1:5" x14ac:dyDescent="0.25">
      <c r="A832" s="398"/>
      <c r="B832" s="401"/>
      <c r="C832" s="402"/>
      <c r="D832" s="404"/>
      <c r="E832" s="314" t="s">
        <v>1455</v>
      </c>
    </row>
    <row r="833" spans="1:5" x14ac:dyDescent="0.25">
      <c r="A833" s="405" t="s">
        <v>1867</v>
      </c>
      <c r="B833" s="407" t="s">
        <v>1864</v>
      </c>
      <c r="C833" s="408"/>
      <c r="D833" s="411" t="s">
        <v>59</v>
      </c>
      <c r="E833" s="311" t="s">
        <v>1454</v>
      </c>
    </row>
    <row r="834" spans="1:5" x14ac:dyDescent="0.25">
      <c r="A834" s="406"/>
      <c r="B834" s="409"/>
      <c r="C834" s="410"/>
      <c r="D834" s="412"/>
      <c r="E834" s="312" t="s">
        <v>1455</v>
      </c>
    </row>
    <row r="835" spans="1:5" x14ac:dyDescent="0.25">
      <c r="A835" s="397" t="s">
        <v>1868</v>
      </c>
      <c r="B835" s="399" t="s">
        <v>1864</v>
      </c>
      <c r="C835" s="400"/>
      <c r="D835" s="403" t="s">
        <v>59</v>
      </c>
      <c r="E835" s="313" t="s">
        <v>1454</v>
      </c>
    </row>
    <row r="836" spans="1:5" x14ac:dyDescent="0.25">
      <c r="A836" s="398"/>
      <c r="B836" s="401"/>
      <c r="C836" s="402"/>
      <c r="D836" s="404"/>
      <c r="E836" s="314" t="s">
        <v>1455</v>
      </c>
    </row>
    <row r="837" spans="1:5" x14ac:dyDescent="0.25">
      <c r="A837" s="405" t="s">
        <v>1869</v>
      </c>
      <c r="B837" s="407" t="s">
        <v>1864</v>
      </c>
      <c r="C837" s="408"/>
      <c r="D837" s="411" t="s">
        <v>59</v>
      </c>
      <c r="E837" s="311" t="s">
        <v>1454</v>
      </c>
    </row>
    <row r="838" spans="1:5" x14ac:dyDescent="0.25">
      <c r="A838" s="406"/>
      <c r="B838" s="409"/>
      <c r="C838" s="410"/>
      <c r="D838" s="412"/>
      <c r="E838" s="312" t="s">
        <v>1455</v>
      </c>
    </row>
    <row r="839" spans="1:5" x14ac:dyDescent="0.25">
      <c r="A839" s="397" t="s">
        <v>1870</v>
      </c>
      <c r="B839" s="399" t="s">
        <v>1864</v>
      </c>
      <c r="C839" s="400"/>
      <c r="D839" s="403" t="s">
        <v>59</v>
      </c>
      <c r="E839" s="313" t="s">
        <v>1454</v>
      </c>
    </row>
    <row r="840" spans="1:5" x14ac:dyDescent="0.25">
      <c r="A840" s="398"/>
      <c r="B840" s="401"/>
      <c r="C840" s="402"/>
      <c r="D840" s="404"/>
      <c r="E840" s="314" t="s">
        <v>1455</v>
      </c>
    </row>
    <row r="841" spans="1:5" x14ac:dyDescent="0.25">
      <c r="A841" s="405" t="s">
        <v>1871</v>
      </c>
      <c r="B841" s="407" t="s">
        <v>1864</v>
      </c>
      <c r="C841" s="408"/>
      <c r="D841" s="411" t="s">
        <v>59</v>
      </c>
      <c r="E841" s="311" t="s">
        <v>1454</v>
      </c>
    </row>
    <row r="842" spans="1:5" x14ac:dyDescent="0.25">
      <c r="A842" s="406"/>
      <c r="B842" s="409"/>
      <c r="C842" s="410"/>
      <c r="D842" s="412"/>
      <c r="E842" s="312" t="s">
        <v>1455</v>
      </c>
    </row>
    <row r="843" spans="1:5" x14ac:dyDescent="0.25">
      <c r="A843" s="397" t="s">
        <v>1872</v>
      </c>
      <c r="B843" s="399" t="s">
        <v>1864</v>
      </c>
      <c r="C843" s="400"/>
      <c r="D843" s="403" t="s">
        <v>59</v>
      </c>
      <c r="E843" s="313" t="s">
        <v>1454</v>
      </c>
    </row>
    <row r="844" spans="1:5" x14ac:dyDescent="0.25">
      <c r="A844" s="398"/>
      <c r="B844" s="401"/>
      <c r="C844" s="402"/>
      <c r="D844" s="404"/>
      <c r="E844" s="314" t="s">
        <v>1455</v>
      </c>
    </row>
    <row r="845" spans="1:5" x14ac:dyDescent="0.25">
      <c r="A845" s="405" t="s">
        <v>1873</v>
      </c>
      <c r="B845" s="407" t="s">
        <v>1864</v>
      </c>
      <c r="C845" s="408"/>
      <c r="D845" s="411" t="s">
        <v>59</v>
      </c>
      <c r="E845" s="311" t="s">
        <v>1454</v>
      </c>
    </row>
    <row r="846" spans="1:5" x14ac:dyDescent="0.25">
      <c r="A846" s="406"/>
      <c r="B846" s="409"/>
      <c r="C846" s="410"/>
      <c r="D846" s="412"/>
      <c r="E846" s="312" t="s">
        <v>1455</v>
      </c>
    </row>
    <row r="847" spans="1:5" x14ac:dyDescent="0.25">
      <c r="A847" s="397" t="s">
        <v>1874</v>
      </c>
      <c r="B847" s="399" t="s">
        <v>1864</v>
      </c>
      <c r="C847" s="400"/>
      <c r="D847" s="403" t="s">
        <v>59</v>
      </c>
      <c r="E847" s="313" t="s">
        <v>1454</v>
      </c>
    </row>
    <row r="848" spans="1:5" x14ac:dyDescent="0.25">
      <c r="A848" s="398"/>
      <c r="B848" s="401"/>
      <c r="C848" s="402"/>
      <c r="D848" s="404"/>
      <c r="E848" s="314" t="s">
        <v>1455</v>
      </c>
    </row>
    <row r="849" spans="1:5" x14ac:dyDescent="0.25">
      <c r="A849" s="405" t="s">
        <v>1875</v>
      </c>
      <c r="B849" s="407" t="s">
        <v>1864</v>
      </c>
      <c r="C849" s="408"/>
      <c r="D849" s="411" t="s">
        <v>59</v>
      </c>
      <c r="E849" s="311" t="s">
        <v>1454</v>
      </c>
    </row>
    <row r="850" spans="1:5" x14ac:dyDescent="0.25">
      <c r="A850" s="406"/>
      <c r="B850" s="409"/>
      <c r="C850" s="410"/>
      <c r="D850" s="412"/>
      <c r="E850" s="312" t="s">
        <v>1455</v>
      </c>
    </row>
    <row r="851" spans="1:5" x14ac:dyDescent="0.25">
      <c r="A851" s="397" t="s">
        <v>1573</v>
      </c>
      <c r="B851" s="399" t="s">
        <v>1864</v>
      </c>
      <c r="C851" s="400"/>
      <c r="D851" s="403" t="s">
        <v>59</v>
      </c>
      <c r="E851" s="313" t="s">
        <v>1454</v>
      </c>
    </row>
    <row r="852" spans="1:5" x14ac:dyDescent="0.25">
      <c r="A852" s="398"/>
      <c r="B852" s="401"/>
      <c r="C852" s="402"/>
      <c r="D852" s="404"/>
      <c r="E852" s="314" t="s">
        <v>1455</v>
      </c>
    </row>
    <row r="853" spans="1:5" x14ac:dyDescent="0.25">
      <c r="A853" s="405" t="s">
        <v>1876</v>
      </c>
      <c r="B853" s="407" t="s">
        <v>1864</v>
      </c>
      <c r="C853" s="408"/>
      <c r="D853" s="411" t="s">
        <v>59</v>
      </c>
      <c r="E853" s="311" t="s">
        <v>1454</v>
      </c>
    </row>
    <row r="854" spans="1:5" x14ac:dyDescent="0.25">
      <c r="A854" s="406"/>
      <c r="B854" s="409"/>
      <c r="C854" s="410"/>
      <c r="D854" s="412"/>
      <c r="E854" s="312" t="s">
        <v>1455</v>
      </c>
    </row>
    <row r="855" spans="1:5" x14ac:dyDescent="0.25">
      <c r="A855" s="397" t="s">
        <v>1877</v>
      </c>
      <c r="B855" s="399" t="s">
        <v>1864</v>
      </c>
      <c r="C855" s="400"/>
      <c r="D855" s="403" t="s">
        <v>59</v>
      </c>
      <c r="E855" s="313" t="s">
        <v>1454</v>
      </c>
    </row>
    <row r="856" spans="1:5" x14ac:dyDescent="0.25">
      <c r="A856" s="398"/>
      <c r="B856" s="401"/>
      <c r="C856" s="402"/>
      <c r="D856" s="404"/>
      <c r="E856" s="314" t="s">
        <v>1455</v>
      </c>
    </row>
    <row r="857" spans="1:5" x14ac:dyDescent="0.25">
      <c r="A857" s="405" t="s">
        <v>1878</v>
      </c>
      <c r="B857" s="407" t="s">
        <v>1864</v>
      </c>
      <c r="C857" s="408"/>
      <c r="D857" s="411" t="s">
        <v>59</v>
      </c>
      <c r="E857" s="311" t="s">
        <v>1454</v>
      </c>
    </row>
    <row r="858" spans="1:5" x14ac:dyDescent="0.25">
      <c r="A858" s="406"/>
      <c r="B858" s="409"/>
      <c r="C858" s="410"/>
      <c r="D858" s="412"/>
      <c r="E858" s="312" t="s">
        <v>1455</v>
      </c>
    </row>
    <row r="859" spans="1:5" x14ac:dyDescent="0.25">
      <c r="A859" s="397" t="s">
        <v>1879</v>
      </c>
      <c r="B859" s="399" t="s">
        <v>1864</v>
      </c>
      <c r="C859" s="400"/>
      <c r="D859" s="403" t="s">
        <v>59</v>
      </c>
      <c r="E859" s="313" t="s">
        <v>1454</v>
      </c>
    </row>
    <row r="860" spans="1:5" x14ac:dyDescent="0.25">
      <c r="A860" s="398"/>
      <c r="B860" s="401"/>
      <c r="C860" s="402"/>
      <c r="D860" s="404"/>
      <c r="E860" s="314" t="s">
        <v>1455</v>
      </c>
    </row>
    <row r="861" spans="1:5" x14ac:dyDescent="0.25">
      <c r="A861" s="405" t="s">
        <v>1880</v>
      </c>
      <c r="B861" s="407" t="s">
        <v>1864</v>
      </c>
      <c r="C861" s="408"/>
      <c r="D861" s="411" t="s">
        <v>59</v>
      </c>
      <c r="E861" s="311" t="s">
        <v>1454</v>
      </c>
    </row>
    <row r="862" spans="1:5" x14ac:dyDescent="0.25">
      <c r="A862" s="406"/>
      <c r="B862" s="409"/>
      <c r="C862" s="410"/>
      <c r="D862" s="412"/>
      <c r="E862" s="312" t="s">
        <v>1455</v>
      </c>
    </row>
    <row r="863" spans="1:5" x14ac:dyDescent="0.25">
      <c r="A863" s="397" t="s">
        <v>1881</v>
      </c>
      <c r="B863" s="399" t="s">
        <v>1864</v>
      </c>
      <c r="C863" s="400"/>
      <c r="D863" s="403" t="s">
        <v>59</v>
      </c>
      <c r="E863" s="313" t="s">
        <v>1454</v>
      </c>
    </row>
    <row r="864" spans="1:5" x14ac:dyDescent="0.25">
      <c r="A864" s="398"/>
      <c r="B864" s="401"/>
      <c r="C864" s="402"/>
      <c r="D864" s="404"/>
      <c r="E864" s="314" t="s">
        <v>1455</v>
      </c>
    </row>
    <row r="865" spans="1:5" x14ac:dyDescent="0.25">
      <c r="A865" s="405" t="s">
        <v>1882</v>
      </c>
      <c r="B865" s="407" t="s">
        <v>1864</v>
      </c>
      <c r="C865" s="408"/>
      <c r="D865" s="411" t="s">
        <v>59</v>
      </c>
      <c r="E865" s="311" t="s">
        <v>1454</v>
      </c>
    </row>
    <row r="866" spans="1:5" x14ac:dyDescent="0.25">
      <c r="A866" s="406"/>
      <c r="B866" s="409"/>
      <c r="C866" s="410"/>
      <c r="D866" s="412"/>
      <c r="E866" s="312" t="s">
        <v>1455</v>
      </c>
    </row>
    <row r="867" spans="1:5" x14ac:dyDescent="0.25">
      <c r="A867" s="397" t="s">
        <v>1883</v>
      </c>
      <c r="B867" s="399" t="s">
        <v>1864</v>
      </c>
      <c r="C867" s="400"/>
      <c r="D867" s="403" t="s">
        <v>59</v>
      </c>
      <c r="E867" s="313" t="s">
        <v>1454</v>
      </c>
    </row>
    <row r="868" spans="1:5" x14ac:dyDescent="0.25">
      <c r="A868" s="398"/>
      <c r="B868" s="401"/>
      <c r="C868" s="402"/>
      <c r="D868" s="404"/>
      <c r="E868" s="314" t="s">
        <v>1455</v>
      </c>
    </row>
    <row r="869" spans="1:5" x14ac:dyDescent="0.25">
      <c r="A869" s="405" t="s">
        <v>1884</v>
      </c>
      <c r="B869" s="407" t="s">
        <v>1864</v>
      </c>
      <c r="C869" s="408"/>
      <c r="D869" s="411" t="s">
        <v>59</v>
      </c>
      <c r="E869" s="311" t="s">
        <v>1454</v>
      </c>
    </row>
    <row r="870" spans="1:5" x14ac:dyDescent="0.25">
      <c r="A870" s="406"/>
      <c r="B870" s="409"/>
      <c r="C870" s="410"/>
      <c r="D870" s="412"/>
      <c r="E870" s="312" t="s">
        <v>1455</v>
      </c>
    </row>
    <row r="871" spans="1:5" x14ac:dyDescent="0.25">
      <c r="A871" s="397" t="s">
        <v>1885</v>
      </c>
      <c r="B871" s="399" t="s">
        <v>1886</v>
      </c>
      <c r="C871" s="400"/>
      <c r="D871" s="403" t="s">
        <v>59</v>
      </c>
      <c r="E871" s="313" t="s">
        <v>1454</v>
      </c>
    </row>
    <row r="872" spans="1:5" x14ac:dyDescent="0.25">
      <c r="A872" s="398"/>
      <c r="B872" s="401"/>
      <c r="C872" s="402"/>
      <c r="D872" s="404"/>
      <c r="E872" s="314" t="s">
        <v>1455</v>
      </c>
    </row>
    <row r="873" spans="1:5" x14ac:dyDescent="0.25">
      <c r="A873" s="405" t="s">
        <v>1887</v>
      </c>
      <c r="B873" s="407" t="s">
        <v>1886</v>
      </c>
      <c r="C873" s="408"/>
      <c r="D873" s="411" t="s">
        <v>59</v>
      </c>
      <c r="E873" s="311" t="s">
        <v>1454</v>
      </c>
    </row>
    <row r="874" spans="1:5" x14ac:dyDescent="0.25">
      <c r="A874" s="406"/>
      <c r="B874" s="409"/>
      <c r="C874" s="410"/>
      <c r="D874" s="412"/>
      <c r="E874" s="312" t="s">
        <v>1455</v>
      </c>
    </row>
    <row r="875" spans="1:5" x14ac:dyDescent="0.25">
      <c r="A875" s="397" t="s">
        <v>1888</v>
      </c>
      <c r="B875" s="399" t="s">
        <v>1886</v>
      </c>
      <c r="C875" s="400"/>
      <c r="D875" s="403" t="s">
        <v>59</v>
      </c>
      <c r="E875" s="313" t="s">
        <v>1454</v>
      </c>
    </row>
    <row r="876" spans="1:5" x14ac:dyDescent="0.25">
      <c r="A876" s="398"/>
      <c r="B876" s="401"/>
      <c r="C876" s="402"/>
      <c r="D876" s="404"/>
      <c r="E876" s="314" t="s">
        <v>1455</v>
      </c>
    </row>
    <row r="877" spans="1:5" x14ac:dyDescent="0.25">
      <c r="A877" s="405" t="s">
        <v>1889</v>
      </c>
      <c r="B877" s="407" t="s">
        <v>1886</v>
      </c>
      <c r="C877" s="408"/>
      <c r="D877" s="411" t="s">
        <v>59</v>
      </c>
      <c r="E877" s="311" t="s">
        <v>1454</v>
      </c>
    </row>
    <row r="878" spans="1:5" x14ac:dyDescent="0.25">
      <c r="A878" s="406"/>
      <c r="B878" s="409"/>
      <c r="C878" s="410"/>
      <c r="D878" s="412"/>
      <c r="E878" s="312" t="s">
        <v>1455</v>
      </c>
    </row>
    <row r="879" spans="1:5" x14ac:dyDescent="0.25">
      <c r="A879" s="397" t="s">
        <v>1890</v>
      </c>
      <c r="B879" s="399" t="s">
        <v>1886</v>
      </c>
      <c r="C879" s="400"/>
      <c r="D879" s="403" t="s">
        <v>59</v>
      </c>
      <c r="E879" s="313" t="s">
        <v>1454</v>
      </c>
    </row>
    <row r="880" spans="1:5" x14ac:dyDescent="0.25">
      <c r="A880" s="398"/>
      <c r="B880" s="401"/>
      <c r="C880" s="402"/>
      <c r="D880" s="404"/>
      <c r="E880" s="314" t="s">
        <v>1455</v>
      </c>
    </row>
    <row r="881" spans="1:5" x14ac:dyDescent="0.25">
      <c r="A881" s="405" t="s">
        <v>1891</v>
      </c>
      <c r="B881" s="407" t="s">
        <v>1892</v>
      </c>
      <c r="C881" s="408"/>
      <c r="D881" s="411" t="s">
        <v>59</v>
      </c>
      <c r="E881" s="311" t="s">
        <v>1454</v>
      </c>
    </row>
    <row r="882" spans="1:5" x14ac:dyDescent="0.25">
      <c r="A882" s="406"/>
      <c r="B882" s="409"/>
      <c r="C882" s="410"/>
      <c r="D882" s="412"/>
      <c r="E882" s="312" t="s">
        <v>1455</v>
      </c>
    </row>
    <row r="883" spans="1:5" x14ac:dyDescent="0.25">
      <c r="A883" s="397" t="s">
        <v>1893</v>
      </c>
      <c r="B883" s="399" t="s">
        <v>1892</v>
      </c>
      <c r="C883" s="400"/>
      <c r="D883" s="403" t="s">
        <v>59</v>
      </c>
      <c r="E883" s="313" t="s">
        <v>1454</v>
      </c>
    </row>
    <row r="884" spans="1:5" x14ac:dyDescent="0.25">
      <c r="A884" s="398"/>
      <c r="B884" s="401"/>
      <c r="C884" s="402"/>
      <c r="D884" s="404"/>
      <c r="E884" s="314" t="s">
        <v>1455</v>
      </c>
    </row>
    <row r="885" spans="1:5" x14ac:dyDescent="0.25">
      <c r="A885" s="405" t="s">
        <v>1894</v>
      </c>
      <c r="B885" s="407" t="s">
        <v>1892</v>
      </c>
      <c r="C885" s="408"/>
      <c r="D885" s="411" t="s">
        <v>59</v>
      </c>
      <c r="E885" s="311" t="s">
        <v>1454</v>
      </c>
    </row>
    <row r="886" spans="1:5" x14ac:dyDescent="0.25">
      <c r="A886" s="406"/>
      <c r="B886" s="409"/>
      <c r="C886" s="410"/>
      <c r="D886" s="412"/>
      <c r="E886" s="312" t="s">
        <v>1455</v>
      </c>
    </row>
    <row r="887" spans="1:5" x14ac:dyDescent="0.25">
      <c r="A887" s="397" t="s">
        <v>1895</v>
      </c>
      <c r="B887" s="399" t="s">
        <v>1892</v>
      </c>
      <c r="C887" s="400"/>
      <c r="D887" s="403" t="s">
        <v>59</v>
      </c>
      <c r="E887" s="313" t="s">
        <v>1454</v>
      </c>
    </row>
    <row r="888" spans="1:5" x14ac:dyDescent="0.25">
      <c r="A888" s="398"/>
      <c r="B888" s="401"/>
      <c r="C888" s="402"/>
      <c r="D888" s="404"/>
      <c r="E888" s="314" t="s">
        <v>1455</v>
      </c>
    </row>
    <row r="889" spans="1:5" x14ac:dyDescent="0.25">
      <c r="A889" s="405" t="s">
        <v>1896</v>
      </c>
      <c r="B889" s="407" t="s">
        <v>1897</v>
      </c>
      <c r="C889" s="408"/>
      <c r="D889" s="411" t="s">
        <v>59</v>
      </c>
      <c r="E889" s="311" t="s">
        <v>1454</v>
      </c>
    </row>
    <row r="890" spans="1:5" x14ac:dyDescent="0.25">
      <c r="A890" s="406"/>
      <c r="B890" s="409"/>
      <c r="C890" s="410"/>
      <c r="D890" s="412"/>
      <c r="E890" s="312" t="s">
        <v>1455</v>
      </c>
    </row>
    <row r="891" spans="1:5" x14ac:dyDescent="0.25">
      <c r="A891" s="397" t="s">
        <v>1898</v>
      </c>
      <c r="B891" s="399" t="s">
        <v>1897</v>
      </c>
      <c r="C891" s="400"/>
      <c r="D891" s="403" t="s">
        <v>59</v>
      </c>
      <c r="E891" s="313" t="s">
        <v>1454</v>
      </c>
    </row>
    <row r="892" spans="1:5" x14ac:dyDescent="0.25">
      <c r="A892" s="398"/>
      <c r="B892" s="401"/>
      <c r="C892" s="402"/>
      <c r="D892" s="404"/>
      <c r="E892" s="314" t="s">
        <v>1455</v>
      </c>
    </row>
    <row r="893" spans="1:5" x14ac:dyDescent="0.25">
      <c r="A893" s="405" t="s">
        <v>1899</v>
      </c>
      <c r="B893" s="407" t="s">
        <v>1897</v>
      </c>
      <c r="C893" s="408"/>
      <c r="D893" s="411" t="s">
        <v>59</v>
      </c>
      <c r="E893" s="311" t="s">
        <v>1454</v>
      </c>
    </row>
    <row r="894" spans="1:5" x14ac:dyDescent="0.25">
      <c r="A894" s="406"/>
      <c r="B894" s="409"/>
      <c r="C894" s="410"/>
      <c r="D894" s="412"/>
      <c r="E894" s="312" t="s">
        <v>1455</v>
      </c>
    </row>
    <row r="895" spans="1:5" x14ac:dyDescent="0.25">
      <c r="A895" s="397" t="s">
        <v>1900</v>
      </c>
      <c r="B895" s="399" t="s">
        <v>1897</v>
      </c>
      <c r="C895" s="400"/>
      <c r="D895" s="403" t="s">
        <v>59</v>
      </c>
      <c r="E895" s="313" t="s">
        <v>1454</v>
      </c>
    </row>
    <row r="896" spans="1:5" x14ac:dyDescent="0.25">
      <c r="A896" s="398"/>
      <c r="B896" s="401"/>
      <c r="C896" s="402"/>
      <c r="D896" s="404"/>
      <c r="E896" s="314" t="s">
        <v>1455</v>
      </c>
    </row>
    <row r="897" spans="1:5" x14ac:dyDescent="0.25">
      <c r="A897" s="405" t="s">
        <v>1901</v>
      </c>
      <c r="B897" s="407" t="s">
        <v>1897</v>
      </c>
      <c r="C897" s="408"/>
      <c r="D897" s="411" t="s">
        <v>59</v>
      </c>
      <c r="E897" s="311" t="s">
        <v>1454</v>
      </c>
    </row>
    <row r="898" spans="1:5" x14ac:dyDescent="0.25">
      <c r="A898" s="406"/>
      <c r="B898" s="409"/>
      <c r="C898" s="410"/>
      <c r="D898" s="412"/>
      <c r="E898" s="312" t="s">
        <v>1455</v>
      </c>
    </row>
    <row r="899" spans="1:5" x14ac:dyDescent="0.25">
      <c r="A899" s="397" t="s">
        <v>1902</v>
      </c>
      <c r="B899" s="399" t="s">
        <v>1897</v>
      </c>
      <c r="C899" s="400"/>
      <c r="D899" s="403" t="s">
        <v>59</v>
      </c>
      <c r="E899" s="313" t="s">
        <v>1454</v>
      </c>
    </row>
    <row r="900" spans="1:5" x14ac:dyDescent="0.25">
      <c r="A900" s="398"/>
      <c r="B900" s="401"/>
      <c r="C900" s="402"/>
      <c r="D900" s="404"/>
      <c r="E900" s="314" t="s">
        <v>1455</v>
      </c>
    </row>
    <row r="901" spans="1:5" x14ac:dyDescent="0.25">
      <c r="A901" s="405" t="s">
        <v>1903</v>
      </c>
      <c r="B901" s="407" t="s">
        <v>1897</v>
      </c>
      <c r="C901" s="408"/>
      <c r="D901" s="411" t="s">
        <v>59</v>
      </c>
      <c r="E901" s="311" t="s">
        <v>1454</v>
      </c>
    </row>
    <row r="902" spans="1:5" x14ac:dyDescent="0.25">
      <c r="A902" s="406"/>
      <c r="B902" s="409"/>
      <c r="C902" s="410"/>
      <c r="D902" s="412"/>
      <c r="E902" s="312" t="s">
        <v>1455</v>
      </c>
    </row>
    <row r="903" spans="1:5" x14ac:dyDescent="0.25">
      <c r="A903" s="397" t="s">
        <v>1563</v>
      </c>
      <c r="B903" s="399" t="s">
        <v>1897</v>
      </c>
      <c r="C903" s="400"/>
      <c r="D903" s="403" t="s">
        <v>59</v>
      </c>
      <c r="E903" s="313" t="s">
        <v>1454</v>
      </c>
    </row>
    <row r="904" spans="1:5" x14ac:dyDescent="0.25">
      <c r="A904" s="398"/>
      <c r="B904" s="401"/>
      <c r="C904" s="402"/>
      <c r="D904" s="404"/>
      <c r="E904" s="314" t="s">
        <v>1455</v>
      </c>
    </row>
    <row r="905" spans="1:5" x14ac:dyDescent="0.25">
      <c r="A905" s="405" t="s">
        <v>1904</v>
      </c>
      <c r="B905" s="407" t="s">
        <v>1897</v>
      </c>
      <c r="C905" s="408"/>
      <c r="D905" s="411" t="s">
        <v>59</v>
      </c>
      <c r="E905" s="311" t="s">
        <v>1454</v>
      </c>
    </row>
    <row r="906" spans="1:5" x14ac:dyDescent="0.25">
      <c r="A906" s="406"/>
      <c r="B906" s="409"/>
      <c r="C906" s="410"/>
      <c r="D906" s="412"/>
      <c r="E906" s="312" t="s">
        <v>1455</v>
      </c>
    </row>
    <row r="907" spans="1:5" x14ac:dyDescent="0.25">
      <c r="A907" s="397" t="s">
        <v>1905</v>
      </c>
      <c r="B907" s="399" t="s">
        <v>1897</v>
      </c>
      <c r="C907" s="400"/>
      <c r="D907" s="403" t="s">
        <v>59</v>
      </c>
      <c r="E907" s="313" t="s">
        <v>1454</v>
      </c>
    </row>
    <row r="908" spans="1:5" x14ac:dyDescent="0.25">
      <c r="A908" s="398"/>
      <c r="B908" s="401"/>
      <c r="C908" s="402"/>
      <c r="D908" s="404"/>
      <c r="E908" s="314" t="s">
        <v>1455</v>
      </c>
    </row>
    <row r="909" spans="1:5" x14ac:dyDescent="0.25">
      <c r="A909" s="405" t="s">
        <v>1906</v>
      </c>
      <c r="B909" s="407" t="s">
        <v>1897</v>
      </c>
      <c r="C909" s="408"/>
      <c r="D909" s="411" t="s">
        <v>59</v>
      </c>
      <c r="E909" s="311" t="s">
        <v>1454</v>
      </c>
    </row>
    <row r="910" spans="1:5" x14ac:dyDescent="0.25">
      <c r="A910" s="406"/>
      <c r="B910" s="409"/>
      <c r="C910" s="410"/>
      <c r="D910" s="412"/>
      <c r="E910" s="312" t="s">
        <v>1455</v>
      </c>
    </row>
    <row r="911" spans="1:5" x14ac:dyDescent="0.25">
      <c r="A911" s="397" t="s">
        <v>1875</v>
      </c>
      <c r="B911" s="399" t="s">
        <v>1897</v>
      </c>
      <c r="C911" s="400"/>
      <c r="D911" s="403" t="s">
        <v>59</v>
      </c>
      <c r="E911" s="313" t="s">
        <v>1454</v>
      </c>
    </row>
    <row r="912" spans="1:5" x14ac:dyDescent="0.25">
      <c r="A912" s="398"/>
      <c r="B912" s="401"/>
      <c r="C912" s="402"/>
      <c r="D912" s="404"/>
      <c r="E912" s="314" t="s">
        <v>1455</v>
      </c>
    </row>
    <row r="913" spans="1:5" x14ac:dyDescent="0.25">
      <c r="A913" s="405" t="s">
        <v>1907</v>
      </c>
      <c r="B913" s="407" t="s">
        <v>1908</v>
      </c>
      <c r="C913" s="408"/>
      <c r="D913" s="411" t="s">
        <v>59</v>
      </c>
      <c r="E913" s="311" t="s">
        <v>1454</v>
      </c>
    </row>
    <row r="914" spans="1:5" x14ac:dyDescent="0.25">
      <c r="A914" s="406"/>
      <c r="B914" s="409"/>
      <c r="C914" s="410"/>
      <c r="D914" s="412"/>
      <c r="E914" s="312" t="s">
        <v>1455</v>
      </c>
    </row>
    <row r="915" spans="1:5" x14ac:dyDescent="0.25">
      <c r="A915" s="397" t="s">
        <v>1909</v>
      </c>
      <c r="B915" s="399" t="s">
        <v>1908</v>
      </c>
      <c r="C915" s="400"/>
      <c r="D915" s="403" t="s">
        <v>59</v>
      </c>
      <c r="E915" s="313" t="s">
        <v>1454</v>
      </c>
    </row>
    <row r="916" spans="1:5" x14ac:dyDescent="0.25">
      <c r="A916" s="398"/>
      <c r="B916" s="401"/>
      <c r="C916" s="402"/>
      <c r="D916" s="404"/>
      <c r="E916" s="314" t="s">
        <v>1455</v>
      </c>
    </row>
    <row r="917" spans="1:5" x14ac:dyDescent="0.25">
      <c r="A917" s="405" t="s">
        <v>1910</v>
      </c>
      <c r="B917" s="407" t="s">
        <v>1908</v>
      </c>
      <c r="C917" s="408"/>
      <c r="D917" s="411" t="s">
        <v>59</v>
      </c>
      <c r="E917" s="311" t="s">
        <v>1454</v>
      </c>
    </row>
    <row r="918" spans="1:5" x14ac:dyDescent="0.25">
      <c r="A918" s="406"/>
      <c r="B918" s="409"/>
      <c r="C918" s="410"/>
      <c r="D918" s="412"/>
      <c r="E918" s="312" t="s">
        <v>1455</v>
      </c>
    </row>
    <row r="919" spans="1:5" x14ac:dyDescent="0.25">
      <c r="A919" s="397" t="s">
        <v>1911</v>
      </c>
      <c r="B919" s="399" t="s">
        <v>1908</v>
      </c>
      <c r="C919" s="400"/>
      <c r="D919" s="403" t="s">
        <v>59</v>
      </c>
      <c r="E919" s="313" t="s">
        <v>1454</v>
      </c>
    </row>
    <row r="920" spans="1:5" x14ac:dyDescent="0.25">
      <c r="A920" s="398"/>
      <c r="B920" s="401"/>
      <c r="C920" s="402"/>
      <c r="D920" s="404"/>
      <c r="E920" s="314" t="s">
        <v>1455</v>
      </c>
    </row>
    <row r="921" spans="1:5" x14ac:dyDescent="0.25">
      <c r="A921" s="405" t="s">
        <v>1912</v>
      </c>
      <c r="B921" s="407" t="s">
        <v>1908</v>
      </c>
      <c r="C921" s="408"/>
      <c r="D921" s="411" t="s">
        <v>59</v>
      </c>
      <c r="E921" s="311" t="s">
        <v>1454</v>
      </c>
    </row>
    <row r="922" spans="1:5" x14ac:dyDescent="0.25">
      <c r="A922" s="406"/>
      <c r="B922" s="409"/>
      <c r="C922" s="410"/>
      <c r="D922" s="412"/>
      <c r="E922" s="312" t="s">
        <v>1455</v>
      </c>
    </row>
    <row r="923" spans="1:5" x14ac:dyDescent="0.25">
      <c r="A923" s="397" t="s">
        <v>1913</v>
      </c>
      <c r="B923" s="399" t="s">
        <v>1908</v>
      </c>
      <c r="C923" s="400"/>
      <c r="D923" s="403" t="s">
        <v>59</v>
      </c>
      <c r="E923" s="313" t="s">
        <v>1454</v>
      </c>
    </row>
    <row r="924" spans="1:5" x14ac:dyDescent="0.25">
      <c r="A924" s="398"/>
      <c r="B924" s="401"/>
      <c r="C924" s="402"/>
      <c r="D924" s="404"/>
      <c r="E924" s="314" t="s">
        <v>1455</v>
      </c>
    </row>
    <row r="925" spans="1:5" x14ac:dyDescent="0.25">
      <c r="A925" s="405" t="s">
        <v>1914</v>
      </c>
      <c r="B925" s="407" t="s">
        <v>1915</v>
      </c>
      <c r="C925" s="408"/>
      <c r="D925" s="411" t="s">
        <v>59</v>
      </c>
      <c r="E925" s="311" t="s">
        <v>1454</v>
      </c>
    </row>
    <row r="926" spans="1:5" x14ac:dyDescent="0.25">
      <c r="A926" s="406"/>
      <c r="B926" s="409"/>
      <c r="C926" s="410"/>
      <c r="D926" s="412"/>
      <c r="E926" s="312" t="s">
        <v>1455</v>
      </c>
    </row>
    <row r="927" spans="1:5" x14ac:dyDescent="0.25">
      <c r="A927" s="397" t="s">
        <v>1916</v>
      </c>
      <c r="B927" s="399" t="s">
        <v>1915</v>
      </c>
      <c r="C927" s="400"/>
      <c r="D927" s="403" t="s">
        <v>59</v>
      </c>
      <c r="E927" s="313" t="s">
        <v>1454</v>
      </c>
    </row>
    <row r="928" spans="1:5" x14ac:dyDescent="0.25">
      <c r="A928" s="398"/>
      <c r="B928" s="401"/>
      <c r="C928" s="402"/>
      <c r="D928" s="404"/>
      <c r="E928" s="314" t="s">
        <v>1455</v>
      </c>
    </row>
    <row r="929" spans="1:5" x14ac:dyDescent="0.25">
      <c r="A929" s="405" t="s">
        <v>1917</v>
      </c>
      <c r="B929" s="407" t="s">
        <v>1915</v>
      </c>
      <c r="C929" s="408"/>
      <c r="D929" s="411" t="s">
        <v>59</v>
      </c>
      <c r="E929" s="311" t="s">
        <v>1454</v>
      </c>
    </row>
    <row r="930" spans="1:5" x14ac:dyDescent="0.25">
      <c r="A930" s="406"/>
      <c r="B930" s="409"/>
      <c r="C930" s="410"/>
      <c r="D930" s="412"/>
      <c r="E930" s="312" t="s">
        <v>1455</v>
      </c>
    </row>
    <row r="931" spans="1:5" x14ac:dyDescent="0.25">
      <c r="A931" s="397" t="s">
        <v>1918</v>
      </c>
      <c r="B931" s="399" t="s">
        <v>1915</v>
      </c>
      <c r="C931" s="400"/>
      <c r="D931" s="403" t="s">
        <v>59</v>
      </c>
      <c r="E931" s="313" t="s">
        <v>1454</v>
      </c>
    </row>
    <row r="932" spans="1:5" x14ac:dyDescent="0.25">
      <c r="A932" s="398"/>
      <c r="B932" s="401"/>
      <c r="C932" s="402"/>
      <c r="D932" s="404"/>
      <c r="E932" s="314" t="s">
        <v>1455</v>
      </c>
    </row>
    <row r="933" spans="1:5" x14ac:dyDescent="0.25">
      <c r="A933" s="405" t="s">
        <v>1919</v>
      </c>
      <c r="B933" s="407" t="s">
        <v>1915</v>
      </c>
      <c r="C933" s="408"/>
      <c r="D933" s="411" t="s">
        <v>59</v>
      </c>
      <c r="E933" s="311" t="s">
        <v>1454</v>
      </c>
    </row>
    <row r="934" spans="1:5" x14ac:dyDescent="0.25">
      <c r="A934" s="406"/>
      <c r="B934" s="409"/>
      <c r="C934" s="410"/>
      <c r="D934" s="412"/>
      <c r="E934" s="312" t="s">
        <v>1455</v>
      </c>
    </row>
    <row r="935" spans="1:5" x14ac:dyDescent="0.25">
      <c r="A935" s="397" t="s">
        <v>1920</v>
      </c>
      <c r="B935" s="399" t="s">
        <v>1915</v>
      </c>
      <c r="C935" s="400"/>
      <c r="D935" s="403" t="s">
        <v>59</v>
      </c>
      <c r="E935" s="313" t="s">
        <v>1454</v>
      </c>
    </row>
    <row r="936" spans="1:5" x14ac:dyDescent="0.25">
      <c r="A936" s="398"/>
      <c r="B936" s="401"/>
      <c r="C936" s="402"/>
      <c r="D936" s="404"/>
      <c r="E936" s="314" t="s">
        <v>1455</v>
      </c>
    </row>
    <row r="937" spans="1:5" x14ac:dyDescent="0.25">
      <c r="A937" s="405" t="s">
        <v>1921</v>
      </c>
      <c r="B937" s="407" t="s">
        <v>1915</v>
      </c>
      <c r="C937" s="408"/>
      <c r="D937" s="411" t="s">
        <v>59</v>
      </c>
      <c r="E937" s="311" t="s">
        <v>1454</v>
      </c>
    </row>
    <row r="938" spans="1:5" x14ac:dyDescent="0.25">
      <c r="A938" s="406"/>
      <c r="B938" s="409"/>
      <c r="C938" s="410"/>
      <c r="D938" s="412"/>
      <c r="E938" s="312" t="s">
        <v>1455</v>
      </c>
    </row>
    <row r="939" spans="1:5" x14ac:dyDescent="0.25">
      <c r="A939" s="397" t="s">
        <v>1922</v>
      </c>
      <c r="B939" s="399" t="s">
        <v>1915</v>
      </c>
      <c r="C939" s="400"/>
      <c r="D939" s="403" t="s">
        <v>59</v>
      </c>
      <c r="E939" s="313" t="s">
        <v>1454</v>
      </c>
    </row>
    <row r="940" spans="1:5" x14ac:dyDescent="0.25">
      <c r="A940" s="398"/>
      <c r="B940" s="401"/>
      <c r="C940" s="402"/>
      <c r="D940" s="404"/>
      <c r="E940" s="314" t="s">
        <v>1455</v>
      </c>
    </row>
    <row r="941" spans="1:5" x14ac:dyDescent="0.25">
      <c r="A941" s="405" t="s">
        <v>1573</v>
      </c>
      <c r="B941" s="407" t="s">
        <v>1923</v>
      </c>
      <c r="C941" s="408"/>
      <c r="D941" s="411" t="s">
        <v>59</v>
      </c>
      <c r="E941" s="311" t="s">
        <v>1454</v>
      </c>
    </row>
    <row r="942" spans="1:5" x14ac:dyDescent="0.25">
      <c r="A942" s="406"/>
      <c r="B942" s="409"/>
      <c r="C942" s="410"/>
      <c r="D942" s="412"/>
      <c r="E942" s="312" t="s">
        <v>1455</v>
      </c>
    </row>
    <row r="943" spans="1:5" x14ac:dyDescent="0.25">
      <c r="A943" s="397" t="s">
        <v>1924</v>
      </c>
      <c r="B943" s="399" t="s">
        <v>1923</v>
      </c>
      <c r="C943" s="400"/>
      <c r="D943" s="403" t="s">
        <v>59</v>
      </c>
      <c r="E943" s="313" t="s">
        <v>1454</v>
      </c>
    </row>
    <row r="944" spans="1:5" x14ac:dyDescent="0.25">
      <c r="A944" s="398"/>
      <c r="B944" s="401"/>
      <c r="C944" s="402"/>
      <c r="D944" s="404"/>
      <c r="E944" s="314" t="s">
        <v>1455</v>
      </c>
    </row>
    <row r="945" spans="1:5" x14ac:dyDescent="0.25">
      <c r="A945" s="405" t="s">
        <v>1925</v>
      </c>
      <c r="B945" s="407" t="s">
        <v>1923</v>
      </c>
      <c r="C945" s="408"/>
      <c r="D945" s="411" t="s">
        <v>59</v>
      </c>
      <c r="E945" s="311" t="s">
        <v>1454</v>
      </c>
    </row>
    <row r="946" spans="1:5" x14ac:dyDescent="0.25">
      <c r="A946" s="406"/>
      <c r="B946" s="409"/>
      <c r="C946" s="410"/>
      <c r="D946" s="412"/>
      <c r="E946" s="312" t="s">
        <v>1455</v>
      </c>
    </row>
    <row r="947" spans="1:5" x14ac:dyDescent="0.25">
      <c r="A947" s="397" t="s">
        <v>1926</v>
      </c>
      <c r="B947" s="399" t="s">
        <v>1927</v>
      </c>
      <c r="C947" s="400"/>
      <c r="D947" s="403" t="s">
        <v>59</v>
      </c>
      <c r="E947" s="313" t="s">
        <v>1454</v>
      </c>
    </row>
    <row r="948" spans="1:5" x14ac:dyDescent="0.25">
      <c r="A948" s="398"/>
      <c r="B948" s="401"/>
      <c r="C948" s="402"/>
      <c r="D948" s="404"/>
      <c r="E948" s="314" t="s">
        <v>1455</v>
      </c>
    </row>
    <row r="949" spans="1:5" x14ac:dyDescent="0.25">
      <c r="A949" s="405" t="s">
        <v>1928</v>
      </c>
      <c r="B949" s="407" t="s">
        <v>1927</v>
      </c>
      <c r="C949" s="408"/>
      <c r="D949" s="411" t="s">
        <v>59</v>
      </c>
      <c r="E949" s="311" t="s">
        <v>1454</v>
      </c>
    </row>
    <row r="950" spans="1:5" x14ac:dyDescent="0.25">
      <c r="A950" s="406"/>
      <c r="B950" s="409"/>
      <c r="C950" s="410"/>
      <c r="D950" s="412"/>
      <c r="E950" s="312" t="s">
        <v>1455</v>
      </c>
    </row>
    <row r="951" spans="1:5" x14ac:dyDescent="0.25">
      <c r="A951" s="397" t="s">
        <v>1929</v>
      </c>
      <c r="B951" s="399" t="s">
        <v>1927</v>
      </c>
      <c r="C951" s="400"/>
      <c r="D951" s="403" t="s">
        <v>59</v>
      </c>
      <c r="E951" s="313" t="s">
        <v>1454</v>
      </c>
    </row>
    <row r="952" spans="1:5" x14ac:dyDescent="0.25">
      <c r="A952" s="398"/>
      <c r="B952" s="401"/>
      <c r="C952" s="402"/>
      <c r="D952" s="404"/>
      <c r="E952" s="314" t="s">
        <v>1455</v>
      </c>
    </row>
    <row r="953" spans="1:5" x14ac:dyDescent="0.25">
      <c r="A953" s="405" t="s">
        <v>1930</v>
      </c>
      <c r="B953" s="407" t="s">
        <v>1927</v>
      </c>
      <c r="C953" s="408"/>
      <c r="D953" s="411" t="s">
        <v>59</v>
      </c>
      <c r="E953" s="311" t="s">
        <v>1454</v>
      </c>
    </row>
    <row r="954" spans="1:5" x14ac:dyDescent="0.25">
      <c r="A954" s="406"/>
      <c r="B954" s="409"/>
      <c r="C954" s="410"/>
      <c r="D954" s="412"/>
      <c r="E954" s="312" t="s">
        <v>1455</v>
      </c>
    </row>
    <row r="955" spans="1:5" x14ac:dyDescent="0.25">
      <c r="A955" s="397" t="s">
        <v>1931</v>
      </c>
      <c r="B955" s="399" t="s">
        <v>1927</v>
      </c>
      <c r="C955" s="400"/>
      <c r="D955" s="403" t="s">
        <v>59</v>
      </c>
      <c r="E955" s="313" t="s">
        <v>1454</v>
      </c>
    </row>
    <row r="956" spans="1:5" x14ac:dyDescent="0.25">
      <c r="A956" s="398"/>
      <c r="B956" s="401"/>
      <c r="C956" s="402"/>
      <c r="D956" s="404"/>
      <c r="E956" s="314" t="s">
        <v>1455</v>
      </c>
    </row>
    <row r="957" spans="1:5" x14ac:dyDescent="0.25">
      <c r="A957" s="405" t="s">
        <v>1932</v>
      </c>
      <c r="B957" s="407" t="s">
        <v>1927</v>
      </c>
      <c r="C957" s="408"/>
      <c r="D957" s="411" t="s">
        <v>59</v>
      </c>
      <c r="E957" s="311" t="s">
        <v>1454</v>
      </c>
    </row>
    <row r="958" spans="1:5" x14ac:dyDescent="0.25">
      <c r="A958" s="406"/>
      <c r="B958" s="409"/>
      <c r="C958" s="410"/>
      <c r="D958" s="412"/>
      <c r="E958" s="312" t="s">
        <v>1455</v>
      </c>
    </row>
    <row r="959" spans="1:5" x14ac:dyDescent="0.25">
      <c r="A959" s="397" t="s">
        <v>1933</v>
      </c>
      <c r="B959" s="399" t="s">
        <v>1927</v>
      </c>
      <c r="C959" s="400"/>
      <c r="D959" s="403" t="s">
        <v>59</v>
      </c>
      <c r="E959" s="313" t="s">
        <v>1454</v>
      </c>
    </row>
    <row r="960" spans="1:5" x14ac:dyDescent="0.25">
      <c r="A960" s="398"/>
      <c r="B960" s="401"/>
      <c r="C960" s="402"/>
      <c r="D960" s="404"/>
      <c r="E960" s="314" t="s">
        <v>1455</v>
      </c>
    </row>
    <row r="961" spans="1:5" x14ac:dyDescent="0.25">
      <c r="A961" s="405" t="s">
        <v>1934</v>
      </c>
      <c r="B961" s="407" t="s">
        <v>1927</v>
      </c>
      <c r="C961" s="408"/>
      <c r="D961" s="411" t="s">
        <v>59</v>
      </c>
      <c r="E961" s="311" t="s">
        <v>1454</v>
      </c>
    </row>
    <row r="962" spans="1:5" x14ac:dyDescent="0.25">
      <c r="A962" s="406"/>
      <c r="B962" s="409"/>
      <c r="C962" s="410"/>
      <c r="D962" s="412"/>
      <c r="E962" s="312" t="s">
        <v>1455</v>
      </c>
    </row>
    <row r="963" spans="1:5" x14ac:dyDescent="0.25">
      <c r="A963" s="397" t="s">
        <v>1935</v>
      </c>
      <c r="B963" s="399" t="s">
        <v>1927</v>
      </c>
      <c r="C963" s="400"/>
      <c r="D963" s="403" t="s">
        <v>59</v>
      </c>
      <c r="E963" s="313" t="s">
        <v>1454</v>
      </c>
    </row>
    <row r="964" spans="1:5" x14ac:dyDescent="0.25">
      <c r="A964" s="398"/>
      <c r="B964" s="401"/>
      <c r="C964" s="402"/>
      <c r="D964" s="404"/>
      <c r="E964" s="314" t="s">
        <v>1455</v>
      </c>
    </row>
    <row r="965" spans="1:5" x14ac:dyDescent="0.25">
      <c r="A965" s="405" t="s">
        <v>1936</v>
      </c>
      <c r="B965" s="407" t="s">
        <v>1927</v>
      </c>
      <c r="C965" s="408"/>
      <c r="D965" s="411" t="s">
        <v>59</v>
      </c>
      <c r="E965" s="311" t="s">
        <v>1454</v>
      </c>
    </row>
    <row r="966" spans="1:5" x14ac:dyDescent="0.25">
      <c r="A966" s="406"/>
      <c r="B966" s="409"/>
      <c r="C966" s="410"/>
      <c r="D966" s="412"/>
      <c r="E966" s="312" t="s">
        <v>1455</v>
      </c>
    </row>
    <row r="967" spans="1:5" x14ac:dyDescent="0.25">
      <c r="A967" s="397" t="s">
        <v>1937</v>
      </c>
      <c r="B967" s="399" t="s">
        <v>1927</v>
      </c>
      <c r="C967" s="400"/>
      <c r="D967" s="403" t="s">
        <v>59</v>
      </c>
      <c r="E967" s="313" t="s">
        <v>1454</v>
      </c>
    </row>
    <row r="968" spans="1:5" x14ac:dyDescent="0.25">
      <c r="A968" s="398"/>
      <c r="B968" s="401"/>
      <c r="C968" s="402"/>
      <c r="D968" s="404"/>
      <c r="E968" s="314" t="s">
        <v>1455</v>
      </c>
    </row>
    <row r="969" spans="1:5" x14ac:dyDescent="0.25">
      <c r="A969" s="405" t="s">
        <v>1938</v>
      </c>
      <c r="B969" s="407" t="s">
        <v>1927</v>
      </c>
      <c r="C969" s="408"/>
      <c r="D969" s="411" t="s">
        <v>59</v>
      </c>
      <c r="E969" s="311" t="s">
        <v>1454</v>
      </c>
    </row>
    <row r="970" spans="1:5" x14ac:dyDescent="0.25">
      <c r="A970" s="406"/>
      <c r="B970" s="409"/>
      <c r="C970" s="410"/>
      <c r="D970" s="412"/>
      <c r="E970" s="312" t="s">
        <v>1455</v>
      </c>
    </row>
    <row r="971" spans="1:5" x14ac:dyDescent="0.25">
      <c r="A971" s="397" t="s">
        <v>1573</v>
      </c>
      <c r="B971" s="399" t="s">
        <v>1927</v>
      </c>
      <c r="C971" s="400"/>
      <c r="D971" s="403" t="s">
        <v>59</v>
      </c>
      <c r="E971" s="313" t="s">
        <v>1454</v>
      </c>
    </row>
    <row r="972" spans="1:5" x14ac:dyDescent="0.25">
      <c r="A972" s="398"/>
      <c r="B972" s="401"/>
      <c r="C972" s="402"/>
      <c r="D972" s="404"/>
      <c r="E972" s="314" t="s">
        <v>1455</v>
      </c>
    </row>
    <row r="973" spans="1:5" x14ac:dyDescent="0.25">
      <c r="A973" s="405" t="s">
        <v>1939</v>
      </c>
      <c r="B973" s="407" t="s">
        <v>1927</v>
      </c>
      <c r="C973" s="408"/>
      <c r="D973" s="411" t="s">
        <v>59</v>
      </c>
      <c r="E973" s="311" t="s">
        <v>1454</v>
      </c>
    </row>
    <row r="974" spans="1:5" x14ac:dyDescent="0.25">
      <c r="A974" s="406"/>
      <c r="B974" s="409"/>
      <c r="C974" s="410"/>
      <c r="D974" s="412"/>
      <c r="E974" s="312" t="s">
        <v>1455</v>
      </c>
    </row>
    <row r="975" spans="1:5" x14ac:dyDescent="0.25">
      <c r="A975" s="397" t="s">
        <v>1940</v>
      </c>
      <c r="B975" s="399" t="s">
        <v>1927</v>
      </c>
      <c r="C975" s="400"/>
      <c r="D975" s="403" t="s">
        <v>59</v>
      </c>
      <c r="E975" s="313" t="s">
        <v>1454</v>
      </c>
    </row>
    <row r="976" spans="1:5" x14ac:dyDescent="0.25">
      <c r="A976" s="398"/>
      <c r="B976" s="401"/>
      <c r="C976" s="402"/>
      <c r="D976" s="404"/>
      <c r="E976" s="314" t="s">
        <v>1455</v>
      </c>
    </row>
    <row r="977" spans="1:5" x14ac:dyDescent="0.25">
      <c r="A977" s="405" t="s">
        <v>1941</v>
      </c>
      <c r="B977" s="407" t="s">
        <v>1927</v>
      </c>
      <c r="C977" s="408"/>
      <c r="D977" s="411" t="s">
        <v>59</v>
      </c>
      <c r="E977" s="311" t="s">
        <v>1454</v>
      </c>
    </row>
    <row r="978" spans="1:5" x14ac:dyDescent="0.25">
      <c r="A978" s="406"/>
      <c r="B978" s="409"/>
      <c r="C978" s="410"/>
      <c r="D978" s="412"/>
      <c r="E978" s="312" t="s">
        <v>1455</v>
      </c>
    </row>
    <row r="979" spans="1:5" x14ac:dyDescent="0.25">
      <c r="A979" s="397" t="s">
        <v>1942</v>
      </c>
      <c r="B979" s="399" t="s">
        <v>1943</v>
      </c>
      <c r="C979" s="400"/>
      <c r="D979" s="403" t="s">
        <v>59</v>
      </c>
      <c r="E979" s="313" t="s">
        <v>1454</v>
      </c>
    </row>
    <row r="980" spans="1:5" x14ac:dyDescent="0.25">
      <c r="A980" s="398"/>
      <c r="B980" s="401"/>
      <c r="C980" s="402"/>
      <c r="D980" s="404"/>
      <c r="E980" s="314" t="s">
        <v>1455</v>
      </c>
    </row>
    <row r="981" spans="1:5" x14ac:dyDescent="0.25">
      <c r="A981" s="405" t="s">
        <v>1944</v>
      </c>
      <c r="B981" s="407" t="s">
        <v>1943</v>
      </c>
      <c r="C981" s="408"/>
      <c r="D981" s="411" t="s">
        <v>59</v>
      </c>
      <c r="E981" s="311" t="s">
        <v>1454</v>
      </c>
    </row>
    <row r="982" spans="1:5" x14ac:dyDescent="0.25">
      <c r="A982" s="406"/>
      <c r="B982" s="409"/>
      <c r="C982" s="410"/>
      <c r="D982" s="412"/>
      <c r="E982" s="312" t="s">
        <v>1455</v>
      </c>
    </row>
    <row r="983" spans="1:5" x14ac:dyDescent="0.25">
      <c r="A983" s="397" t="s">
        <v>1945</v>
      </c>
      <c r="B983" s="399" t="s">
        <v>1943</v>
      </c>
      <c r="C983" s="400"/>
      <c r="D983" s="403" t="s">
        <v>59</v>
      </c>
      <c r="E983" s="313" t="s">
        <v>1454</v>
      </c>
    </row>
    <row r="984" spans="1:5" x14ac:dyDescent="0.25">
      <c r="A984" s="398"/>
      <c r="B984" s="401"/>
      <c r="C984" s="402"/>
      <c r="D984" s="404"/>
      <c r="E984" s="314" t="s">
        <v>1455</v>
      </c>
    </row>
    <row r="985" spans="1:5" x14ac:dyDescent="0.25">
      <c r="A985" s="405" t="s">
        <v>1946</v>
      </c>
      <c r="B985" s="407" t="s">
        <v>1943</v>
      </c>
      <c r="C985" s="408"/>
      <c r="D985" s="411" t="s">
        <v>59</v>
      </c>
      <c r="E985" s="311" t="s">
        <v>1454</v>
      </c>
    </row>
    <row r="986" spans="1:5" x14ac:dyDescent="0.25">
      <c r="A986" s="406"/>
      <c r="B986" s="409"/>
      <c r="C986" s="410"/>
      <c r="D986" s="412"/>
      <c r="E986" s="312" t="s">
        <v>1455</v>
      </c>
    </row>
    <row r="987" spans="1:5" x14ac:dyDescent="0.25">
      <c r="A987" s="397" t="s">
        <v>1947</v>
      </c>
      <c r="B987" s="399" t="s">
        <v>1943</v>
      </c>
      <c r="C987" s="400"/>
      <c r="D987" s="403" t="s">
        <v>59</v>
      </c>
      <c r="E987" s="313" t="s">
        <v>1454</v>
      </c>
    </row>
    <row r="988" spans="1:5" x14ac:dyDescent="0.25">
      <c r="A988" s="398"/>
      <c r="B988" s="401"/>
      <c r="C988" s="402"/>
      <c r="D988" s="404"/>
      <c r="E988" s="314" t="s">
        <v>1455</v>
      </c>
    </row>
    <row r="989" spans="1:5" x14ac:dyDescent="0.25">
      <c r="A989" s="405" t="s">
        <v>1948</v>
      </c>
      <c r="B989" s="407" t="s">
        <v>1949</v>
      </c>
      <c r="C989" s="408"/>
      <c r="D989" s="411" t="s">
        <v>59</v>
      </c>
      <c r="E989" s="311" t="s">
        <v>1454</v>
      </c>
    </row>
    <row r="990" spans="1:5" x14ac:dyDescent="0.25">
      <c r="A990" s="406"/>
      <c r="B990" s="409"/>
      <c r="C990" s="410"/>
      <c r="D990" s="412"/>
      <c r="E990" s="312" t="s">
        <v>1455</v>
      </c>
    </row>
    <row r="991" spans="1:5" x14ac:dyDescent="0.25">
      <c r="A991" s="397" t="s">
        <v>1950</v>
      </c>
      <c r="B991" s="399" t="s">
        <v>1949</v>
      </c>
      <c r="C991" s="400"/>
      <c r="D991" s="403" t="s">
        <v>59</v>
      </c>
      <c r="E991" s="313" t="s">
        <v>1454</v>
      </c>
    </row>
    <row r="992" spans="1:5" x14ac:dyDescent="0.25">
      <c r="A992" s="398"/>
      <c r="B992" s="401"/>
      <c r="C992" s="402"/>
      <c r="D992" s="404"/>
      <c r="E992" s="314" t="s">
        <v>1455</v>
      </c>
    </row>
    <row r="993" spans="1:5" x14ac:dyDescent="0.25">
      <c r="A993" s="405" t="s">
        <v>1951</v>
      </c>
      <c r="B993" s="407" t="s">
        <v>1949</v>
      </c>
      <c r="C993" s="408"/>
      <c r="D993" s="411" t="s">
        <v>59</v>
      </c>
      <c r="E993" s="311" t="s">
        <v>1454</v>
      </c>
    </row>
    <row r="994" spans="1:5" x14ac:dyDescent="0.25">
      <c r="A994" s="406"/>
      <c r="B994" s="409"/>
      <c r="C994" s="410"/>
      <c r="D994" s="412"/>
      <c r="E994" s="312" t="s">
        <v>1455</v>
      </c>
    </row>
    <row r="995" spans="1:5" x14ac:dyDescent="0.25">
      <c r="A995" s="397" t="s">
        <v>1952</v>
      </c>
      <c r="B995" s="399" t="s">
        <v>1949</v>
      </c>
      <c r="C995" s="400"/>
      <c r="D995" s="403" t="s">
        <v>59</v>
      </c>
      <c r="E995" s="313" t="s">
        <v>1454</v>
      </c>
    </row>
    <row r="996" spans="1:5" x14ac:dyDescent="0.25">
      <c r="A996" s="398"/>
      <c r="B996" s="401"/>
      <c r="C996" s="402"/>
      <c r="D996" s="404"/>
      <c r="E996" s="314" t="s">
        <v>1455</v>
      </c>
    </row>
    <row r="997" spans="1:5" x14ac:dyDescent="0.25">
      <c r="A997" s="405" t="s">
        <v>1953</v>
      </c>
      <c r="B997" s="407" t="s">
        <v>1949</v>
      </c>
      <c r="C997" s="408"/>
      <c r="D997" s="411" t="s">
        <v>59</v>
      </c>
      <c r="E997" s="311" t="s">
        <v>1454</v>
      </c>
    </row>
    <row r="998" spans="1:5" x14ac:dyDescent="0.25">
      <c r="A998" s="406"/>
      <c r="B998" s="409"/>
      <c r="C998" s="410"/>
      <c r="D998" s="412"/>
      <c r="E998" s="312" t="s">
        <v>1455</v>
      </c>
    </row>
    <row r="999" spans="1:5" x14ac:dyDescent="0.25">
      <c r="A999" s="397" t="s">
        <v>1954</v>
      </c>
      <c r="B999" s="399" t="s">
        <v>1949</v>
      </c>
      <c r="C999" s="400"/>
      <c r="D999" s="403" t="s">
        <v>59</v>
      </c>
      <c r="E999" s="313" t="s">
        <v>1454</v>
      </c>
    </row>
    <row r="1000" spans="1:5" x14ac:dyDescent="0.25">
      <c r="A1000" s="398"/>
      <c r="B1000" s="401"/>
      <c r="C1000" s="402"/>
      <c r="D1000" s="404"/>
      <c r="E1000" s="314" t="s">
        <v>1455</v>
      </c>
    </row>
    <row r="1001" spans="1:5" x14ac:dyDescent="0.25">
      <c r="A1001" s="405" t="s">
        <v>1955</v>
      </c>
      <c r="B1001" s="407" t="s">
        <v>1949</v>
      </c>
      <c r="C1001" s="408"/>
      <c r="D1001" s="411" t="s">
        <v>59</v>
      </c>
      <c r="E1001" s="311" t="s">
        <v>1454</v>
      </c>
    </row>
    <row r="1002" spans="1:5" x14ac:dyDescent="0.25">
      <c r="A1002" s="406"/>
      <c r="B1002" s="409"/>
      <c r="C1002" s="410"/>
      <c r="D1002" s="412"/>
      <c r="E1002" s="312" t="s">
        <v>1455</v>
      </c>
    </row>
    <row r="1003" spans="1:5" x14ac:dyDescent="0.25">
      <c r="A1003" s="397" t="s">
        <v>1956</v>
      </c>
      <c r="B1003" s="399" t="s">
        <v>1949</v>
      </c>
      <c r="C1003" s="400"/>
      <c r="D1003" s="403" t="s">
        <v>59</v>
      </c>
      <c r="E1003" s="313" t="s">
        <v>1454</v>
      </c>
    </row>
    <row r="1004" spans="1:5" x14ac:dyDescent="0.25">
      <c r="A1004" s="398"/>
      <c r="B1004" s="401"/>
      <c r="C1004" s="402"/>
      <c r="D1004" s="404"/>
      <c r="E1004" s="314" t="s">
        <v>1455</v>
      </c>
    </row>
    <row r="1005" spans="1:5" x14ac:dyDescent="0.25">
      <c r="A1005" s="405" t="s">
        <v>1957</v>
      </c>
      <c r="B1005" s="407" t="s">
        <v>1958</v>
      </c>
      <c r="C1005" s="408"/>
      <c r="D1005" s="411" t="s">
        <v>59</v>
      </c>
      <c r="E1005" s="311" t="s">
        <v>1454</v>
      </c>
    </row>
    <row r="1006" spans="1:5" x14ac:dyDescent="0.25">
      <c r="A1006" s="406"/>
      <c r="B1006" s="409"/>
      <c r="C1006" s="410"/>
      <c r="D1006" s="412"/>
      <c r="E1006" s="312" t="s">
        <v>1455</v>
      </c>
    </row>
    <row r="1007" spans="1:5" x14ac:dyDescent="0.25">
      <c r="A1007" s="397" t="s">
        <v>1466</v>
      </c>
      <c r="B1007" s="399" t="s">
        <v>1958</v>
      </c>
      <c r="C1007" s="400"/>
      <c r="D1007" s="403" t="s">
        <v>59</v>
      </c>
      <c r="E1007" s="313" t="s">
        <v>1454</v>
      </c>
    </row>
    <row r="1008" spans="1:5" x14ac:dyDescent="0.25">
      <c r="A1008" s="398"/>
      <c r="B1008" s="401"/>
      <c r="C1008" s="402"/>
      <c r="D1008" s="404"/>
      <c r="E1008" s="314" t="s">
        <v>1455</v>
      </c>
    </row>
    <row r="1009" spans="1:5" x14ac:dyDescent="0.25">
      <c r="A1009" s="405" t="s">
        <v>1959</v>
      </c>
      <c r="B1009" s="407" t="s">
        <v>1958</v>
      </c>
      <c r="C1009" s="408"/>
      <c r="D1009" s="411" t="s">
        <v>59</v>
      </c>
      <c r="E1009" s="311" t="s">
        <v>1454</v>
      </c>
    </row>
    <row r="1010" spans="1:5" x14ac:dyDescent="0.25">
      <c r="A1010" s="406"/>
      <c r="B1010" s="409"/>
      <c r="C1010" s="410"/>
      <c r="D1010" s="412"/>
      <c r="E1010" s="312" t="s">
        <v>1455</v>
      </c>
    </row>
    <row r="1011" spans="1:5" x14ac:dyDescent="0.25">
      <c r="A1011" s="397" t="s">
        <v>1960</v>
      </c>
      <c r="B1011" s="399" t="s">
        <v>1958</v>
      </c>
      <c r="C1011" s="400"/>
      <c r="D1011" s="403" t="s">
        <v>59</v>
      </c>
      <c r="E1011" s="313" t="s">
        <v>1454</v>
      </c>
    </row>
    <row r="1012" spans="1:5" x14ac:dyDescent="0.25">
      <c r="A1012" s="398"/>
      <c r="B1012" s="401"/>
      <c r="C1012" s="402"/>
      <c r="D1012" s="404"/>
      <c r="E1012" s="314" t="s">
        <v>1455</v>
      </c>
    </row>
    <row r="1013" spans="1:5" x14ac:dyDescent="0.25">
      <c r="A1013" s="405" t="s">
        <v>1961</v>
      </c>
      <c r="B1013" s="407" t="s">
        <v>1958</v>
      </c>
      <c r="C1013" s="408"/>
      <c r="D1013" s="411" t="s">
        <v>59</v>
      </c>
      <c r="E1013" s="311" t="s">
        <v>1454</v>
      </c>
    </row>
    <row r="1014" spans="1:5" x14ac:dyDescent="0.25">
      <c r="A1014" s="406"/>
      <c r="B1014" s="409"/>
      <c r="C1014" s="410"/>
      <c r="D1014" s="412"/>
      <c r="E1014" s="312" t="s">
        <v>1455</v>
      </c>
    </row>
    <row r="1015" spans="1:5" x14ac:dyDescent="0.25">
      <c r="A1015" s="397" t="s">
        <v>1962</v>
      </c>
      <c r="B1015" s="399" t="s">
        <v>1958</v>
      </c>
      <c r="C1015" s="400"/>
      <c r="D1015" s="403" t="s">
        <v>59</v>
      </c>
      <c r="E1015" s="313" t="s">
        <v>1454</v>
      </c>
    </row>
    <row r="1016" spans="1:5" x14ac:dyDescent="0.25">
      <c r="A1016" s="398"/>
      <c r="B1016" s="401"/>
      <c r="C1016" s="402"/>
      <c r="D1016" s="404"/>
      <c r="E1016" s="314" t="s">
        <v>1455</v>
      </c>
    </row>
    <row r="1017" spans="1:5" x14ac:dyDescent="0.25">
      <c r="A1017" s="405" t="s">
        <v>1963</v>
      </c>
      <c r="B1017" s="407" t="s">
        <v>1958</v>
      </c>
      <c r="C1017" s="408"/>
      <c r="D1017" s="411" t="s">
        <v>59</v>
      </c>
      <c r="E1017" s="311" t="s">
        <v>1454</v>
      </c>
    </row>
    <row r="1018" spans="1:5" x14ac:dyDescent="0.25">
      <c r="A1018" s="406"/>
      <c r="B1018" s="409"/>
      <c r="C1018" s="410"/>
      <c r="D1018" s="412"/>
      <c r="E1018" s="312" t="s">
        <v>1455</v>
      </c>
    </row>
    <row r="1019" spans="1:5" x14ac:dyDescent="0.25">
      <c r="A1019" s="397" t="s">
        <v>1964</v>
      </c>
      <c r="B1019" s="399" t="s">
        <v>1958</v>
      </c>
      <c r="C1019" s="400"/>
      <c r="D1019" s="403" t="s">
        <v>59</v>
      </c>
      <c r="E1019" s="313" t="s">
        <v>1454</v>
      </c>
    </row>
    <row r="1020" spans="1:5" x14ac:dyDescent="0.25">
      <c r="A1020" s="398"/>
      <c r="B1020" s="401"/>
      <c r="C1020" s="402"/>
      <c r="D1020" s="404"/>
      <c r="E1020" s="314" t="s">
        <v>1455</v>
      </c>
    </row>
    <row r="1021" spans="1:5" x14ac:dyDescent="0.25">
      <c r="A1021" s="405" t="s">
        <v>1965</v>
      </c>
      <c r="B1021" s="407" t="s">
        <v>1958</v>
      </c>
      <c r="C1021" s="408"/>
      <c r="D1021" s="411" t="s">
        <v>59</v>
      </c>
      <c r="E1021" s="311" t="s">
        <v>1454</v>
      </c>
    </row>
    <row r="1022" spans="1:5" x14ac:dyDescent="0.25">
      <c r="A1022" s="406"/>
      <c r="B1022" s="409"/>
      <c r="C1022" s="410"/>
      <c r="D1022" s="412"/>
      <c r="E1022" s="312" t="s">
        <v>1455</v>
      </c>
    </row>
    <row r="1023" spans="1:5" x14ac:dyDescent="0.25">
      <c r="A1023" s="397" t="s">
        <v>1966</v>
      </c>
      <c r="B1023" s="399" t="s">
        <v>1958</v>
      </c>
      <c r="C1023" s="400"/>
      <c r="D1023" s="403" t="s">
        <v>59</v>
      </c>
      <c r="E1023" s="313" t="s">
        <v>1454</v>
      </c>
    </row>
    <row r="1024" spans="1:5" x14ac:dyDescent="0.25">
      <c r="A1024" s="398"/>
      <c r="B1024" s="401"/>
      <c r="C1024" s="402"/>
      <c r="D1024" s="404"/>
      <c r="E1024" s="314" t="s">
        <v>1455</v>
      </c>
    </row>
    <row r="1025" spans="1:5" x14ac:dyDescent="0.25">
      <c r="A1025" s="405" t="s">
        <v>1967</v>
      </c>
      <c r="B1025" s="407" t="s">
        <v>1968</v>
      </c>
      <c r="C1025" s="408"/>
      <c r="D1025" s="411" t="s">
        <v>59</v>
      </c>
      <c r="E1025" s="311" t="s">
        <v>1454</v>
      </c>
    </row>
    <row r="1026" spans="1:5" x14ac:dyDescent="0.25">
      <c r="A1026" s="406"/>
      <c r="B1026" s="409"/>
      <c r="C1026" s="410"/>
      <c r="D1026" s="412"/>
      <c r="E1026" s="312" t="s">
        <v>1455</v>
      </c>
    </row>
    <row r="1027" spans="1:5" x14ac:dyDescent="0.25">
      <c r="A1027" s="397" t="s">
        <v>1969</v>
      </c>
      <c r="B1027" s="399" t="s">
        <v>1968</v>
      </c>
      <c r="C1027" s="400"/>
      <c r="D1027" s="403" t="s">
        <v>59</v>
      </c>
      <c r="E1027" s="313" t="s">
        <v>1454</v>
      </c>
    </row>
    <row r="1028" spans="1:5" x14ac:dyDescent="0.25">
      <c r="A1028" s="398"/>
      <c r="B1028" s="401"/>
      <c r="C1028" s="402"/>
      <c r="D1028" s="404"/>
      <c r="E1028" s="314" t="s">
        <v>1455</v>
      </c>
    </row>
    <row r="1029" spans="1:5" x14ac:dyDescent="0.25">
      <c r="A1029" s="405" t="s">
        <v>1970</v>
      </c>
      <c r="B1029" s="407" t="s">
        <v>1968</v>
      </c>
      <c r="C1029" s="408"/>
      <c r="D1029" s="411" t="s">
        <v>59</v>
      </c>
      <c r="E1029" s="311" t="s">
        <v>1454</v>
      </c>
    </row>
    <row r="1030" spans="1:5" x14ac:dyDescent="0.25">
      <c r="A1030" s="406"/>
      <c r="B1030" s="409"/>
      <c r="C1030" s="410"/>
      <c r="D1030" s="412"/>
      <c r="E1030" s="312" t="s">
        <v>1455</v>
      </c>
    </row>
    <row r="1031" spans="1:5" x14ac:dyDescent="0.25">
      <c r="A1031" s="397" t="s">
        <v>1971</v>
      </c>
      <c r="B1031" s="399" t="s">
        <v>1968</v>
      </c>
      <c r="C1031" s="400"/>
      <c r="D1031" s="403" t="s">
        <v>59</v>
      </c>
      <c r="E1031" s="313" t="s">
        <v>1454</v>
      </c>
    </row>
    <row r="1032" spans="1:5" x14ac:dyDescent="0.25">
      <c r="A1032" s="398"/>
      <c r="B1032" s="401"/>
      <c r="C1032" s="402"/>
      <c r="D1032" s="404"/>
      <c r="E1032" s="314" t="s">
        <v>1455</v>
      </c>
    </row>
    <row r="1033" spans="1:5" x14ac:dyDescent="0.25">
      <c r="A1033" s="405" t="s">
        <v>1972</v>
      </c>
      <c r="B1033" s="407" t="s">
        <v>1968</v>
      </c>
      <c r="C1033" s="408"/>
      <c r="D1033" s="411" t="s">
        <v>59</v>
      </c>
      <c r="E1033" s="311" t="s">
        <v>1454</v>
      </c>
    </row>
    <row r="1034" spans="1:5" x14ac:dyDescent="0.25">
      <c r="A1034" s="406"/>
      <c r="B1034" s="409"/>
      <c r="C1034" s="410"/>
      <c r="D1034" s="412"/>
      <c r="E1034" s="312" t="s">
        <v>1455</v>
      </c>
    </row>
    <row r="1035" spans="1:5" x14ac:dyDescent="0.25">
      <c r="A1035" s="397" t="s">
        <v>1973</v>
      </c>
      <c r="B1035" s="399" t="s">
        <v>1968</v>
      </c>
      <c r="C1035" s="400"/>
      <c r="D1035" s="403" t="s">
        <v>59</v>
      </c>
      <c r="E1035" s="313" t="s">
        <v>1454</v>
      </c>
    </row>
    <row r="1036" spans="1:5" x14ac:dyDescent="0.25">
      <c r="A1036" s="398"/>
      <c r="B1036" s="401"/>
      <c r="C1036" s="402"/>
      <c r="D1036" s="404"/>
      <c r="E1036" s="314" t="s">
        <v>1455</v>
      </c>
    </row>
    <row r="1037" spans="1:5" x14ac:dyDescent="0.25">
      <c r="A1037" s="405" t="s">
        <v>1974</v>
      </c>
      <c r="B1037" s="407" t="s">
        <v>1968</v>
      </c>
      <c r="C1037" s="408"/>
      <c r="D1037" s="411" t="s">
        <v>59</v>
      </c>
      <c r="E1037" s="311" t="s">
        <v>1454</v>
      </c>
    </row>
    <row r="1038" spans="1:5" x14ac:dyDescent="0.25">
      <c r="A1038" s="406"/>
      <c r="B1038" s="409"/>
      <c r="C1038" s="410"/>
      <c r="D1038" s="412"/>
      <c r="E1038" s="312" t="s">
        <v>1455</v>
      </c>
    </row>
    <row r="1039" spans="1:5" x14ac:dyDescent="0.25">
      <c r="A1039" s="397" t="s">
        <v>1975</v>
      </c>
      <c r="B1039" s="399" t="s">
        <v>1968</v>
      </c>
      <c r="C1039" s="400"/>
      <c r="D1039" s="403" t="s">
        <v>59</v>
      </c>
      <c r="E1039" s="313" t="s">
        <v>1454</v>
      </c>
    </row>
    <row r="1040" spans="1:5" x14ac:dyDescent="0.25">
      <c r="A1040" s="398"/>
      <c r="B1040" s="401"/>
      <c r="C1040" s="402"/>
      <c r="D1040" s="404"/>
      <c r="E1040" s="314" t="s">
        <v>1455</v>
      </c>
    </row>
    <row r="1041" spans="1:5" x14ac:dyDescent="0.25">
      <c r="A1041" s="405" t="s">
        <v>1976</v>
      </c>
      <c r="B1041" s="407" t="s">
        <v>1968</v>
      </c>
      <c r="C1041" s="408"/>
      <c r="D1041" s="411" t="s">
        <v>59</v>
      </c>
      <c r="E1041" s="311" t="s">
        <v>1454</v>
      </c>
    </row>
    <row r="1042" spans="1:5" x14ac:dyDescent="0.25">
      <c r="A1042" s="406"/>
      <c r="B1042" s="409"/>
      <c r="C1042" s="410"/>
      <c r="D1042" s="412"/>
      <c r="E1042" s="312" t="s">
        <v>1455</v>
      </c>
    </row>
    <row r="1043" spans="1:5" x14ac:dyDescent="0.25">
      <c r="A1043" s="397" t="s">
        <v>1977</v>
      </c>
      <c r="B1043" s="399" t="s">
        <v>1968</v>
      </c>
      <c r="C1043" s="400"/>
      <c r="D1043" s="403" t="s">
        <v>59</v>
      </c>
      <c r="E1043" s="313" t="s">
        <v>1454</v>
      </c>
    </row>
    <row r="1044" spans="1:5" x14ac:dyDescent="0.25">
      <c r="A1044" s="398"/>
      <c r="B1044" s="401"/>
      <c r="C1044" s="402"/>
      <c r="D1044" s="404"/>
      <c r="E1044" s="314" t="s">
        <v>1455</v>
      </c>
    </row>
    <row r="1045" spans="1:5" x14ac:dyDescent="0.25">
      <c r="A1045" s="405" t="s">
        <v>1978</v>
      </c>
      <c r="B1045" s="407" t="s">
        <v>1968</v>
      </c>
      <c r="C1045" s="408"/>
      <c r="D1045" s="411" t="s">
        <v>59</v>
      </c>
      <c r="E1045" s="311" t="s">
        <v>1454</v>
      </c>
    </row>
    <row r="1046" spans="1:5" x14ac:dyDescent="0.25">
      <c r="A1046" s="406"/>
      <c r="B1046" s="409"/>
      <c r="C1046" s="410"/>
      <c r="D1046" s="412"/>
      <c r="E1046" s="312" t="s">
        <v>1455</v>
      </c>
    </row>
    <row r="1047" spans="1:5" x14ac:dyDescent="0.25">
      <c r="A1047" s="397" t="s">
        <v>1979</v>
      </c>
      <c r="B1047" s="399" t="s">
        <v>1968</v>
      </c>
      <c r="C1047" s="400"/>
      <c r="D1047" s="403" t="s">
        <v>59</v>
      </c>
      <c r="E1047" s="313" t="s">
        <v>1454</v>
      </c>
    </row>
    <row r="1048" spans="1:5" x14ac:dyDescent="0.25">
      <c r="A1048" s="398"/>
      <c r="B1048" s="401"/>
      <c r="C1048" s="402"/>
      <c r="D1048" s="404"/>
      <c r="E1048" s="314" t="s">
        <v>1455</v>
      </c>
    </row>
    <row r="1049" spans="1:5" x14ac:dyDescent="0.25">
      <c r="A1049" s="405" t="s">
        <v>1980</v>
      </c>
      <c r="B1049" s="407" t="s">
        <v>1968</v>
      </c>
      <c r="C1049" s="408"/>
      <c r="D1049" s="411" t="s">
        <v>59</v>
      </c>
      <c r="E1049" s="311" t="s">
        <v>1454</v>
      </c>
    </row>
    <row r="1050" spans="1:5" x14ac:dyDescent="0.25">
      <c r="A1050" s="406"/>
      <c r="B1050" s="409"/>
      <c r="C1050" s="410"/>
      <c r="D1050" s="412"/>
      <c r="E1050" s="312" t="s">
        <v>1455</v>
      </c>
    </row>
    <row r="1051" spans="1:5" x14ac:dyDescent="0.25">
      <c r="A1051" s="397" t="s">
        <v>1981</v>
      </c>
      <c r="B1051" s="399" t="s">
        <v>1968</v>
      </c>
      <c r="C1051" s="400"/>
      <c r="D1051" s="403" t="s">
        <v>59</v>
      </c>
      <c r="E1051" s="313" t="s">
        <v>1454</v>
      </c>
    </row>
    <row r="1052" spans="1:5" x14ac:dyDescent="0.25">
      <c r="A1052" s="398"/>
      <c r="B1052" s="401"/>
      <c r="C1052" s="402"/>
      <c r="D1052" s="404"/>
      <c r="E1052" s="314" t="s">
        <v>1455</v>
      </c>
    </row>
    <row r="1053" spans="1:5" x14ac:dyDescent="0.25">
      <c r="A1053" s="405" t="s">
        <v>1982</v>
      </c>
      <c r="B1053" s="407" t="s">
        <v>1968</v>
      </c>
      <c r="C1053" s="408"/>
      <c r="D1053" s="411" t="s">
        <v>59</v>
      </c>
      <c r="E1053" s="311" t="s">
        <v>1454</v>
      </c>
    </row>
    <row r="1054" spans="1:5" x14ac:dyDescent="0.25">
      <c r="A1054" s="406"/>
      <c r="B1054" s="409"/>
      <c r="C1054" s="410"/>
      <c r="D1054" s="412"/>
      <c r="E1054" s="312" t="s">
        <v>1455</v>
      </c>
    </row>
    <row r="1055" spans="1:5" x14ac:dyDescent="0.25">
      <c r="A1055" s="397" t="s">
        <v>1983</v>
      </c>
      <c r="B1055" s="399" t="s">
        <v>1968</v>
      </c>
      <c r="C1055" s="400"/>
      <c r="D1055" s="403" t="s">
        <v>59</v>
      </c>
      <c r="E1055" s="313" t="s">
        <v>1454</v>
      </c>
    </row>
    <row r="1056" spans="1:5" x14ac:dyDescent="0.25">
      <c r="A1056" s="398"/>
      <c r="B1056" s="401"/>
      <c r="C1056" s="402"/>
      <c r="D1056" s="404"/>
      <c r="E1056" s="314" t="s">
        <v>1455</v>
      </c>
    </row>
    <row r="1057" spans="1:5" x14ac:dyDescent="0.25">
      <c r="A1057" s="405" t="s">
        <v>1984</v>
      </c>
      <c r="B1057" s="407" t="s">
        <v>1968</v>
      </c>
      <c r="C1057" s="408"/>
      <c r="D1057" s="411" t="s">
        <v>59</v>
      </c>
      <c r="E1057" s="311" t="s">
        <v>1454</v>
      </c>
    </row>
    <row r="1058" spans="1:5" x14ac:dyDescent="0.25">
      <c r="A1058" s="406"/>
      <c r="B1058" s="409"/>
      <c r="C1058" s="410"/>
      <c r="D1058" s="412"/>
      <c r="E1058" s="312" t="s">
        <v>1455</v>
      </c>
    </row>
    <row r="1059" spans="1:5" x14ac:dyDescent="0.25">
      <c r="A1059" s="397" t="s">
        <v>1985</v>
      </c>
      <c r="B1059" s="399" t="s">
        <v>1968</v>
      </c>
      <c r="C1059" s="400"/>
      <c r="D1059" s="403" t="s">
        <v>59</v>
      </c>
      <c r="E1059" s="313" t="s">
        <v>1454</v>
      </c>
    </row>
    <row r="1060" spans="1:5" x14ac:dyDescent="0.25">
      <c r="A1060" s="398"/>
      <c r="B1060" s="401"/>
      <c r="C1060" s="402"/>
      <c r="D1060" s="404"/>
      <c r="E1060" s="314" t="s">
        <v>1455</v>
      </c>
    </row>
    <row r="1061" spans="1:5" x14ac:dyDescent="0.25">
      <c r="A1061" s="405" t="s">
        <v>1986</v>
      </c>
      <c r="B1061" s="407" t="s">
        <v>1968</v>
      </c>
      <c r="C1061" s="408"/>
      <c r="D1061" s="411" t="s">
        <v>59</v>
      </c>
      <c r="E1061" s="311" t="s">
        <v>1454</v>
      </c>
    </row>
    <row r="1062" spans="1:5" x14ac:dyDescent="0.25">
      <c r="A1062" s="406"/>
      <c r="B1062" s="409"/>
      <c r="C1062" s="410"/>
      <c r="D1062" s="412"/>
      <c r="E1062" s="312" t="s">
        <v>1455</v>
      </c>
    </row>
    <row r="1063" spans="1:5" x14ac:dyDescent="0.25">
      <c r="A1063" s="397" t="s">
        <v>1987</v>
      </c>
      <c r="B1063" s="399" t="s">
        <v>1988</v>
      </c>
      <c r="C1063" s="400"/>
      <c r="D1063" s="403" t="s">
        <v>59</v>
      </c>
      <c r="E1063" s="313" t="s">
        <v>1454</v>
      </c>
    </row>
    <row r="1064" spans="1:5" x14ac:dyDescent="0.25">
      <c r="A1064" s="398"/>
      <c r="B1064" s="401"/>
      <c r="C1064" s="402"/>
      <c r="D1064" s="404"/>
      <c r="E1064" s="314" t="s">
        <v>1455</v>
      </c>
    </row>
    <row r="1065" spans="1:5" x14ac:dyDescent="0.25">
      <c r="A1065" s="405" t="s">
        <v>1989</v>
      </c>
      <c r="B1065" s="407" t="s">
        <v>1988</v>
      </c>
      <c r="C1065" s="408"/>
      <c r="D1065" s="411" t="s">
        <v>59</v>
      </c>
      <c r="E1065" s="311" t="s">
        <v>1454</v>
      </c>
    </row>
    <row r="1066" spans="1:5" x14ac:dyDescent="0.25">
      <c r="A1066" s="406"/>
      <c r="B1066" s="409"/>
      <c r="C1066" s="410"/>
      <c r="D1066" s="412"/>
      <c r="E1066" s="312" t="s">
        <v>1455</v>
      </c>
    </row>
    <row r="1067" spans="1:5" x14ac:dyDescent="0.25">
      <c r="A1067" s="397" t="s">
        <v>1990</v>
      </c>
      <c r="B1067" s="399" t="s">
        <v>1988</v>
      </c>
      <c r="C1067" s="400"/>
      <c r="D1067" s="403" t="s">
        <v>59</v>
      </c>
      <c r="E1067" s="313" t="s">
        <v>1454</v>
      </c>
    </row>
    <row r="1068" spans="1:5" x14ac:dyDescent="0.25">
      <c r="A1068" s="398"/>
      <c r="B1068" s="401"/>
      <c r="C1068" s="402"/>
      <c r="D1068" s="404"/>
      <c r="E1068" s="314" t="s">
        <v>1455</v>
      </c>
    </row>
    <row r="1069" spans="1:5" x14ac:dyDescent="0.25">
      <c r="A1069" s="405" t="s">
        <v>1941</v>
      </c>
      <c r="B1069" s="407" t="s">
        <v>1988</v>
      </c>
      <c r="C1069" s="408"/>
      <c r="D1069" s="411" t="s">
        <v>59</v>
      </c>
      <c r="E1069" s="311" t="s">
        <v>1454</v>
      </c>
    </row>
    <row r="1070" spans="1:5" x14ac:dyDescent="0.25">
      <c r="A1070" s="406"/>
      <c r="B1070" s="409"/>
      <c r="C1070" s="410"/>
      <c r="D1070" s="412"/>
      <c r="E1070" s="312" t="s">
        <v>1455</v>
      </c>
    </row>
    <row r="1071" spans="1:5" x14ac:dyDescent="0.25">
      <c r="A1071" s="397" t="s">
        <v>1991</v>
      </c>
      <c r="B1071" s="399" t="s">
        <v>1992</v>
      </c>
      <c r="C1071" s="400"/>
      <c r="D1071" s="403" t="s">
        <v>59</v>
      </c>
      <c r="E1071" s="313" t="s">
        <v>1454</v>
      </c>
    </row>
    <row r="1072" spans="1:5" x14ac:dyDescent="0.25">
      <c r="A1072" s="398"/>
      <c r="B1072" s="401"/>
      <c r="C1072" s="402"/>
      <c r="D1072" s="404"/>
      <c r="E1072" s="314" t="s">
        <v>1455</v>
      </c>
    </row>
    <row r="1073" spans="1:5" x14ac:dyDescent="0.25">
      <c r="A1073" s="405" t="s">
        <v>1993</v>
      </c>
      <c r="B1073" s="407" t="s">
        <v>1992</v>
      </c>
      <c r="C1073" s="408"/>
      <c r="D1073" s="411" t="s">
        <v>59</v>
      </c>
      <c r="E1073" s="311" t="s">
        <v>1454</v>
      </c>
    </row>
    <row r="1074" spans="1:5" x14ac:dyDescent="0.25">
      <c r="A1074" s="406"/>
      <c r="B1074" s="409"/>
      <c r="C1074" s="410"/>
      <c r="D1074" s="412"/>
      <c r="E1074" s="312" t="s">
        <v>1455</v>
      </c>
    </row>
    <row r="1075" spans="1:5" x14ac:dyDescent="0.25">
      <c r="A1075" s="397" t="s">
        <v>1994</v>
      </c>
      <c r="B1075" s="399" t="s">
        <v>1992</v>
      </c>
      <c r="C1075" s="400"/>
      <c r="D1075" s="403" t="s">
        <v>59</v>
      </c>
      <c r="E1075" s="313" t="s">
        <v>1454</v>
      </c>
    </row>
    <row r="1076" spans="1:5" x14ac:dyDescent="0.25">
      <c r="A1076" s="398"/>
      <c r="B1076" s="401"/>
      <c r="C1076" s="402"/>
      <c r="D1076" s="404"/>
      <c r="E1076" s="314" t="s">
        <v>1455</v>
      </c>
    </row>
    <row r="1077" spans="1:5" x14ac:dyDescent="0.25">
      <c r="A1077" s="405" t="s">
        <v>1995</v>
      </c>
      <c r="B1077" s="407" t="s">
        <v>1992</v>
      </c>
      <c r="C1077" s="408"/>
      <c r="D1077" s="411" t="s">
        <v>59</v>
      </c>
      <c r="E1077" s="311" t="s">
        <v>1454</v>
      </c>
    </row>
    <row r="1078" spans="1:5" x14ac:dyDescent="0.25">
      <c r="A1078" s="406"/>
      <c r="B1078" s="409"/>
      <c r="C1078" s="410"/>
      <c r="D1078" s="412"/>
      <c r="E1078" s="312" t="s">
        <v>1455</v>
      </c>
    </row>
    <row r="1079" spans="1:5" x14ac:dyDescent="0.25">
      <c r="A1079" s="397" t="s">
        <v>1996</v>
      </c>
      <c r="B1079" s="399" t="s">
        <v>1997</v>
      </c>
      <c r="C1079" s="400"/>
      <c r="D1079" s="403" t="s">
        <v>59</v>
      </c>
      <c r="E1079" s="313" t="s">
        <v>1454</v>
      </c>
    </row>
    <row r="1080" spans="1:5" x14ac:dyDescent="0.25">
      <c r="A1080" s="398"/>
      <c r="B1080" s="401"/>
      <c r="C1080" s="402"/>
      <c r="D1080" s="404"/>
      <c r="E1080" s="314" t="s">
        <v>1455</v>
      </c>
    </row>
    <row r="1081" spans="1:5" x14ac:dyDescent="0.25">
      <c r="A1081" s="405" t="s">
        <v>1998</v>
      </c>
      <c r="B1081" s="407" t="s">
        <v>1997</v>
      </c>
      <c r="C1081" s="408"/>
      <c r="D1081" s="411" t="s">
        <v>59</v>
      </c>
      <c r="E1081" s="311" t="s">
        <v>1454</v>
      </c>
    </row>
    <row r="1082" spans="1:5" x14ac:dyDescent="0.25">
      <c r="A1082" s="406"/>
      <c r="B1082" s="409"/>
      <c r="C1082" s="410"/>
      <c r="D1082" s="412"/>
      <c r="E1082" s="312" t="s">
        <v>1455</v>
      </c>
    </row>
    <row r="1083" spans="1:5" x14ac:dyDescent="0.25">
      <c r="A1083" s="397" t="s">
        <v>1999</v>
      </c>
      <c r="B1083" s="399" t="s">
        <v>1997</v>
      </c>
      <c r="C1083" s="400"/>
      <c r="D1083" s="403" t="s">
        <v>59</v>
      </c>
      <c r="E1083" s="313" t="s">
        <v>1454</v>
      </c>
    </row>
    <row r="1084" spans="1:5" x14ac:dyDescent="0.25">
      <c r="A1084" s="398"/>
      <c r="B1084" s="401"/>
      <c r="C1084" s="402"/>
      <c r="D1084" s="404"/>
      <c r="E1084" s="314" t="s">
        <v>1455</v>
      </c>
    </row>
    <row r="1085" spans="1:5" x14ac:dyDescent="0.25">
      <c r="A1085" s="405" t="s">
        <v>2000</v>
      </c>
      <c r="B1085" s="407" t="s">
        <v>1997</v>
      </c>
      <c r="C1085" s="408"/>
      <c r="D1085" s="411" t="s">
        <v>59</v>
      </c>
      <c r="E1085" s="311" t="s">
        <v>1454</v>
      </c>
    </row>
    <row r="1086" spans="1:5" x14ac:dyDescent="0.25">
      <c r="A1086" s="406"/>
      <c r="B1086" s="409"/>
      <c r="C1086" s="410"/>
      <c r="D1086" s="412"/>
      <c r="E1086" s="312" t="s">
        <v>1455</v>
      </c>
    </row>
    <row r="1087" spans="1:5" x14ac:dyDescent="0.25">
      <c r="A1087" s="397" t="s">
        <v>2001</v>
      </c>
      <c r="B1087" s="399" t="s">
        <v>1997</v>
      </c>
      <c r="C1087" s="400"/>
      <c r="D1087" s="403" t="s">
        <v>59</v>
      </c>
      <c r="E1087" s="313" t="s">
        <v>1454</v>
      </c>
    </row>
    <row r="1088" spans="1:5" x14ac:dyDescent="0.25">
      <c r="A1088" s="398"/>
      <c r="B1088" s="401"/>
      <c r="C1088" s="402"/>
      <c r="D1088" s="404"/>
      <c r="E1088" s="314" t="s">
        <v>1455</v>
      </c>
    </row>
    <row r="1089" spans="1:5" x14ac:dyDescent="0.25">
      <c r="A1089" s="405" t="s">
        <v>2002</v>
      </c>
      <c r="B1089" s="407" t="s">
        <v>2003</v>
      </c>
      <c r="C1089" s="408"/>
      <c r="D1089" s="411" t="s">
        <v>59</v>
      </c>
      <c r="E1089" s="311" t="s">
        <v>1454</v>
      </c>
    </row>
    <row r="1090" spans="1:5" x14ac:dyDescent="0.25">
      <c r="A1090" s="406"/>
      <c r="B1090" s="409"/>
      <c r="C1090" s="410"/>
      <c r="D1090" s="412"/>
      <c r="E1090" s="312" t="s">
        <v>1455</v>
      </c>
    </row>
    <row r="1091" spans="1:5" x14ac:dyDescent="0.25">
      <c r="A1091" s="397" t="s">
        <v>1572</v>
      </c>
      <c r="B1091" s="399" t="s">
        <v>2003</v>
      </c>
      <c r="C1091" s="400"/>
      <c r="D1091" s="403" t="s">
        <v>59</v>
      </c>
      <c r="E1091" s="313" t="s">
        <v>1454</v>
      </c>
    </row>
    <row r="1092" spans="1:5" x14ac:dyDescent="0.25">
      <c r="A1092" s="398"/>
      <c r="B1092" s="401"/>
      <c r="C1092" s="402"/>
      <c r="D1092" s="404"/>
      <c r="E1092" s="314" t="s">
        <v>1455</v>
      </c>
    </row>
    <row r="1093" spans="1:5" x14ac:dyDescent="0.25">
      <c r="A1093" s="405" t="s">
        <v>2004</v>
      </c>
      <c r="B1093" s="407" t="s">
        <v>2003</v>
      </c>
      <c r="C1093" s="408"/>
      <c r="D1093" s="411" t="s">
        <v>59</v>
      </c>
      <c r="E1093" s="311" t="s">
        <v>1454</v>
      </c>
    </row>
    <row r="1094" spans="1:5" x14ac:dyDescent="0.25">
      <c r="A1094" s="406"/>
      <c r="B1094" s="409"/>
      <c r="C1094" s="410"/>
      <c r="D1094" s="412"/>
      <c r="E1094" s="312" t="s">
        <v>1455</v>
      </c>
    </row>
    <row r="1095" spans="1:5" x14ac:dyDescent="0.25">
      <c r="A1095" s="397" t="s">
        <v>2005</v>
      </c>
      <c r="B1095" s="399" t="s">
        <v>2003</v>
      </c>
      <c r="C1095" s="400"/>
      <c r="D1095" s="403" t="s">
        <v>59</v>
      </c>
      <c r="E1095" s="313" t="s">
        <v>1454</v>
      </c>
    </row>
    <row r="1096" spans="1:5" x14ac:dyDescent="0.25">
      <c r="A1096" s="398"/>
      <c r="B1096" s="401"/>
      <c r="C1096" s="402"/>
      <c r="D1096" s="404"/>
      <c r="E1096" s="314" t="s">
        <v>1455</v>
      </c>
    </row>
    <row r="1097" spans="1:5" x14ac:dyDescent="0.25">
      <c r="A1097" s="405" t="s">
        <v>2006</v>
      </c>
      <c r="B1097" s="407" t="s">
        <v>2003</v>
      </c>
      <c r="C1097" s="408"/>
      <c r="D1097" s="411" t="s">
        <v>59</v>
      </c>
      <c r="E1097" s="311" t="s">
        <v>1454</v>
      </c>
    </row>
    <row r="1098" spans="1:5" x14ac:dyDescent="0.25">
      <c r="A1098" s="406"/>
      <c r="B1098" s="409"/>
      <c r="C1098" s="410"/>
      <c r="D1098" s="412"/>
      <c r="E1098" s="312" t="s">
        <v>1455</v>
      </c>
    </row>
    <row r="1099" spans="1:5" x14ac:dyDescent="0.25">
      <c r="A1099" s="397" t="s">
        <v>2007</v>
      </c>
      <c r="B1099" s="399" t="s">
        <v>2003</v>
      </c>
      <c r="C1099" s="400"/>
      <c r="D1099" s="403" t="s">
        <v>59</v>
      </c>
      <c r="E1099" s="313" t="s">
        <v>1454</v>
      </c>
    </row>
    <row r="1100" spans="1:5" x14ac:dyDescent="0.25">
      <c r="A1100" s="398"/>
      <c r="B1100" s="401"/>
      <c r="C1100" s="402"/>
      <c r="D1100" s="404"/>
      <c r="E1100" s="314" t="s">
        <v>1455</v>
      </c>
    </row>
    <row r="1101" spans="1:5" x14ac:dyDescent="0.25">
      <c r="A1101" s="405" t="s">
        <v>2008</v>
      </c>
      <c r="B1101" s="407" t="s">
        <v>2009</v>
      </c>
      <c r="C1101" s="408"/>
      <c r="D1101" s="411" t="s">
        <v>59</v>
      </c>
      <c r="E1101" s="311" t="s">
        <v>1454</v>
      </c>
    </row>
    <row r="1102" spans="1:5" x14ac:dyDescent="0.25">
      <c r="A1102" s="406"/>
      <c r="B1102" s="409"/>
      <c r="C1102" s="410"/>
      <c r="D1102" s="412"/>
      <c r="E1102" s="312" t="s">
        <v>1455</v>
      </c>
    </row>
    <row r="1103" spans="1:5" x14ac:dyDescent="0.25">
      <c r="A1103" s="397" t="s">
        <v>2010</v>
      </c>
      <c r="B1103" s="399" t="s">
        <v>2009</v>
      </c>
      <c r="C1103" s="400"/>
      <c r="D1103" s="403" t="s">
        <v>59</v>
      </c>
      <c r="E1103" s="313" t="s">
        <v>1454</v>
      </c>
    </row>
    <row r="1104" spans="1:5" x14ac:dyDescent="0.25">
      <c r="A1104" s="398"/>
      <c r="B1104" s="401"/>
      <c r="C1104" s="402"/>
      <c r="D1104" s="404"/>
      <c r="E1104" s="314" t="s">
        <v>1455</v>
      </c>
    </row>
    <row r="1105" spans="1:5" x14ac:dyDescent="0.25">
      <c r="A1105" s="405" t="s">
        <v>2011</v>
      </c>
      <c r="B1105" s="407" t="s">
        <v>2009</v>
      </c>
      <c r="C1105" s="408"/>
      <c r="D1105" s="411" t="s">
        <v>59</v>
      </c>
      <c r="E1105" s="311" t="s">
        <v>1454</v>
      </c>
    </row>
    <row r="1106" spans="1:5" x14ac:dyDescent="0.25">
      <c r="A1106" s="406"/>
      <c r="B1106" s="409"/>
      <c r="C1106" s="410"/>
      <c r="D1106" s="412"/>
      <c r="E1106" s="312" t="s">
        <v>1455</v>
      </c>
    </row>
    <row r="1107" spans="1:5" x14ac:dyDescent="0.25">
      <c r="A1107" s="397" t="s">
        <v>2012</v>
      </c>
      <c r="B1107" s="399" t="s">
        <v>2009</v>
      </c>
      <c r="C1107" s="400"/>
      <c r="D1107" s="403" t="s">
        <v>59</v>
      </c>
      <c r="E1107" s="313" t="s">
        <v>1454</v>
      </c>
    </row>
    <row r="1108" spans="1:5" x14ac:dyDescent="0.25">
      <c r="A1108" s="398"/>
      <c r="B1108" s="401"/>
      <c r="C1108" s="402"/>
      <c r="D1108" s="404"/>
      <c r="E1108" s="314" t="s">
        <v>1455</v>
      </c>
    </row>
    <row r="1109" spans="1:5" x14ac:dyDescent="0.25">
      <c r="A1109" s="405" t="s">
        <v>2013</v>
      </c>
      <c r="B1109" s="407" t="s">
        <v>2009</v>
      </c>
      <c r="C1109" s="408"/>
      <c r="D1109" s="411" t="s">
        <v>59</v>
      </c>
      <c r="E1109" s="311" t="s">
        <v>1454</v>
      </c>
    </row>
    <row r="1110" spans="1:5" x14ac:dyDescent="0.25">
      <c r="A1110" s="406"/>
      <c r="B1110" s="409"/>
      <c r="C1110" s="410"/>
      <c r="D1110" s="412"/>
      <c r="E1110" s="312" t="s">
        <v>1455</v>
      </c>
    </row>
    <row r="1111" spans="1:5" x14ac:dyDescent="0.25">
      <c r="A1111" s="397" t="s">
        <v>2014</v>
      </c>
      <c r="B1111" s="399" t="s">
        <v>2009</v>
      </c>
      <c r="C1111" s="400"/>
      <c r="D1111" s="403" t="s">
        <v>59</v>
      </c>
      <c r="E1111" s="313" t="s">
        <v>1454</v>
      </c>
    </row>
    <row r="1112" spans="1:5" x14ac:dyDescent="0.25">
      <c r="A1112" s="398"/>
      <c r="B1112" s="401"/>
      <c r="C1112" s="402"/>
      <c r="D1112" s="404"/>
      <c r="E1112" s="314" t="s">
        <v>1455</v>
      </c>
    </row>
    <row r="1113" spans="1:5" x14ac:dyDescent="0.25">
      <c r="A1113" s="405" t="s">
        <v>2015</v>
      </c>
      <c r="B1113" s="407" t="s">
        <v>2009</v>
      </c>
      <c r="C1113" s="408"/>
      <c r="D1113" s="411" t="s">
        <v>59</v>
      </c>
      <c r="E1113" s="311" t="s">
        <v>1454</v>
      </c>
    </row>
    <row r="1114" spans="1:5" x14ac:dyDescent="0.25">
      <c r="A1114" s="406"/>
      <c r="B1114" s="409"/>
      <c r="C1114" s="410"/>
      <c r="D1114" s="412"/>
      <c r="E1114" s="312" t="s">
        <v>1455</v>
      </c>
    </row>
    <row r="1115" spans="1:5" x14ac:dyDescent="0.25">
      <c r="A1115" s="397" t="s">
        <v>2016</v>
      </c>
      <c r="B1115" s="399" t="s">
        <v>2017</v>
      </c>
      <c r="C1115" s="400"/>
      <c r="D1115" s="403" t="s">
        <v>59</v>
      </c>
      <c r="E1115" s="313" t="s">
        <v>1454</v>
      </c>
    </row>
    <row r="1116" spans="1:5" x14ac:dyDescent="0.25">
      <c r="A1116" s="398"/>
      <c r="B1116" s="401"/>
      <c r="C1116" s="402"/>
      <c r="D1116" s="404"/>
      <c r="E1116" s="314" t="s">
        <v>1455</v>
      </c>
    </row>
    <row r="1117" spans="1:5" x14ac:dyDescent="0.25">
      <c r="A1117" s="405" t="s">
        <v>2018</v>
      </c>
      <c r="B1117" s="407" t="s">
        <v>2017</v>
      </c>
      <c r="C1117" s="408"/>
      <c r="D1117" s="411" t="s">
        <v>59</v>
      </c>
      <c r="E1117" s="311" t="s">
        <v>1454</v>
      </c>
    </row>
    <row r="1118" spans="1:5" x14ac:dyDescent="0.25">
      <c r="A1118" s="406"/>
      <c r="B1118" s="409"/>
      <c r="C1118" s="410"/>
      <c r="D1118" s="412"/>
      <c r="E1118" s="312" t="s">
        <v>1455</v>
      </c>
    </row>
    <row r="1119" spans="1:5" x14ac:dyDescent="0.25">
      <c r="A1119" s="397" t="s">
        <v>2019</v>
      </c>
      <c r="B1119" s="399" t="s">
        <v>2017</v>
      </c>
      <c r="C1119" s="400"/>
      <c r="D1119" s="403" t="s">
        <v>59</v>
      </c>
      <c r="E1119" s="313" t="s">
        <v>1454</v>
      </c>
    </row>
    <row r="1120" spans="1:5" x14ac:dyDescent="0.25">
      <c r="A1120" s="398"/>
      <c r="B1120" s="401"/>
      <c r="C1120" s="402"/>
      <c r="D1120" s="404"/>
      <c r="E1120" s="314" t="s">
        <v>1455</v>
      </c>
    </row>
    <row r="1121" spans="1:5" x14ac:dyDescent="0.25">
      <c r="A1121" s="405" t="s">
        <v>2020</v>
      </c>
      <c r="B1121" s="407" t="s">
        <v>2017</v>
      </c>
      <c r="C1121" s="408"/>
      <c r="D1121" s="411" t="s">
        <v>59</v>
      </c>
      <c r="E1121" s="311" t="s">
        <v>1454</v>
      </c>
    </row>
    <row r="1122" spans="1:5" x14ac:dyDescent="0.25">
      <c r="A1122" s="406"/>
      <c r="B1122" s="409"/>
      <c r="C1122" s="410"/>
      <c r="D1122" s="412"/>
      <c r="E1122" s="312" t="s">
        <v>1455</v>
      </c>
    </row>
    <row r="1123" spans="1:5" x14ac:dyDescent="0.25">
      <c r="A1123" s="397" t="s">
        <v>2021</v>
      </c>
      <c r="B1123" s="399" t="s">
        <v>2017</v>
      </c>
      <c r="C1123" s="400"/>
      <c r="D1123" s="403" t="s">
        <v>59</v>
      </c>
      <c r="E1123" s="313" t="s">
        <v>1454</v>
      </c>
    </row>
    <row r="1124" spans="1:5" x14ac:dyDescent="0.25">
      <c r="A1124" s="398"/>
      <c r="B1124" s="401"/>
      <c r="C1124" s="402"/>
      <c r="D1124" s="404"/>
      <c r="E1124" s="314" t="s">
        <v>1455</v>
      </c>
    </row>
    <row r="1125" spans="1:5" x14ac:dyDescent="0.25">
      <c r="A1125" s="405" t="s">
        <v>2022</v>
      </c>
      <c r="B1125" s="407" t="s">
        <v>2017</v>
      </c>
      <c r="C1125" s="408"/>
      <c r="D1125" s="411" t="s">
        <v>59</v>
      </c>
      <c r="E1125" s="311" t="s">
        <v>1454</v>
      </c>
    </row>
    <row r="1126" spans="1:5" x14ac:dyDescent="0.25">
      <c r="A1126" s="406"/>
      <c r="B1126" s="409"/>
      <c r="C1126" s="410"/>
      <c r="D1126" s="412"/>
      <c r="E1126" s="312" t="s">
        <v>1455</v>
      </c>
    </row>
    <row r="1127" spans="1:5" x14ac:dyDescent="0.25">
      <c r="A1127" s="397" t="s">
        <v>2023</v>
      </c>
      <c r="B1127" s="399" t="s">
        <v>2017</v>
      </c>
      <c r="C1127" s="400"/>
      <c r="D1127" s="403" t="s">
        <v>59</v>
      </c>
      <c r="E1127" s="313" t="s">
        <v>1454</v>
      </c>
    </row>
    <row r="1128" spans="1:5" x14ac:dyDescent="0.25">
      <c r="A1128" s="398"/>
      <c r="B1128" s="401"/>
      <c r="C1128" s="402"/>
      <c r="D1128" s="404"/>
      <c r="E1128" s="314" t="s">
        <v>1455</v>
      </c>
    </row>
    <row r="1129" spans="1:5" x14ac:dyDescent="0.25">
      <c r="A1129" s="405" t="s">
        <v>2024</v>
      </c>
      <c r="B1129" s="407" t="s">
        <v>2017</v>
      </c>
      <c r="C1129" s="408"/>
      <c r="D1129" s="411" t="s">
        <v>59</v>
      </c>
      <c r="E1129" s="311" t="s">
        <v>1454</v>
      </c>
    </row>
    <row r="1130" spans="1:5" x14ac:dyDescent="0.25">
      <c r="A1130" s="406"/>
      <c r="B1130" s="409"/>
      <c r="C1130" s="410"/>
      <c r="D1130" s="412"/>
      <c r="E1130" s="312" t="s">
        <v>1455</v>
      </c>
    </row>
    <row r="1131" spans="1:5" x14ac:dyDescent="0.25">
      <c r="A1131" s="397" t="s">
        <v>1864</v>
      </c>
      <c r="B1131" s="399"/>
      <c r="C1131" s="400"/>
      <c r="D1131" s="403" t="s">
        <v>59</v>
      </c>
      <c r="E1131" s="313" t="s">
        <v>1454</v>
      </c>
    </row>
    <row r="1132" spans="1:5" x14ac:dyDescent="0.25">
      <c r="A1132" s="398"/>
      <c r="B1132" s="401"/>
      <c r="C1132" s="402"/>
      <c r="D1132" s="404"/>
      <c r="E1132" s="314" t="s">
        <v>1455</v>
      </c>
    </row>
    <row r="1133" spans="1:5" x14ac:dyDescent="0.25">
      <c r="A1133" s="405" t="s">
        <v>1886</v>
      </c>
      <c r="B1133" s="407"/>
      <c r="C1133" s="408"/>
      <c r="D1133" s="411" t="s">
        <v>59</v>
      </c>
      <c r="E1133" s="311" t="s">
        <v>1454</v>
      </c>
    </row>
    <row r="1134" spans="1:5" x14ac:dyDescent="0.25">
      <c r="A1134" s="406"/>
      <c r="B1134" s="409"/>
      <c r="C1134" s="410"/>
      <c r="D1134" s="412"/>
      <c r="E1134" s="312" t="s">
        <v>1455</v>
      </c>
    </row>
    <row r="1135" spans="1:5" x14ac:dyDescent="0.25">
      <c r="A1135" s="397" t="s">
        <v>1892</v>
      </c>
      <c r="B1135" s="399"/>
      <c r="C1135" s="400"/>
      <c r="D1135" s="403" t="s">
        <v>59</v>
      </c>
      <c r="E1135" s="313" t="s">
        <v>1454</v>
      </c>
    </row>
    <row r="1136" spans="1:5" x14ac:dyDescent="0.25">
      <c r="A1136" s="398"/>
      <c r="B1136" s="401"/>
      <c r="C1136" s="402"/>
      <c r="D1136" s="404"/>
      <c r="E1136" s="314" t="s">
        <v>1455</v>
      </c>
    </row>
    <row r="1137" spans="1:5" x14ac:dyDescent="0.25">
      <c r="A1137" s="405" t="s">
        <v>1897</v>
      </c>
      <c r="B1137" s="407"/>
      <c r="C1137" s="408"/>
      <c r="D1137" s="411" t="s">
        <v>59</v>
      </c>
      <c r="E1137" s="311" t="s">
        <v>1454</v>
      </c>
    </row>
    <row r="1138" spans="1:5" x14ac:dyDescent="0.25">
      <c r="A1138" s="406"/>
      <c r="B1138" s="409"/>
      <c r="C1138" s="410"/>
      <c r="D1138" s="412"/>
      <c r="E1138" s="312" t="s">
        <v>1455</v>
      </c>
    </row>
    <row r="1139" spans="1:5" x14ac:dyDescent="0.25">
      <c r="A1139" s="397" t="s">
        <v>1908</v>
      </c>
      <c r="B1139" s="399"/>
      <c r="C1139" s="400"/>
      <c r="D1139" s="403" t="s">
        <v>59</v>
      </c>
      <c r="E1139" s="313" t="s">
        <v>1454</v>
      </c>
    </row>
    <row r="1140" spans="1:5" x14ac:dyDescent="0.25">
      <c r="A1140" s="398"/>
      <c r="B1140" s="401"/>
      <c r="C1140" s="402"/>
      <c r="D1140" s="404"/>
      <c r="E1140" s="314" t="s">
        <v>1455</v>
      </c>
    </row>
    <row r="1141" spans="1:5" x14ac:dyDescent="0.25">
      <c r="A1141" s="405" t="s">
        <v>1915</v>
      </c>
      <c r="B1141" s="407"/>
      <c r="C1141" s="408"/>
      <c r="D1141" s="411" t="s">
        <v>59</v>
      </c>
      <c r="E1141" s="311" t="s">
        <v>1454</v>
      </c>
    </row>
    <row r="1142" spans="1:5" x14ac:dyDescent="0.25">
      <c r="A1142" s="406"/>
      <c r="B1142" s="409"/>
      <c r="C1142" s="410"/>
      <c r="D1142" s="412"/>
      <c r="E1142" s="312" t="s">
        <v>1455</v>
      </c>
    </row>
    <row r="1143" spans="1:5" x14ac:dyDescent="0.25">
      <c r="A1143" s="397" t="s">
        <v>1923</v>
      </c>
      <c r="B1143" s="399"/>
      <c r="C1143" s="400"/>
      <c r="D1143" s="403" t="s">
        <v>59</v>
      </c>
      <c r="E1143" s="313" t="s">
        <v>1454</v>
      </c>
    </row>
    <row r="1144" spans="1:5" x14ac:dyDescent="0.25">
      <c r="A1144" s="398"/>
      <c r="B1144" s="401"/>
      <c r="C1144" s="402"/>
      <c r="D1144" s="404"/>
      <c r="E1144" s="314" t="s">
        <v>1455</v>
      </c>
    </row>
    <row r="1145" spans="1:5" x14ac:dyDescent="0.25">
      <c r="A1145" s="405" t="s">
        <v>1927</v>
      </c>
      <c r="B1145" s="407"/>
      <c r="C1145" s="408"/>
      <c r="D1145" s="411" t="s">
        <v>59</v>
      </c>
      <c r="E1145" s="311" t="s">
        <v>1454</v>
      </c>
    </row>
    <row r="1146" spans="1:5" x14ac:dyDescent="0.25">
      <c r="A1146" s="406"/>
      <c r="B1146" s="409"/>
      <c r="C1146" s="410"/>
      <c r="D1146" s="412"/>
      <c r="E1146" s="312" t="s">
        <v>1455</v>
      </c>
    </row>
    <row r="1147" spans="1:5" x14ac:dyDescent="0.25">
      <c r="A1147" s="397" t="s">
        <v>1943</v>
      </c>
      <c r="B1147" s="399"/>
      <c r="C1147" s="400"/>
      <c r="D1147" s="403" t="s">
        <v>59</v>
      </c>
      <c r="E1147" s="313" t="s">
        <v>1454</v>
      </c>
    </row>
    <row r="1148" spans="1:5" x14ac:dyDescent="0.25">
      <c r="A1148" s="398"/>
      <c r="B1148" s="401"/>
      <c r="C1148" s="402"/>
      <c r="D1148" s="404"/>
      <c r="E1148" s="314" t="s">
        <v>1455</v>
      </c>
    </row>
    <row r="1149" spans="1:5" x14ac:dyDescent="0.25">
      <c r="A1149" s="405" t="s">
        <v>1949</v>
      </c>
      <c r="B1149" s="407"/>
      <c r="C1149" s="408"/>
      <c r="D1149" s="411" t="s">
        <v>59</v>
      </c>
      <c r="E1149" s="311" t="s">
        <v>1454</v>
      </c>
    </row>
    <row r="1150" spans="1:5" x14ac:dyDescent="0.25">
      <c r="A1150" s="406"/>
      <c r="B1150" s="409"/>
      <c r="C1150" s="410"/>
      <c r="D1150" s="412"/>
      <c r="E1150" s="312" t="s">
        <v>1455</v>
      </c>
    </row>
    <row r="1151" spans="1:5" x14ac:dyDescent="0.25">
      <c r="A1151" s="397" t="s">
        <v>1958</v>
      </c>
      <c r="B1151" s="399"/>
      <c r="C1151" s="400"/>
      <c r="D1151" s="403" t="s">
        <v>59</v>
      </c>
      <c r="E1151" s="313" t="s">
        <v>1454</v>
      </c>
    </row>
    <row r="1152" spans="1:5" x14ac:dyDescent="0.25">
      <c r="A1152" s="398"/>
      <c r="B1152" s="401"/>
      <c r="C1152" s="402"/>
      <c r="D1152" s="404"/>
      <c r="E1152" s="314" t="s">
        <v>1455</v>
      </c>
    </row>
    <row r="1153" spans="1:5" x14ac:dyDescent="0.25">
      <c r="A1153" s="405" t="s">
        <v>1988</v>
      </c>
      <c r="B1153" s="407"/>
      <c r="C1153" s="408"/>
      <c r="D1153" s="411" t="s">
        <v>59</v>
      </c>
      <c r="E1153" s="311" t="s">
        <v>1454</v>
      </c>
    </row>
    <row r="1154" spans="1:5" x14ac:dyDescent="0.25">
      <c r="A1154" s="406"/>
      <c r="B1154" s="409"/>
      <c r="C1154" s="410"/>
      <c r="D1154" s="412"/>
      <c r="E1154" s="312" t="s">
        <v>1455</v>
      </c>
    </row>
    <row r="1155" spans="1:5" x14ac:dyDescent="0.25">
      <c r="A1155" s="397" t="s">
        <v>1992</v>
      </c>
      <c r="B1155" s="399"/>
      <c r="C1155" s="400"/>
      <c r="D1155" s="403" t="s">
        <v>59</v>
      </c>
      <c r="E1155" s="313" t="s">
        <v>1454</v>
      </c>
    </row>
    <row r="1156" spans="1:5" x14ac:dyDescent="0.25">
      <c r="A1156" s="398"/>
      <c r="B1156" s="401"/>
      <c r="C1156" s="402"/>
      <c r="D1156" s="404"/>
      <c r="E1156" s="314" t="s">
        <v>1455</v>
      </c>
    </row>
    <row r="1157" spans="1:5" x14ac:dyDescent="0.25">
      <c r="A1157" s="405" t="s">
        <v>1997</v>
      </c>
      <c r="B1157" s="407"/>
      <c r="C1157" s="408"/>
      <c r="D1157" s="411" t="s">
        <v>59</v>
      </c>
      <c r="E1157" s="311" t="s">
        <v>1454</v>
      </c>
    </row>
    <row r="1158" spans="1:5" x14ac:dyDescent="0.25">
      <c r="A1158" s="406"/>
      <c r="B1158" s="409"/>
      <c r="C1158" s="410"/>
      <c r="D1158" s="412"/>
      <c r="E1158" s="312" t="s">
        <v>1455</v>
      </c>
    </row>
    <row r="1159" spans="1:5" x14ac:dyDescent="0.25">
      <c r="A1159" s="397" t="s">
        <v>2003</v>
      </c>
      <c r="B1159" s="399"/>
      <c r="C1159" s="400"/>
      <c r="D1159" s="403" t="s">
        <v>59</v>
      </c>
      <c r="E1159" s="313" t="s">
        <v>1454</v>
      </c>
    </row>
    <row r="1160" spans="1:5" x14ac:dyDescent="0.25">
      <c r="A1160" s="398"/>
      <c r="B1160" s="401"/>
      <c r="C1160" s="402"/>
      <c r="D1160" s="404"/>
      <c r="E1160" s="314" t="s">
        <v>1455</v>
      </c>
    </row>
    <row r="1161" spans="1:5" x14ac:dyDescent="0.25">
      <c r="A1161" s="405" t="s">
        <v>2009</v>
      </c>
      <c r="B1161" s="407"/>
      <c r="C1161" s="408"/>
      <c r="D1161" s="411" t="s">
        <v>59</v>
      </c>
      <c r="E1161" s="311" t="s">
        <v>1454</v>
      </c>
    </row>
    <row r="1162" spans="1:5" x14ac:dyDescent="0.25">
      <c r="A1162" s="406"/>
      <c r="B1162" s="409"/>
      <c r="C1162" s="410"/>
      <c r="D1162" s="412"/>
      <c r="E1162" s="312" t="s">
        <v>1455</v>
      </c>
    </row>
    <row r="1163" spans="1:5" x14ac:dyDescent="0.25">
      <c r="A1163" s="397" t="s">
        <v>1968</v>
      </c>
      <c r="B1163" s="399"/>
      <c r="C1163" s="400"/>
      <c r="D1163" s="403" t="s">
        <v>59</v>
      </c>
      <c r="E1163" s="313" t="s">
        <v>1454</v>
      </c>
    </row>
    <row r="1164" spans="1:5" x14ac:dyDescent="0.25">
      <c r="A1164" s="398"/>
      <c r="B1164" s="401"/>
      <c r="C1164" s="402"/>
      <c r="D1164" s="404"/>
      <c r="E1164" s="314" t="s">
        <v>1455</v>
      </c>
    </row>
    <row r="1165" spans="1:5" x14ac:dyDescent="0.25">
      <c r="A1165" s="405" t="s">
        <v>1974</v>
      </c>
      <c r="B1165" s="407" t="s">
        <v>1923</v>
      </c>
      <c r="C1165" s="408"/>
      <c r="D1165" s="411" t="s">
        <v>59</v>
      </c>
      <c r="E1165" s="311" t="s">
        <v>1454</v>
      </c>
    </row>
    <row r="1166" spans="1:5" x14ac:dyDescent="0.25">
      <c r="A1166" s="406"/>
      <c r="B1166" s="409"/>
      <c r="C1166" s="410"/>
      <c r="D1166" s="412"/>
      <c r="E1166" s="312" t="s">
        <v>1455</v>
      </c>
    </row>
    <row r="1167" spans="1:5" x14ac:dyDescent="0.25">
      <c r="A1167" s="397" t="s">
        <v>2025</v>
      </c>
      <c r="B1167" s="399" t="s">
        <v>1864</v>
      </c>
      <c r="C1167" s="400"/>
      <c r="D1167" s="403" t="s">
        <v>59</v>
      </c>
      <c r="E1167" s="313" t="s">
        <v>1454</v>
      </c>
    </row>
    <row r="1168" spans="1:5" x14ac:dyDescent="0.25">
      <c r="A1168" s="398"/>
      <c r="B1168" s="401"/>
      <c r="C1168" s="402"/>
      <c r="D1168" s="404"/>
      <c r="E1168" s="314" t="s">
        <v>1455</v>
      </c>
    </row>
    <row r="1169" spans="1:5" x14ac:dyDescent="0.25">
      <c r="A1169" s="405" t="s">
        <v>2026</v>
      </c>
      <c r="B1169" s="407" t="s">
        <v>1886</v>
      </c>
      <c r="C1169" s="408"/>
      <c r="D1169" s="411" t="s">
        <v>59</v>
      </c>
      <c r="E1169" s="311" t="s">
        <v>1454</v>
      </c>
    </row>
    <row r="1170" spans="1:5" x14ac:dyDescent="0.25">
      <c r="A1170" s="406"/>
      <c r="B1170" s="409"/>
      <c r="C1170" s="410"/>
      <c r="D1170" s="412"/>
      <c r="E1170" s="312" t="s">
        <v>1455</v>
      </c>
    </row>
    <row r="1171" spans="1:5" x14ac:dyDescent="0.25">
      <c r="A1171" s="397" t="s">
        <v>1774</v>
      </c>
      <c r="B1171" s="399" t="s">
        <v>1892</v>
      </c>
      <c r="C1171" s="400"/>
      <c r="D1171" s="403" t="s">
        <v>59</v>
      </c>
      <c r="E1171" s="313" t="s">
        <v>1454</v>
      </c>
    </row>
    <row r="1172" spans="1:5" x14ac:dyDescent="0.25">
      <c r="A1172" s="398"/>
      <c r="B1172" s="401"/>
      <c r="C1172" s="402"/>
      <c r="D1172" s="404"/>
      <c r="E1172" s="314" t="s">
        <v>1455</v>
      </c>
    </row>
    <row r="1173" spans="1:5" x14ac:dyDescent="0.25">
      <c r="A1173" s="405" t="s">
        <v>2027</v>
      </c>
      <c r="B1173" s="407" t="s">
        <v>1897</v>
      </c>
      <c r="C1173" s="408"/>
      <c r="D1173" s="411" t="s">
        <v>59</v>
      </c>
      <c r="E1173" s="311" t="s">
        <v>1454</v>
      </c>
    </row>
    <row r="1174" spans="1:5" x14ac:dyDescent="0.25">
      <c r="A1174" s="406"/>
      <c r="B1174" s="409"/>
      <c r="C1174" s="410"/>
      <c r="D1174" s="412"/>
      <c r="E1174" s="312" t="s">
        <v>1455</v>
      </c>
    </row>
    <row r="1175" spans="1:5" x14ac:dyDescent="0.25">
      <c r="A1175" s="397" t="s">
        <v>1584</v>
      </c>
      <c r="B1175" s="399" t="s">
        <v>1908</v>
      </c>
      <c r="C1175" s="400"/>
      <c r="D1175" s="403" t="s">
        <v>59</v>
      </c>
      <c r="E1175" s="313" t="s">
        <v>1454</v>
      </c>
    </row>
    <row r="1176" spans="1:5" x14ac:dyDescent="0.25">
      <c r="A1176" s="398"/>
      <c r="B1176" s="401"/>
      <c r="C1176" s="402"/>
      <c r="D1176" s="404"/>
      <c r="E1176" s="314" t="s">
        <v>1455</v>
      </c>
    </row>
    <row r="1177" spans="1:5" x14ac:dyDescent="0.25">
      <c r="A1177" s="405" t="s">
        <v>2028</v>
      </c>
      <c r="B1177" s="407" t="s">
        <v>1927</v>
      </c>
      <c r="C1177" s="408"/>
      <c r="D1177" s="411" t="s">
        <v>59</v>
      </c>
      <c r="E1177" s="311" t="s">
        <v>1454</v>
      </c>
    </row>
    <row r="1178" spans="1:5" x14ac:dyDescent="0.25">
      <c r="A1178" s="406"/>
      <c r="B1178" s="409"/>
      <c r="C1178" s="410"/>
      <c r="D1178" s="412"/>
      <c r="E1178" s="312" t="s">
        <v>1455</v>
      </c>
    </row>
    <row r="1179" spans="1:5" x14ac:dyDescent="0.25">
      <c r="A1179" s="397" t="s">
        <v>2029</v>
      </c>
      <c r="B1179" s="399" t="s">
        <v>1927</v>
      </c>
      <c r="C1179" s="400"/>
      <c r="D1179" s="403" t="s">
        <v>59</v>
      </c>
      <c r="E1179" s="313" t="s">
        <v>1454</v>
      </c>
    </row>
    <row r="1180" spans="1:5" x14ac:dyDescent="0.25">
      <c r="A1180" s="398"/>
      <c r="B1180" s="401"/>
      <c r="C1180" s="402"/>
      <c r="D1180" s="404"/>
      <c r="E1180" s="314" t="s">
        <v>1455</v>
      </c>
    </row>
    <row r="1181" spans="1:5" x14ac:dyDescent="0.25">
      <c r="A1181" s="405" t="s">
        <v>2030</v>
      </c>
      <c r="B1181" s="407" t="s">
        <v>1943</v>
      </c>
      <c r="C1181" s="408"/>
      <c r="D1181" s="411" t="s">
        <v>59</v>
      </c>
      <c r="E1181" s="311" t="s">
        <v>1454</v>
      </c>
    </row>
    <row r="1182" spans="1:5" x14ac:dyDescent="0.25">
      <c r="A1182" s="406"/>
      <c r="B1182" s="409"/>
      <c r="C1182" s="410"/>
      <c r="D1182" s="412"/>
      <c r="E1182" s="312" t="s">
        <v>1455</v>
      </c>
    </row>
    <row r="1183" spans="1:5" x14ac:dyDescent="0.25">
      <c r="A1183" s="397" t="s">
        <v>2031</v>
      </c>
      <c r="B1183" s="399" t="s">
        <v>1958</v>
      </c>
      <c r="C1183" s="400"/>
      <c r="D1183" s="403" t="s">
        <v>59</v>
      </c>
      <c r="E1183" s="313" t="s">
        <v>1454</v>
      </c>
    </row>
    <row r="1184" spans="1:5" x14ac:dyDescent="0.25">
      <c r="A1184" s="398"/>
      <c r="B1184" s="401"/>
      <c r="C1184" s="402"/>
      <c r="D1184" s="404"/>
      <c r="E1184" s="314" t="s">
        <v>1455</v>
      </c>
    </row>
    <row r="1185" spans="1:5" x14ac:dyDescent="0.25">
      <c r="A1185" s="405" t="s">
        <v>2032</v>
      </c>
      <c r="B1185" s="407" t="s">
        <v>1968</v>
      </c>
      <c r="C1185" s="408"/>
      <c r="D1185" s="411" t="s">
        <v>59</v>
      </c>
      <c r="E1185" s="311" t="s">
        <v>1454</v>
      </c>
    </row>
    <row r="1186" spans="1:5" x14ac:dyDescent="0.25">
      <c r="A1186" s="406"/>
      <c r="B1186" s="409"/>
      <c r="C1186" s="410"/>
      <c r="D1186" s="412"/>
      <c r="E1186" s="312" t="s">
        <v>1455</v>
      </c>
    </row>
    <row r="1187" spans="1:5" x14ac:dyDescent="0.25">
      <c r="A1187" s="397" t="s">
        <v>2033</v>
      </c>
      <c r="B1187" s="399" t="s">
        <v>1864</v>
      </c>
      <c r="C1187" s="400"/>
      <c r="D1187" s="403" t="s">
        <v>59</v>
      </c>
      <c r="E1187" s="313" t="s">
        <v>1454</v>
      </c>
    </row>
    <row r="1188" spans="1:5" x14ac:dyDescent="0.25">
      <c r="A1188" s="398"/>
      <c r="B1188" s="401"/>
      <c r="C1188" s="402"/>
      <c r="D1188" s="404"/>
      <c r="E1188" s="314" t="s">
        <v>1455</v>
      </c>
    </row>
    <row r="1189" spans="1:5" x14ac:dyDescent="0.25">
      <c r="A1189" s="405" t="s">
        <v>2034</v>
      </c>
      <c r="B1189" s="407" t="s">
        <v>1915</v>
      </c>
      <c r="C1189" s="408"/>
      <c r="D1189" s="411" t="s">
        <v>59</v>
      </c>
      <c r="E1189" s="311" t="s">
        <v>1454</v>
      </c>
    </row>
    <row r="1190" spans="1:5" x14ac:dyDescent="0.25">
      <c r="A1190" s="406"/>
      <c r="B1190" s="409"/>
      <c r="C1190" s="410"/>
      <c r="D1190" s="412"/>
      <c r="E1190" s="312" t="s">
        <v>1455</v>
      </c>
    </row>
    <row r="1191" spans="1:5" x14ac:dyDescent="0.25">
      <c r="A1191" s="397" t="s">
        <v>2035</v>
      </c>
      <c r="B1191" s="399" t="s">
        <v>1949</v>
      </c>
      <c r="C1191" s="400"/>
      <c r="D1191" s="403" t="s">
        <v>59</v>
      </c>
      <c r="E1191" s="313" t="s">
        <v>1454</v>
      </c>
    </row>
    <row r="1192" spans="1:5" x14ac:dyDescent="0.25">
      <c r="A1192" s="398"/>
      <c r="B1192" s="401"/>
      <c r="C1192" s="402"/>
      <c r="D1192" s="404"/>
      <c r="E1192" s="314" t="s">
        <v>1455</v>
      </c>
    </row>
    <row r="1193" spans="1:5" x14ac:dyDescent="0.25">
      <c r="A1193" s="405" t="s">
        <v>2036</v>
      </c>
      <c r="B1193" s="407" t="s">
        <v>1949</v>
      </c>
      <c r="C1193" s="408"/>
      <c r="D1193" s="411" t="s">
        <v>59</v>
      </c>
      <c r="E1193" s="311" t="s">
        <v>1454</v>
      </c>
    </row>
    <row r="1194" spans="1:5" x14ac:dyDescent="0.25">
      <c r="A1194" s="406"/>
      <c r="B1194" s="409"/>
      <c r="C1194" s="410"/>
      <c r="D1194" s="412"/>
      <c r="E1194" s="312" t="s">
        <v>1455</v>
      </c>
    </row>
    <row r="1195" spans="1:5" x14ac:dyDescent="0.25">
      <c r="A1195" s="397" t="s">
        <v>2017</v>
      </c>
      <c r="B1195" s="399"/>
      <c r="C1195" s="400"/>
      <c r="D1195" s="403" t="s">
        <v>59</v>
      </c>
      <c r="E1195" s="313" t="s">
        <v>1454</v>
      </c>
    </row>
    <row r="1196" spans="1:5" x14ac:dyDescent="0.25">
      <c r="A1196" s="398"/>
      <c r="B1196" s="401"/>
      <c r="C1196" s="402"/>
      <c r="D1196" s="404"/>
      <c r="E1196" s="314" t="s">
        <v>1455</v>
      </c>
    </row>
    <row r="1197" spans="1:5" x14ac:dyDescent="0.25">
      <c r="A1197" s="405" t="s">
        <v>2037</v>
      </c>
      <c r="B1197" s="407" t="s">
        <v>1864</v>
      </c>
      <c r="C1197" s="408"/>
      <c r="D1197" s="411" t="s">
        <v>59</v>
      </c>
      <c r="E1197" s="311" t="s">
        <v>1454</v>
      </c>
    </row>
    <row r="1198" spans="1:5" x14ac:dyDescent="0.25">
      <c r="A1198" s="406"/>
      <c r="B1198" s="409"/>
      <c r="C1198" s="410"/>
      <c r="D1198" s="412"/>
      <c r="E1198" s="312" t="s">
        <v>1455</v>
      </c>
    </row>
    <row r="1199" spans="1:5" x14ac:dyDescent="0.25">
      <c r="A1199" s="397" t="s">
        <v>2038</v>
      </c>
      <c r="B1199" s="399" t="s">
        <v>1864</v>
      </c>
      <c r="C1199" s="400"/>
      <c r="D1199" s="403" t="s">
        <v>59</v>
      </c>
      <c r="E1199" s="313" t="s">
        <v>1454</v>
      </c>
    </row>
    <row r="1200" spans="1:5" x14ac:dyDescent="0.25">
      <c r="A1200" s="398"/>
      <c r="B1200" s="401"/>
      <c r="C1200" s="402"/>
      <c r="D1200" s="404"/>
      <c r="E1200" s="314" t="s">
        <v>1455</v>
      </c>
    </row>
    <row r="1201" spans="1:5" x14ac:dyDescent="0.25">
      <c r="A1201" s="405" t="s">
        <v>2039</v>
      </c>
      <c r="B1201" s="407" t="s">
        <v>1864</v>
      </c>
      <c r="C1201" s="408"/>
      <c r="D1201" s="411" t="s">
        <v>59</v>
      </c>
      <c r="E1201" s="311" t="s">
        <v>1454</v>
      </c>
    </row>
    <row r="1202" spans="1:5" x14ac:dyDescent="0.25">
      <c r="A1202" s="406"/>
      <c r="B1202" s="409"/>
      <c r="C1202" s="410"/>
      <c r="D1202" s="412"/>
      <c r="E1202" s="312" t="s">
        <v>1455</v>
      </c>
    </row>
    <row r="1203" spans="1:5" x14ac:dyDescent="0.25">
      <c r="A1203" s="397" t="s">
        <v>2040</v>
      </c>
      <c r="B1203" s="399" t="s">
        <v>1897</v>
      </c>
      <c r="C1203" s="400"/>
      <c r="D1203" s="403" t="s">
        <v>59</v>
      </c>
      <c r="E1203" s="313" t="s">
        <v>1454</v>
      </c>
    </row>
    <row r="1204" spans="1:5" x14ac:dyDescent="0.25">
      <c r="A1204" s="398"/>
      <c r="B1204" s="401"/>
      <c r="C1204" s="402"/>
      <c r="D1204" s="404"/>
      <c r="E1204" s="314" t="s">
        <v>1455</v>
      </c>
    </row>
    <row r="1205" spans="1:5" x14ac:dyDescent="0.25">
      <c r="A1205" s="405" t="s">
        <v>2041</v>
      </c>
      <c r="B1205" s="407"/>
      <c r="C1205" s="408"/>
      <c r="D1205" s="411" t="s">
        <v>60</v>
      </c>
      <c r="E1205" s="311" t="s">
        <v>1454</v>
      </c>
    </row>
    <row r="1206" spans="1:5" x14ac:dyDescent="0.25">
      <c r="A1206" s="406"/>
      <c r="B1206" s="409"/>
      <c r="C1206" s="410"/>
      <c r="D1206" s="412"/>
      <c r="E1206" s="312" t="s">
        <v>1455</v>
      </c>
    </row>
    <row r="1207" spans="1:5" x14ac:dyDescent="0.25">
      <c r="A1207" s="397" t="s">
        <v>2042</v>
      </c>
      <c r="B1207" s="399"/>
      <c r="C1207" s="400"/>
      <c r="D1207" s="403" t="s">
        <v>60</v>
      </c>
      <c r="E1207" s="313" t="s">
        <v>1454</v>
      </c>
    </row>
    <row r="1208" spans="1:5" x14ac:dyDescent="0.25">
      <c r="A1208" s="398"/>
      <c r="B1208" s="401"/>
      <c r="C1208" s="402"/>
      <c r="D1208" s="404"/>
      <c r="E1208" s="314" t="s">
        <v>1455</v>
      </c>
    </row>
    <row r="1209" spans="1:5" x14ac:dyDescent="0.25">
      <c r="A1209" s="405" t="s">
        <v>2043</v>
      </c>
      <c r="B1209" s="407"/>
      <c r="C1209" s="408"/>
      <c r="D1209" s="411" t="s">
        <v>60</v>
      </c>
      <c r="E1209" s="311" t="s">
        <v>1454</v>
      </c>
    </row>
    <row r="1210" spans="1:5" x14ac:dyDescent="0.25">
      <c r="A1210" s="406"/>
      <c r="B1210" s="409"/>
      <c r="C1210" s="410"/>
      <c r="D1210" s="412"/>
      <c r="E1210" s="312" t="s">
        <v>1455</v>
      </c>
    </row>
    <row r="1211" spans="1:5" x14ac:dyDescent="0.25">
      <c r="A1211" s="397" t="s">
        <v>2044</v>
      </c>
      <c r="B1211" s="399"/>
      <c r="C1211" s="400"/>
      <c r="D1211" s="403" t="s">
        <v>60</v>
      </c>
      <c r="E1211" s="313" t="s">
        <v>1454</v>
      </c>
    </row>
    <row r="1212" spans="1:5" x14ac:dyDescent="0.25">
      <c r="A1212" s="398"/>
      <c r="B1212" s="401"/>
      <c r="C1212" s="402"/>
      <c r="D1212" s="404"/>
      <c r="E1212" s="314" t="s">
        <v>1455</v>
      </c>
    </row>
    <row r="1213" spans="1:5" x14ac:dyDescent="0.25">
      <c r="A1213" s="405" t="s">
        <v>2045</v>
      </c>
      <c r="B1213" s="407"/>
      <c r="C1213" s="408"/>
      <c r="D1213" s="411" t="s">
        <v>60</v>
      </c>
      <c r="E1213" s="311" t="s">
        <v>1454</v>
      </c>
    </row>
    <row r="1214" spans="1:5" x14ac:dyDescent="0.25">
      <c r="A1214" s="406"/>
      <c r="B1214" s="409"/>
      <c r="C1214" s="410"/>
      <c r="D1214" s="412"/>
      <c r="E1214" s="312" t="s">
        <v>1455</v>
      </c>
    </row>
    <row r="1215" spans="1:5" x14ac:dyDescent="0.25">
      <c r="A1215" s="397" t="s">
        <v>2046</v>
      </c>
      <c r="B1215" s="399"/>
      <c r="C1215" s="400"/>
      <c r="D1215" s="403" t="s">
        <v>60</v>
      </c>
      <c r="E1215" s="313" t="s">
        <v>1454</v>
      </c>
    </row>
    <row r="1216" spans="1:5" x14ac:dyDescent="0.25">
      <c r="A1216" s="398"/>
      <c r="B1216" s="401"/>
      <c r="C1216" s="402"/>
      <c r="D1216" s="404"/>
      <c r="E1216" s="314" t="s">
        <v>1455</v>
      </c>
    </row>
    <row r="1217" spans="1:5" x14ac:dyDescent="0.25">
      <c r="A1217" s="405" t="s">
        <v>2047</v>
      </c>
      <c r="B1217" s="407"/>
      <c r="C1217" s="408"/>
      <c r="D1217" s="411" t="s">
        <v>60</v>
      </c>
      <c r="E1217" s="311" t="s">
        <v>1454</v>
      </c>
    </row>
    <row r="1218" spans="1:5" x14ac:dyDescent="0.25">
      <c r="A1218" s="406"/>
      <c r="B1218" s="409"/>
      <c r="C1218" s="410"/>
      <c r="D1218" s="412"/>
      <c r="E1218" s="312" t="s">
        <v>1455</v>
      </c>
    </row>
    <row r="1219" spans="1:5" x14ac:dyDescent="0.25">
      <c r="A1219" s="397" t="s">
        <v>2048</v>
      </c>
      <c r="B1219" s="399"/>
      <c r="C1219" s="400"/>
      <c r="D1219" s="403" t="s">
        <v>60</v>
      </c>
      <c r="E1219" s="313" t="s">
        <v>1454</v>
      </c>
    </row>
    <row r="1220" spans="1:5" x14ac:dyDescent="0.25">
      <c r="A1220" s="398"/>
      <c r="B1220" s="401"/>
      <c r="C1220" s="402"/>
      <c r="D1220" s="404"/>
      <c r="E1220" s="314" t="s">
        <v>1455</v>
      </c>
    </row>
    <row r="1221" spans="1:5" x14ac:dyDescent="0.25">
      <c r="A1221" s="405" t="s">
        <v>2049</v>
      </c>
      <c r="B1221" s="407" t="s">
        <v>2050</v>
      </c>
      <c r="C1221" s="408"/>
      <c r="D1221" s="411" t="s">
        <v>60</v>
      </c>
      <c r="E1221" s="311" t="s">
        <v>1454</v>
      </c>
    </row>
    <row r="1222" spans="1:5" x14ac:dyDescent="0.25">
      <c r="A1222" s="406"/>
      <c r="B1222" s="409"/>
      <c r="C1222" s="410"/>
      <c r="D1222" s="412"/>
      <c r="E1222" s="312" t="s">
        <v>1455</v>
      </c>
    </row>
    <row r="1223" spans="1:5" x14ac:dyDescent="0.25">
      <c r="A1223" s="397" t="s">
        <v>1944</v>
      </c>
      <c r="B1223" s="399" t="s">
        <v>2050</v>
      </c>
      <c r="C1223" s="400"/>
      <c r="D1223" s="403" t="s">
        <v>60</v>
      </c>
      <c r="E1223" s="313" t="s">
        <v>1454</v>
      </c>
    </row>
    <row r="1224" spans="1:5" x14ac:dyDescent="0.25">
      <c r="A1224" s="398"/>
      <c r="B1224" s="401"/>
      <c r="C1224" s="402"/>
      <c r="D1224" s="404"/>
      <c r="E1224" s="314" t="s">
        <v>1455</v>
      </c>
    </row>
    <row r="1225" spans="1:5" x14ac:dyDescent="0.25">
      <c r="A1225" s="405" t="s">
        <v>2051</v>
      </c>
      <c r="B1225" s="407" t="s">
        <v>2050</v>
      </c>
      <c r="C1225" s="408"/>
      <c r="D1225" s="411" t="s">
        <v>60</v>
      </c>
      <c r="E1225" s="311" t="s">
        <v>1454</v>
      </c>
    </row>
    <row r="1226" spans="1:5" x14ac:dyDescent="0.25">
      <c r="A1226" s="406"/>
      <c r="B1226" s="409"/>
      <c r="C1226" s="410"/>
      <c r="D1226" s="412"/>
      <c r="E1226" s="312" t="s">
        <v>1455</v>
      </c>
    </row>
    <row r="1227" spans="1:5" x14ac:dyDescent="0.25">
      <c r="A1227" s="397" t="s">
        <v>2052</v>
      </c>
      <c r="B1227" s="399" t="s">
        <v>2050</v>
      </c>
      <c r="C1227" s="400"/>
      <c r="D1227" s="403" t="s">
        <v>60</v>
      </c>
      <c r="E1227" s="313" t="s">
        <v>1454</v>
      </c>
    </row>
    <row r="1228" spans="1:5" x14ac:dyDescent="0.25">
      <c r="A1228" s="398"/>
      <c r="B1228" s="401"/>
      <c r="C1228" s="402"/>
      <c r="D1228" s="404"/>
      <c r="E1228" s="314" t="s">
        <v>1455</v>
      </c>
    </row>
    <row r="1229" spans="1:5" x14ac:dyDescent="0.25">
      <c r="A1229" s="405" t="s">
        <v>2053</v>
      </c>
      <c r="B1229" s="407" t="s">
        <v>2050</v>
      </c>
      <c r="C1229" s="408"/>
      <c r="D1229" s="411" t="s">
        <v>60</v>
      </c>
      <c r="E1229" s="311" t="s">
        <v>1454</v>
      </c>
    </row>
    <row r="1230" spans="1:5" x14ac:dyDescent="0.25">
      <c r="A1230" s="406"/>
      <c r="B1230" s="409"/>
      <c r="C1230" s="410"/>
      <c r="D1230" s="412"/>
      <c r="E1230" s="312" t="s">
        <v>1455</v>
      </c>
    </row>
    <row r="1231" spans="1:5" x14ac:dyDescent="0.25">
      <c r="A1231" s="397" t="s">
        <v>2054</v>
      </c>
      <c r="B1231" s="399" t="s">
        <v>2050</v>
      </c>
      <c r="C1231" s="400"/>
      <c r="D1231" s="403" t="s">
        <v>60</v>
      </c>
      <c r="E1231" s="313" t="s">
        <v>1454</v>
      </c>
    </row>
    <row r="1232" spans="1:5" x14ac:dyDescent="0.25">
      <c r="A1232" s="398"/>
      <c r="B1232" s="401"/>
      <c r="C1232" s="402"/>
      <c r="D1232" s="404"/>
      <c r="E1232" s="314" t="s">
        <v>1455</v>
      </c>
    </row>
    <row r="1233" spans="1:5" x14ac:dyDescent="0.25">
      <c r="A1233" s="405" t="s">
        <v>2055</v>
      </c>
      <c r="B1233" s="407" t="s">
        <v>2050</v>
      </c>
      <c r="C1233" s="408"/>
      <c r="D1233" s="411" t="s">
        <v>60</v>
      </c>
      <c r="E1233" s="311" t="s">
        <v>1454</v>
      </c>
    </row>
    <row r="1234" spans="1:5" x14ac:dyDescent="0.25">
      <c r="A1234" s="406"/>
      <c r="B1234" s="409"/>
      <c r="C1234" s="410"/>
      <c r="D1234" s="412"/>
      <c r="E1234" s="312" t="s">
        <v>1455</v>
      </c>
    </row>
    <row r="1235" spans="1:5" x14ac:dyDescent="0.25">
      <c r="A1235" s="397" t="s">
        <v>2056</v>
      </c>
      <c r="B1235" s="399" t="s">
        <v>2050</v>
      </c>
      <c r="C1235" s="400"/>
      <c r="D1235" s="403" t="s">
        <v>60</v>
      </c>
      <c r="E1235" s="313" t="s">
        <v>1454</v>
      </c>
    </row>
    <row r="1236" spans="1:5" x14ac:dyDescent="0.25">
      <c r="A1236" s="398"/>
      <c r="B1236" s="401"/>
      <c r="C1236" s="402"/>
      <c r="D1236" s="404"/>
      <c r="E1236" s="314" t="s">
        <v>1455</v>
      </c>
    </row>
    <row r="1237" spans="1:5" x14ac:dyDescent="0.25">
      <c r="A1237" s="405" t="s">
        <v>2057</v>
      </c>
      <c r="B1237" s="407" t="s">
        <v>2050</v>
      </c>
      <c r="C1237" s="408"/>
      <c r="D1237" s="411" t="s">
        <v>60</v>
      </c>
      <c r="E1237" s="311" t="s">
        <v>1454</v>
      </c>
    </row>
    <row r="1238" spans="1:5" x14ac:dyDescent="0.25">
      <c r="A1238" s="406"/>
      <c r="B1238" s="409"/>
      <c r="C1238" s="410"/>
      <c r="D1238" s="412"/>
      <c r="E1238" s="312" t="s">
        <v>1455</v>
      </c>
    </row>
    <row r="1239" spans="1:5" x14ac:dyDescent="0.25">
      <c r="A1239" s="397" t="s">
        <v>1964</v>
      </c>
      <c r="B1239" s="399" t="s">
        <v>2050</v>
      </c>
      <c r="C1239" s="400"/>
      <c r="D1239" s="403" t="s">
        <v>60</v>
      </c>
      <c r="E1239" s="313" t="s">
        <v>1454</v>
      </c>
    </row>
    <row r="1240" spans="1:5" x14ac:dyDescent="0.25">
      <c r="A1240" s="398"/>
      <c r="B1240" s="401"/>
      <c r="C1240" s="402"/>
      <c r="D1240" s="404"/>
      <c r="E1240" s="314" t="s">
        <v>1455</v>
      </c>
    </row>
    <row r="1241" spans="1:5" x14ac:dyDescent="0.25">
      <c r="A1241" s="405" t="s">
        <v>2058</v>
      </c>
      <c r="B1241" s="407" t="s">
        <v>2050</v>
      </c>
      <c r="C1241" s="408"/>
      <c r="D1241" s="411" t="s">
        <v>60</v>
      </c>
      <c r="E1241" s="311" t="s">
        <v>1454</v>
      </c>
    </row>
    <row r="1242" spans="1:5" x14ac:dyDescent="0.25">
      <c r="A1242" s="406"/>
      <c r="B1242" s="409"/>
      <c r="C1242" s="410"/>
      <c r="D1242" s="412"/>
      <c r="E1242" s="312" t="s">
        <v>1455</v>
      </c>
    </row>
    <row r="1243" spans="1:5" x14ac:dyDescent="0.25">
      <c r="A1243" s="397" t="s">
        <v>2059</v>
      </c>
      <c r="B1243" s="399" t="s">
        <v>2050</v>
      </c>
      <c r="C1243" s="400"/>
      <c r="D1243" s="403" t="s">
        <v>60</v>
      </c>
      <c r="E1243" s="313" t="s">
        <v>1454</v>
      </c>
    </row>
    <row r="1244" spans="1:5" x14ac:dyDescent="0.25">
      <c r="A1244" s="398"/>
      <c r="B1244" s="401"/>
      <c r="C1244" s="402"/>
      <c r="D1244" s="404"/>
      <c r="E1244" s="314" t="s">
        <v>1455</v>
      </c>
    </row>
    <row r="1245" spans="1:5" x14ac:dyDescent="0.25">
      <c r="A1245" s="405" t="s">
        <v>2060</v>
      </c>
      <c r="B1245" s="407" t="s">
        <v>2050</v>
      </c>
      <c r="C1245" s="408"/>
      <c r="D1245" s="411" t="s">
        <v>60</v>
      </c>
      <c r="E1245" s="311" t="s">
        <v>1454</v>
      </c>
    </row>
    <row r="1246" spans="1:5" x14ac:dyDescent="0.25">
      <c r="A1246" s="406"/>
      <c r="B1246" s="409"/>
      <c r="C1246" s="410"/>
      <c r="D1246" s="412"/>
      <c r="E1246" s="312" t="s">
        <v>1455</v>
      </c>
    </row>
    <row r="1247" spans="1:5" x14ac:dyDescent="0.25">
      <c r="A1247" s="397" t="s">
        <v>2061</v>
      </c>
      <c r="B1247" s="399" t="s">
        <v>2050</v>
      </c>
      <c r="C1247" s="400"/>
      <c r="D1247" s="403" t="s">
        <v>60</v>
      </c>
      <c r="E1247" s="313" t="s">
        <v>1454</v>
      </c>
    </row>
    <row r="1248" spans="1:5" x14ac:dyDescent="0.25">
      <c r="A1248" s="398"/>
      <c r="B1248" s="401"/>
      <c r="C1248" s="402"/>
      <c r="D1248" s="404"/>
      <c r="E1248" s="314" t="s">
        <v>1455</v>
      </c>
    </row>
    <row r="1249" spans="1:5" x14ac:dyDescent="0.25">
      <c r="A1249" s="405" t="s">
        <v>2062</v>
      </c>
      <c r="B1249" s="407" t="s">
        <v>2050</v>
      </c>
      <c r="C1249" s="408"/>
      <c r="D1249" s="411" t="s">
        <v>60</v>
      </c>
      <c r="E1249" s="311" t="s">
        <v>1454</v>
      </c>
    </row>
    <row r="1250" spans="1:5" x14ac:dyDescent="0.25">
      <c r="A1250" s="406"/>
      <c r="B1250" s="409"/>
      <c r="C1250" s="410"/>
      <c r="D1250" s="412"/>
      <c r="E1250" s="312" t="s">
        <v>1455</v>
      </c>
    </row>
    <row r="1251" spans="1:5" x14ac:dyDescent="0.25">
      <c r="A1251" s="397" t="s">
        <v>2063</v>
      </c>
      <c r="B1251" s="399" t="s">
        <v>2050</v>
      </c>
      <c r="C1251" s="400"/>
      <c r="D1251" s="403" t="s">
        <v>60</v>
      </c>
      <c r="E1251" s="313" t="s">
        <v>1454</v>
      </c>
    </row>
    <row r="1252" spans="1:5" x14ac:dyDescent="0.25">
      <c r="A1252" s="398"/>
      <c r="B1252" s="401"/>
      <c r="C1252" s="402"/>
      <c r="D1252" s="404"/>
      <c r="E1252" s="314" t="s">
        <v>1455</v>
      </c>
    </row>
    <row r="1253" spans="1:5" x14ac:dyDescent="0.25">
      <c r="A1253" s="405" t="s">
        <v>2064</v>
      </c>
      <c r="B1253" s="407" t="s">
        <v>2050</v>
      </c>
      <c r="C1253" s="408"/>
      <c r="D1253" s="411" t="s">
        <v>60</v>
      </c>
      <c r="E1253" s="311" t="s">
        <v>1454</v>
      </c>
    </row>
    <row r="1254" spans="1:5" x14ac:dyDescent="0.25">
      <c r="A1254" s="406"/>
      <c r="B1254" s="409"/>
      <c r="C1254" s="410"/>
      <c r="D1254" s="412"/>
      <c r="E1254" s="312" t="s">
        <v>1455</v>
      </c>
    </row>
    <row r="1255" spans="1:5" x14ac:dyDescent="0.25">
      <c r="A1255" s="397" t="s">
        <v>2065</v>
      </c>
      <c r="B1255" s="399" t="s">
        <v>2066</v>
      </c>
      <c r="C1255" s="400"/>
      <c r="D1255" s="403" t="s">
        <v>60</v>
      </c>
      <c r="E1255" s="313" t="s">
        <v>1454</v>
      </c>
    </row>
    <row r="1256" spans="1:5" x14ac:dyDescent="0.25">
      <c r="A1256" s="398"/>
      <c r="B1256" s="401"/>
      <c r="C1256" s="402"/>
      <c r="D1256" s="404"/>
      <c r="E1256" s="314" t="s">
        <v>1455</v>
      </c>
    </row>
    <row r="1257" spans="1:5" x14ac:dyDescent="0.25">
      <c r="A1257" s="405" t="s">
        <v>2067</v>
      </c>
      <c r="B1257" s="407" t="s">
        <v>2066</v>
      </c>
      <c r="C1257" s="408"/>
      <c r="D1257" s="411" t="s">
        <v>60</v>
      </c>
      <c r="E1257" s="311" t="s">
        <v>1454</v>
      </c>
    </row>
    <row r="1258" spans="1:5" x14ac:dyDescent="0.25">
      <c r="A1258" s="406"/>
      <c r="B1258" s="409"/>
      <c r="C1258" s="410"/>
      <c r="D1258" s="412"/>
      <c r="E1258" s="312" t="s">
        <v>1455</v>
      </c>
    </row>
    <row r="1259" spans="1:5" x14ac:dyDescent="0.25">
      <c r="A1259" s="397" t="s">
        <v>2068</v>
      </c>
      <c r="B1259" s="399" t="s">
        <v>2066</v>
      </c>
      <c r="C1259" s="400"/>
      <c r="D1259" s="403" t="s">
        <v>60</v>
      </c>
      <c r="E1259" s="313" t="s">
        <v>1454</v>
      </c>
    </row>
    <row r="1260" spans="1:5" x14ac:dyDescent="0.25">
      <c r="A1260" s="398"/>
      <c r="B1260" s="401"/>
      <c r="C1260" s="402"/>
      <c r="D1260" s="404"/>
      <c r="E1260" s="314" t="s">
        <v>1455</v>
      </c>
    </row>
    <row r="1261" spans="1:5" x14ac:dyDescent="0.25">
      <c r="A1261" s="405" t="s">
        <v>2069</v>
      </c>
      <c r="B1261" s="407" t="s">
        <v>2066</v>
      </c>
      <c r="C1261" s="408"/>
      <c r="D1261" s="411" t="s">
        <v>60</v>
      </c>
      <c r="E1261" s="311" t="s">
        <v>1454</v>
      </c>
    </row>
    <row r="1262" spans="1:5" x14ac:dyDescent="0.25">
      <c r="A1262" s="406"/>
      <c r="B1262" s="409"/>
      <c r="C1262" s="410"/>
      <c r="D1262" s="412"/>
      <c r="E1262" s="312" t="s">
        <v>1455</v>
      </c>
    </row>
    <row r="1263" spans="1:5" x14ac:dyDescent="0.25">
      <c r="A1263" s="397" t="s">
        <v>2070</v>
      </c>
      <c r="B1263" s="399" t="s">
        <v>2066</v>
      </c>
      <c r="C1263" s="400"/>
      <c r="D1263" s="403" t="s">
        <v>60</v>
      </c>
      <c r="E1263" s="313" t="s">
        <v>1454</v>
      </c>
    </row>
    <row r="1264" spans="1:5" x14ac:dyDescent="0.25">
      <c r="A1264" s="398"/>
      <c r="B1264" s="401"/>
      <c r="C1264" s="402"/>
      <c r="D1264" s="404"/>
      <c r="E1264" s="314" t="s">
        <v>1455</v>
      </c>
    </row>
    <row r="1265" spans="1:5" x14ac:dyDescent="0.25">
      <c r="A1265" s="405" t="s">
        <v>2071</v>
      </c>
      <c r="B1265" s="407" t="s">
        <v>2066</v>
      </c>
      <c r="C1265" s="408"/>
      <c r="D1265" s="411" t="s">
        <v>60</v>
      </c>
      <c r="E1265" s="311" t="s">
        <v>1454</v>
      </c>
    </row>
    <row r="1266" spans="1:5" x14ac:dyDescent="0.25">
      <c r="A1266" s="406"/>
      <c r="B1266" s="409"/>
      <c r="C1266" s="410"/>
      <c r="D1266" s="412"/>
      <c r="E1266" s="312" t="s">
        <v>2072</v>
      </c>
    </row>
    <row r="1267" spans="1:5" x14ac:dyDescent="0.25">
      <c r="A1267" s="397" t="s">
        <v>2073</v>
      </c>
      <c r="B1267" s="399" t="s">
        <v>2066</v>
      </c>
      <c r="C1267" s="400"/>
      <c r="D1267" s="403" t="s">
        <v>60</v>
      </c>
      <c r="E1267" s="313" t="s">
        <v>1454</v>
      </c>
    </row>
    <row r="1268" spans="1:5" x14ac:dyDescent="0.25">
      <c r="A1268" s="398"/>
      <c r="B1268" s="401"/>
      <c r="C1268" s="402"/>
      <c r="D1268" s="404"/>
      <c r="E1268" s="314" t="s">
        <v>1455</v>
      </c>
    </row>
    <row r="1269" spans="1:5" x14ac:dyDescent="0.25">
      <c r="A1269" s="405" t="s">
        <v>2074</v>
      </c>
      <c r="B1269" s="407" t="s">
        <v>2066</v>
      </c>
      <c r="C1269" s="408"/>
      <c r="D1269" s="411" t="s">
        <v>60</v>
      </c>
      <c r="E1269" s="311" t="s">
        <v>1454</v>
      </c>
    </row>
    <row r="1270" spans="1:5" x14ac:dyDescent="0.25">
      <c r="A1270" s="406"/>
      <c r="B1270" s="409"/>
      <c r="C1270" s="410"/>
      <c r="D1270" s="412"/>
      <c r="E1270" s="312" t="s">
        <v>2072</v>
      </c>
    </row>
    <row r="1271" spans="1:5" x14ac:dyDescent="0.25">
      <c r="A1271" s="397" t="s">
        <v>2075</v>
      </c>
      <c r="B1271" s="399" t="s">
        <v>2066</v>
      </c>
      <c r="C1271" s="400"/>
      <c r="D1271" s="403" t="s">
        <v>60</v>
      </c>
      <c r="E1271" s="313" t="s">
        <v>1454</v>
      </c>
    </row>
    <row r="1272" spans="1:5" x14ac:dyDescent="0.25">
      <c r="A1272" s="398"/>
      <c r="B1272" s="401"/>
      <c r="C1272" s="402"/>
      <c r="D1272" s="404"/>
      <c r="E1272" s="314" t="s">
        <v>1455</v>
      </c>
    </row>
    <row r="1273" spans="1:5" x14ac:dyDescent="0.25">
      <c r="A1273" s="405" t="s">
        <v>2076</v>
      </c>
      <c r="B1273" s="407" t="s">
        <v>2066</v>
      </c>
      <c r="C1273" s="408"/>
      <c r="D1273" s="411" t="s">
        <v>60</v>
      </c>
      <c r="E1273" s="311" t="s">
        <v>1454</v>
      </c>
    </row>
    <row r="1274" spans="1:5" x14ac:dyDescent="0.25">
      <c r="A1274" s="406"/>
      <c r="B1274" s="409"/>
      <c r="C1274" s="410"/>
      <c r="D1274" s="412"/>
      <c r="E1274" s="312" t="s">
        <v>1455</v>
      </c>
    </row>
    <row r="1275" spans="1:5" x14ac:dyDescent="0.25">
      <c r="A1275" s="397" t="s">
        <v>2077</v>
      </c>
      <c r="B1275" s="399" t="s">
        <v>2078</v>
      </c>
      <c r="C1275" s="400"/>
      <c r="D1275" s="403" t="s">
        <v>60</v>
      </c>
      <c r="E1275" s="313" t="s">
        <v>1454</v>
      </c>
    </row>
    <row r="1276" spans="1:5" x14ac:dyDescent="0.25">
      <c r="A1276" s="398"/>
      <c r="B1276" s="401"/>
      <c r="C1276" s="402"/>
      <c r="D1276" s="404"/>
      <c r="E1276" s="314" t="s">
        <v>1455</v>
      </c>
    </row>
    <row r="1277" spans="1:5" x14ac:dyDescent="0.25">
      <c r="A1277" s="405" t="s">
        <v>2079</v>
      </c>
      <c r="B1277" s="407" t="s">
        <v>2078</v>
      </c>
      <c r="C1277" s="408"/>
      <c r="D1277" s="411" t="s">
        <v>60</v>
      </c>
      <c r="E1277" s="311" t="s">
        <v>1454</v>
      </c>
    </row>
    <row r="1278" spans="1:5" x14ac:dyDescent="0.25">
      <c r="A1278" s="406"/>
      <c r="B1278" s="409"/>
      <c r="C1278" s="410"/>
      <c r="D1278" s="412"/>
      <c r="E1278" s="312" t="s">
        <v>1455</v>
      </c>
    </row>
    <row r="1279" spans="1:5" x14ac:dyDescent="0.25">
      <c r="A1279" s="397" t="s">
        <v>2080</v>
      </c>
      <c r="B1279" s="399" t="s">
        <v>2078</v>
      </c>
      <c r="C1279" s="400"/>
      <c r="D1279" s="403" t="s">
        <v>60</v>
      </c>
      <c r="E1279" s="313" t="s">
        <v>1454</v>
      </c>
    </row>
    <row r="1280" spans="1:5" x14ac:dyDescent="0.25">
      <c r="A1280" s="398"/>
      <c r="B1280" s="401"/>
      <c r="C1280" s="402"/>
      <c r="D1280" s="404"/>
      <c r="E1280" s="314" t="s">
        <v>1455</v>
      </c>
    </row>
    <row r="1281" spans="1:5" x14ac:dyDescent="0.25">
      <c r="A1281" s="405" t="s">
        <v>2081</v>
      </c>
      <c r="B1281" s="407" t="s">
        <v>2078</v>
      </c>
      <c r="C1281" s="408"/>
      <c r="D1281" s="411" t="s">
        <v>60</v>
      </c>
      <c r="E1281" s="311" t="s">
        <v>1454</v>
      </c>
    </row>
    <row r="1282" spans="1:5" x14ac:dyDescent="0.25">
      <c r="A1282" s="406"/>
      <c r="B1282" s="409"/>
      <c r="C1282" s="410"/>
      <c r="D1282" s="412"/>
      <c r="E1282" s="312" t="s">
        <v>1455</v>
      </c>
    </row>
    <row r="1283" spans="1:5" x14ac:dyDescent="0.25">
      <c r="A1283" s="397" t="s">
        <v>2082</v>
      </c>
      <c r="B1283" s="399" t="s">
        <v>2078</v>
      </c>
      <c r="C1283" s="400"/>
      <c r="D1283" s="403" t="s">
        <v>60</v>
      </c>
      <c r="E1283" s="313" t="s">
        <v>1454</v>
      </c>
    </row>
    <row r="1284" spans="1:5" x14ac:dyDescent="0.25">
      <c r="A1284" s="398"/>
      <c r="B1284" s="401"/>
      <c r="C1284" s="402"/>
      <c r="D1284" s="404"/>
      <c r="E1284" s="314" t="s">
        <v>1455</v>
      </c>
    </row>
    <row r="1285" spans="1:5" x14ac:dyDescent="0.25">
      <c r="A1285" s="405" t="s">
        <v>2083</v>
      </c>
      <c r="B1285" s="407" t="s">
        <v>2078</v>
      </c>
      <c r="C1285" s="408"/>
      <c r="D1285" s="411" t="s">
        <v>60</v>
      </c>
      <c r="E1285" s="311" t="s">
        <v>1454</v>
      </c>
    </row>
    <row r="1286" spans="1:5" x14ac:dyDescent="0.25">
      <c r="A1286" s="406"/>
      <c r="B1286" s="409"/>
      <c r="C1286" s="410"/>
      <c r="D1286" s="412"/>
      <c r="E1286" s="312" t="s">
        <v>1455</v>
      </c>
    </row>
    <row r="1287" spans="1:5" x14ac:dyDescent="0.25">
      <c r="A1287" s="397" t="s">
        <v>2084</v>
      </c>
      <c r="B1287" s="399" t="s">
        <v>2078</v>
      </c>
      <c r="C1287" s="400"/>
      <c r="D1287" s="403" t="s">
        <v>60</v>
      </c>
      <c r="E1287" s="313" t="s">
        <v>1454</v>
      </c>
    </row>
    <row r="1288" spans="1:5" x14ac:dyDescent="0.25">
      <c r="A1288" s="398"/>
      <c r="B1288" s="401"/>
      <c r="C1288" s="402"/>
      <c r="D1288" s="404"/>
      <c r="E1288" s="314" t="s">
        <v>1455</v>
      </c>
    </row>
    <row r="1289" spans="1:5" x14ac:dyDescent="0.25">
      <c r="A1289" s="405" t="s">
        <v>2085</v>
      </c>
      <c r="B1289" s="407" t="s">
        <v>2050</v>
      </c>
      <c r="C1289" s="408"/>
      <c r="D1289" s="411" t="s">
        <v>60</v>
      </c>
      <c r="E1289" s="311" t="s">
        <v>1454</v>
      </c>
    </row>
    <row r="1290" spans="1:5" x14ac:dyDescent="0.25">
      <c r="A1290" s="406"/>
      <c r="B1290" s="409"/>
      <c r="C1290" s="410"/>
      <c r="D1290" s="412"/>
      <c r="E1290" s="312" t="s">
        <v>1455</v>
      </c>
    </row>
    <row r="1291" spans="1:5" x14ac:dyDescent="0.25">
      <c r="A1291" s="397" t="s">
        <v>2086</v>
      </c>
      <c r="B1291" s="399" t="s">
        <v>2078</v>
      </c>
      <c r="C1291" s="400"/>
      <c r="D1291" s="403" t="s">
        <v>60</v>
      </c>
      <c r="E1291" s="313" t="s">
        <v>1454</v>
      </c>
    </row>
    <row r="1292" spans="1:5" x14ac:dyDescent="0.25">
      <c r="A1292" s="398"/>
      <c r="B1292" s="401"/>
      <c r="C1292" s="402"/>
      <c r="D1292" s="404"/>
      <c r="E1292" s="314" t="s">
        <v>1455</v>
      </c>
    </row>
    <row r="1293" spans="1:5" x14ac:dyDescent="0.25">
      <c r="A1293" s="405" t="s">
        <v>2087</v>
      </c>
      <c r="B1293" s="407" t="s">
        <v>2078</v>
      </c>
      <c r="C1293" s="408"/>
      <c r="D1293" s="411" t="s">
        <v>60</v>
      </c>
      <c r="E1293" s="311" t="s">
        <v>1454</v>
      </c>
    </row>
    <row r="1294" spans="1:5" x14ac:dyDescent="0.25">
      <c r="A1294" s="406"/>
      <c r="B1294" s="409"/>
      <c r="C1294" s="410"/>
      <c r="D1294" s="412"/>
      <c r="E1294" s="312" t="s">
        <v>1455</v>
      </c>
    </row>
    <row r="1295" spans="1:5" x14ac:dyDescent="0.25">
      <c r="A1295" s="397" t="s">
        <v>2088</v>
      </c>
      <c r="B1295" s="399" t="s">
        <v>2078</v>
      </c>
      <c r="C1295" s="400"/>
      <c r="D1295" s="403" t="s">
        <v>60</v>
      </c>
      <c r="E1295" s="313" t="s">
        <v>1454</v>
      </c>
    </row>
    <row r="1296" spans="1:5" x14ac:dyDescent="0.25">
      <c r="A1296" s="398"/>
      <c r="B1296" s="401"/>
      <c r="C1296" s="402"/>
      <c r="D1296" s="404"/>
      <c r="E1296" s="314" t="s">
        <v>1455</v>
      </c>
    </row>
    <row r="1297" spans="1:5" x14ac:dyDescent="0.25">
      <c r="A1297" s="405" t="s">
        <v>2089</v>
      </c>
      <c r="B1297" s="407" t="s">
        <v>2078</v>
      </c>
      <c r="C1297" s="408"/>
      <c r="D1297" s="411" t="s">
        <v>60</v>
      </c>
      <c r="E1297" s="311" t="s">
        <v>1454</v>
      </c>
    </row>
    <row r="1298" spans="1:5" x14ac:dyDescent="0.25">
      <c r="A1298" s="406"/>
      <c r="B1298" s="409"/>
      <c r="C1298" s="410"/>
      <c r="D1298" s="412"/>
      <c r="E1298" s="312" t="s">
        <v>1455</v>
      </c>
    </row>
    <row r="1299" spans="1:5" x14ac:dyDescent="0.25">
      <c r="A1299" s="397" t="s">
        <v>2090</v>
      </c>
      <c r="B1299" s="399" t="s">
        <v>2078</v>
      </c>
      <c r="C1299" s="400"/>
      <c r="D1299" s="403" t="s">
        <v>60</v>
      </c>
      <c r="E1299" s="313" t="s">
        <v>1454</v>
      </c>
    </row>
    <row r="1300" spans="1:5" x14ac:dyDescent="0.25">
      <c r="A1300" s="398"/>
      <c r="B1300" s="401"/>
      <c r="C1300" s="402"/>
      <c r="D1300" s="404"/>
      <c r="E1300" s="314" t="s">
        <v>1455</v>
      </c>
    </row>
    <row r="1301" spans="1:5" x14ac:dyDescent="0.25">
      <c r="A1301" s="405" t="s">
        <v>2091</v>
      </c>
      <c r="B1301" s="407" t="s">
        <v>2078</v>
      </c>
      <c r="C1301" s="408"/>
      <c r="D1301" s="411" t="s">
        <v>60</v>
      </c>
      <c r="E1301" s="311" t="s">
        <v>1454</v>
      </c>
    </row>
    <row r="1302" spans="1:5" x14ac:dyDescent="0.25">
      <c r="A1302" s="406"/>
      <c r="B1302" s="409"/>
      <c r="C1302" s="410"/>
      <c r="D1302" s="412"/>
      <c r="E1302" s="312" t="s">
        <v>1455</v>
      </c>
    </row>
    <row r="1303" spans="1:5" x14ac:dyDescent="0.25">
      <c r="A1303" s="397" t="s">
        <v>2092</v>
      </c>
      <c r="B1303" s="399" t="s">
        <v>2078</v>
      </c>
      <c r="C1303" s="400"/>
      <c r="D1303" s="403" t="s">
        <v>60</v>
      </c>
      <c r="E1303" s="313" t="s">
        <v>1454</v>
      </c>
    </row>
    <row r="1304" spans="1:5" x14ac:dyDescent="0.25">
      <c r="A1304" s="398"/>
      <c r="B1304" s="401"/>
      <c r="C1304" s="402"/>
      <c r="D1304" s="404"/>
      <c r="E1304" s="314" t="s">
        <v>1455</v>
      </c>
    </row>
    <row r="1305" spans="1:5" x14ac:dyDescent="0.25">
      <c r="A1305" s="405" t="s">
        <v>2093</v>
      </c>
      <c r="B1305" s="407" t="s">
        <v>2094</v>
      </c>
      <c r="C1305" s="408"/>
      <c r="D1305" s="411" t="s">
        <v>60</v>
      </c>
      <c r="E1305" s="311" t="s">
        <v>1454</v>
      </c>
    </row>
    <row r="1306" spans="1:5" x14ac:dyDescent="0.25">
      <c r="A1306" s="406"/>
      <c r="B1306" s="409"/>
      <c r="C1306" s="410"/>
      <c r="D1306" s="412"/>
      <c r="E1306" s="312" t="s">
        <v>1455</v>
      </c>
    </row>
    <row r="1307" spans="1:5" x14ac:dyDescent="0.25">
      <c r="A1307" s="397" t="s">
        <v>2095</v>
      </c>
      <c r="B1307" s="399" t="s">
        <v>2094</v>
      </c>
      <c r="C1307" s="400"/>
      <c r="D1307" s="403" t="s">
        <v>60</v>
      </c>
      <c r="E1307" s="313" t="s">
        <v>1454</v>
      </c>
    </row>
    <row r="1308" spans="1:5" x14ac:dyDescent="0.25">
      <c r="A1308" s="398"/>
      <c r="B1308" s="401"/>
      <c r="C1308" s="402"/>
      <c r="D1308" s="404"/>
      <c r="E1308" s="314" t="s">
        <v>1455</v>
      </c>
    </row>
    <row r="1309" spans="1:5" x14ac:dyDescent="0.25">
      <c r="A1309" s="405" t="s">
        <v>2096</v>
      </c>
      <c r="B1309" s="407" t="s">
        <v>2097</v>
      </c>
      <c r="C1309" s="408"/>
      <c r="D1309" s="411" t="s">
        <v>60</v>
      </c>
      <c r="E1309" s="311" t="s">
        <v>1454</v>
      </c>
    </row>
    <row r="1310" spans="1:5" x14ac:dyDescent="0.25">
      <c r="A1310" s="406"/>
      <c r="B1310" s="409"/>
      <c r="C1310" s="410"/>
      <c r="D1310" s="412"/>
      <c r="E1310" s="312" t="s">
        <v>1455</v>
      </c>
    </row>
    <row r="1311" spans="1:5" x14ac:dyDescent="0.25">
      <c r="A1311" s="397" t="s">
        <v>2098</v>
      </c>
      <c r="B1311" s="399" t="s">
        <v>2097</v>
      </c>
      <c r="C1311" s="400"/>
      <c r="D1311" s="403" t="s">
        <v>60</v>
      </c>
      <c r="E1311" s="313" t="s">
        <v>1454</v>
      </c>
    </row>
    <row r="1312" spans="1:5" x14ac:dyDescent="0.25">
      <c r="A1312" s="398"/>
      <c r="B1312" s="401"/>
      <c r="C1312" s="402"/>
      <c r="D1312" s="404"/>
      <c r="E1312" s="314" t="s">
        <v>1455</v>
      </c>
    </row>
    <row r="1313" spans="1:5" x14ac:dyDescent="0.25">
      <c r="A1313" s="405" t="s">
        <v>2099</v>
      </c>
      <c r="B1313" s="407" t="s">
        <v>2097</v>
      </c>
      <c r="C1313" s="408"/>
      <c r="D1313" s="411" t="s">
        <v>60</v>
      </c>
      <c r="E1313" s="311" t="s">
        <v>1454</v>
      </c>
    </row>
    <row r="1314" spans="1:5" x14ac:dyDescent="0.25">
      <c r="A1314" s="406"/>
      <c r="B1314" s="409"/>
      <c r="C1314" s="410"/>
      <c r="D1314" s="412"/>
      <c r="E1314" s="312" t="s">
        <v>1455</v>
      </c>
    </row>
    <row r="1315" spans="1:5" x14ac:dyDescent="0.25">
      <c r="A1315" s="397" t="s">
        <v>2100</v>
      </c>
      <c r="B1315" s="399" t="s">
        <v>2097</v>
      </c>
      <c r="C1315" s="400"/>
      <c r="D1315" s="403" t="s">
        <v>60</v>
      </c>
      <c r="E1315" s="313" t="s">
        <v>1454</v>
      </c>
    </row>
    <row r="1316" spans="1:5" x14ac:dyDescent="0.25">
      <c r="A1316" s="398"/>
      <c r="B1316" s="401"/>
      <c r="C1316" s="402"/>
      <c r="D1316" s="404"/>
      <c r="E1316" s="314" t="s">
        <v>1455</v>
      </c>
    </row>
    <row r="1317" spans="1:5" x14ac:dyDescent="0.25">
      <c r="A1317" s="405" t="s">
        <v>2101</v>
      </c>
      <c r="B1317" s="407" t="s">
        <v>2094</v>
      </c>
      <c r="C1317" s="408"/>
      <c r="D1317" s="411" t="s">
        <v>60</v>
      </c>
      <c r="E1317" s="311" t="s">
        <v>1454</v>
      </c>
    </row>
    <row r="1318" spans="1:5" x14ac:dyDescent="0.25">
      <c r="A1318" s="406"/>
      <c r="B1318" s="409"/>
      <c r="C1318" s="410"/>
      <c r="D1318" s="412"/>
      <c r="E1318" s="312" t="s">
        <v>1455</v>
      </c>
    </row>
    <row r="1319" spans="1:5" x14ac:dyDescent="0.25">
      <c r="A1319" s="397" t="s">
        <v>2102</v>
      </c>
      <c r="B1319" s="399" t="s">
        <v>2094</v>
      </c>
      <c r="C1319" s="400"/>
      <c r="D1319" s="403" t="s">
        <v>60</v>
      </c>
      <c r="E1319" s="313" t="s">
        <v>1454</v>
      </c>
    </row>
    <row r="1320" spans="1:5" x14ac:dyDescent="0.25">
      <c r="A1320" s="398"/>
      <c r="B1320" s="401"/>
      <c r="C1320" s="402"/>
      <c r="D1320" s="404"/>
      <c r="E1320" s="314" t="s">
        <v>1455</v>
      </c>
    </row>
    <row r="1321" spans="1:5" x14ac:dyDescent="0.25">
      <c r="A1321" s="405" t="s">
        <v>2103</v>
      </c>
      <c r="B1321" s="407" t="s">
        <v>2094</v>
      </c>
      <c r="C1321" s="408"/>
      <c r="D1321" s="411" t="s">
        <v>60</v>
      </c>
      <c r="E1321" s="311" t="s">
        <v>1454</v>
      </c>
    </row>
    <row r="1322" spans="1:5" x14ac:dyDescent="0.25">
      <c r="A1322" s="406"/>
      <c r="B1322" s="409"/>
      <c r="C1322" s="410"/>
      <c r="D1322" s="412"/>
      <c r="E1322" s="312" t="s">
        <v>1455</v>
      </c>
    </row>
    <row r="1323" spans="1:5" x14ac:dyDescent="0.25">
      <c r="A1323" s="397" t="s">
        <v>2104</v>
      </c>
      <c r="B1323" s="399" t="s">
        <v>2105</v>
      </c>
      <c r="C1323" s="400"/>
      <c r="D1323" s="403" t="s">
        <v>60</v>
      </c>
      <c r="E1323" s="313" t="s">
        <v>1454</v>
      </c>
    </row>
    <row r="1324" spans="1:5" x14ac:dyDescent="0.25">
      <c r="A1324" s="398"/>
      <c r="B1324" s="401"/>
      <c r="C1324" s="402"/>
      <c r="D1324" s="404"/>
      <c r="E1324" s="314" t="s">
        <v>1455</v>
      </c>
    </row>
    <row r="1325" spans="1:5" x14ac:dyDescent="0.25">
      <c r="A1325" s="405" t="s">
        <v>2106</v>
      </c>
      <c r="B1325" s="407" t="s">
        <v>2105</v>
      </c>
      <c r="C1325" s="408"/>
      <c r="D1325" s="411" t="s">
        <v>60</v>
      </c>
      <c r="E1325" s="311" t="s">
        <v>1454</v>
      </c>
    </row>
    <row r="1326" spans="1:5" x14ac:dyDescent="0.25">
      <c r="A1326" s="406"/>
      <c r="B1326" s="409"/>
      <c r="C1326" s="410"/>
      <c r="D1326" s="412"/>
      <c r="E1326" s="312" t="s">
        <v>1455</v>
      </c>
    </row>
    <row r="1327" spans="1:5" x14ac:dyDescent="0.25">
      <c r="A1327" s="397" t="s">
        <v>2107</v>
      </c>
      <c r="B1327" s="399" t="s">
        <v>2105</v>
      </c>
      <c r="C1327" s="400"/>
      <c r="D1327" s="403" t="s">
        <v>60</v>
      </c>
      <c r="E1327" s="313" t="s">
        <v>1454</v>
      </c>
    </row>
    <row r="1328" spans="1:5" x14ac:dyDescent="0.25">
      <c r="A1328" s="398"/>
      <c r="B1328" s="401"/>
      <c r="C1328" s="402"/>
      <c r="D1328" s="404"/>
      <c r="E1328" s="314" t="s">
        <v>1455</v>
      </c>
    </row>
    <row r="1329" spans="1:5" x14ac:dyDescent="0.25">
      <c r="A1329" s="405" t="s">
        <v>2108</v>
      </c>
      <c r="B1329" s="407" t="s">
        <v>2105</v>
      </c>
      <c r="C1329" s="408"/>
      <c r="D1329" s="411" t="s">
        <v>60</v>
      </c>
      <c r="E1329" s="311" t="s">
        <v>1454</v>
      </c>
    </row>
    <row r="1330" spans="1:5" x14ac:dyDescent="0.25">
      <c r="A1330" s="406"/>
      <c r="B1330" s="409"/>
      <c r="C1330" s="410"/>
      <c r="D1330" s="412"/>
      <c r="E1330" s="312" t="s">
        <v>1455</v>
      </c>
    </row>
    <row r="1331" spans="1:5" x14ac:dyDescent="0.25">
      <c r="A1331" s="397" t="s">
        <v>2109</v>
      </c>
      <c r="B1331" s="399" t="s">
        <v>2105</v>
      </c>
      <c r="C1331" s="400"/>
      <c r="D1331" s="403" t="s">
        <v>60</v>
      </c>
      <c r="E1331" s="313" t="s">
        <v>1454</v>
      </c>
    </row>
    <row r="1332" spans="1:5" x14ac:dyDescent="0.25">
      <c r="A1332" s="398"/>
      <c r="B1332" s="401"/>
      <c r="C1332" s="402"/>
      <c r="D1332" s="404"/>
      <c r="E1332" s="314" t="s">
        <v>1455</v>
      </c>
    </row>
    <row r="1333" spans="1:5" x14ac:dyDescent="0.25">
      <c r="A1333" s="405" t="s">
        <v>2110</v>
      </c>
      <c r="B1333" s="407" t="s">
        <v>2111</v>
      </c>
      <c r="C1333" s="408"/>
      <c r="D1333" s="411" t="s">
        <v>60</v>
      </c>
      <c r="E1333" s="311" t="s">
        <v>1454</v>
      </c>
    </row>
    <row r="1334" spans="1:5" x14ac:dyDescent="0.25">
      <c r="A1334" s="406"/>
      <c r="B1334" s="409"/>
      <c r="C1334" s="410"/>
      <c r="D1334" s="412"/>
      <c r="E1334" s="312" t="s">
        <v>1455</v>
      </c>
    </row>
    <row r="1335" spans="1:5" x14ac:dyDescent="0.25">
      <c r="A1335" s="397" t="s">
        <v>2112</v>
      </c>
      <c r="B1335" s="399" t="s">
        <v>2111</v>
      </c>
      <c r="C1335" s="400"/>
      <c r="D1335" s="403" t="s">
        <v>60</v>
      </c>
      <c r="E1335" s="313" t="s">
        <v>1454</v>
      </c>
    </row>
    <row r="1336" spans="1:5" x14ac:dyDescent="0.25">
      <c r="A1336" s="398"/>
      <c r="B1336" s="401"/>
      <c r="C1336" s="402"/>
      <c r="D1336" s="404"/>
      <c r="E1336" s="314" t="s">
        <v>1455</v>
      </c>
    </row>
    <row r="1337" spans="1:5" x14ac:dyDescent="0.25">
      <c r="A1337" s="405" t="s">
        <v>2113</v>
      </c>
      <c r="B1337" s="407" t="s">
        <v>2111</v>
      </c>
      <c r="C1337" s="408"/>
      <c r="D1337" s="411" t="s">
        <v>60</v>
      </c>
      <c r="E1337" s="311" t="s">
        <v>1454</v>
      </c>
    </row>
    <row r="1338" spans="1:5" x14ac:dyDescent="0.25">
      <c r="A1338" s="406"/>
      <c r="B1338" s="409"/>
      <c r="C1338" s="410"/>
      <c r="D1338" s="412"/>
      <c r="E1338" s="312" t="s">
        <v>1455</v>
      </c>
    </row>
    <row r="1339" spans="1:5" x14ac:dyDescent="0.25">
      <c r="A1339" s="397" t="s">
        <v>2114</v>
      </c>
      <c r="B1339" s="399" t="s">
        <v>2115</v>
      </c>
      <c r="C1339" s="400"/>
      <c r="D1339" s="403" t="s">
        <v>60</v>
      </c>
      <c r="E1339" s="313" t="s">
        <v>1454</v>
      </c>
    </row>
    <row r="1340" spans="1:5" x14ac:dyDescent="0.25">
      <c r="A1340" s="398"/>
      <c r="B1340" s="401"/>
      <c r="C1340" s="402"/>
      <c r="D1340" s="404"/>
      <c r="E1340" s="314" t="s">
        <v>1455</v>
      </c>
    </row>
    <row r="1341" spans="1:5" x14ac:dyDescent="0.25">
      <c r="A1341" s="405" t="s">
        <v>2116</v>
      </c>
      <c r="B1341" s="407" t="s">
        <v>2115</v>
      </c>
      <c r="C1341" s="408"/>
      <c r="D1341" s="411" t="s">
        <v>60</v>
      </c>
      <c r="E1341" s="311" t="s">
        <v>1454</v>
      </c>
    </row>
    <row r="1342" spans="1:5" x14ac:dyDescent="0.25">
      <c r="A1342" s="406"/>
      <c r="B1342" s="409"/>
      <c r="C1342" s="410"/>
      <c r="D1342" s="412"/>
      <c r="E1342" s="312" t="s">
        <v>1455</v>
      </c>
    </row>
    <row r="1343" spans="1:5" x14ac:dyDescent="0.25">
      <c r="A1343" s="397" t="s">
        <v>2117</v>
      </c>
      <c r="B1343" s="399" t="s">
        <v>2115</v>
      </c>
      <c r="C1343" s="400"/>
      <c r="D1343" s="403" t="s">
        <v>60</v>
      </c>
      <c r="E1343" s="313" t="s">
        <v>1454</v>
      </c>
    </row>
    <row r="1344" spans="1:5" x14ac:dyDescent="0.25">
      <c r="A1344" s="398"/>
      <c r="B1344" s="401"/>
      <c r="C1344" s="402"/>
      <c r="D1344" s="404"/>
      <c r="E1344" s="314" t="s">
        <v>1455</v>
      </c>
    </row>
    <row r="1345" spans="1:5" x14ac:dyDescent="0.25">
      <c r="A1345" s="405" t="s">
        <v>2118</v>
      </c>
      <c r="B1345" s="407" t="s">
        <v>2115</v>
      </c>
      <c r="C1345" s="408"/>
      <c r="D1345" s="411" t="s">
        <v>60</v>
      </c>
      <c r="E1345" s="311" t="s">
        <v>1454</v>
      </c>
    </row>
    <row r="1346" spans="1:5" x14ac:dyDescent="0.25">
      <c r="A1346" s="406"/>
      <c r="B1346" s="409"/>
      <c r="C1346" s="410"/>
      <c r="D1346" s="412"/>
      <c r="E1346" s="312" t="s">
        <v>1455</v>
      </c>
    </row>
    <row r="1347" spans="1:5" x14ac:dyDescent="0.25">
      <c r="A1347" s="397" t="s">
        <v>2119</v>
      </c>
      <c r="B1347" s="399" t="s">
        <v>2115</v>
      </c>
      <c r="C1347" s="400"/>
      <c r="D1347" s="403" t="s">
        <v>60</v>
      </c>
      <c r="E1347" s="313" t="s">
        <v>1454</v>
      </c>
    </row>
    <row r="1348" spans="1:5" x14ac:dyDescent="0.25">
      <c r="A1348" s="398"/>
      <c r="B1348" s="401"/>
      <c r="C1348" s="402"/>
      <c r="D1348" s="404"/>
      <c r="E1348" s="314" t="s">
        <v>1455</v>
      </c>
    </row>
    <row r="1349" spans="1:5" x14ac:dyDescent="0.25">
      <c r="A1349" s="405" t="s">
        <v>2120</v>
      </c>
      <c r="B1349" s="407" t="s">
        <v>2115</v>
      </c>
      <c r="C1349" s="408"/>
      <c r="D1349" s="411" t="s">
        <v>60</v>
      </c>
      <c r="E1349" s="311" t="s">
        <v>1454</v>
      </c>
    </row>
    <row r="1350" spans="1:5" x14ac:dyDescent="0.25">
      <c r="A1350" s="406"/>
      <c r="B1350" s="409"/>
      <c r="C1350" s="410"/>
      <c r="D1350" s="412"/>
      <c r="E1350" s="312" t="s">
        <v>1455</v>
      </c>
    </row>
    <row r="1351" spans="1:5" x14ac:dyDescent="0.25">
      <c r="A1351" s="397" t="s">
        <v>2121</v>
      </c>
      <c r="B1351" s="399" t="s">
        <v>2115</v>
      </c>
      <c r="C1351" s="400"/>
      <c r="D1351" s="403" t="s">
        <v>60</v>
      </c>
      <c r="E1351" s="313" t="s">
        <v>1454</v>
      </c>
    </row>
    <row r="1352" spans="1:5" x14ac:dyDescent="0.25">
      <c r="A1352" s="398"/>
      <c r="B1352" s="401"/>
      <c r="C1352" s="402"/>
      <c r="D1352" s="404"/>
      <c r="E1352" s="314" t="s">
        <v>1455</v>
      </c>
    </row>
    <row r="1353" spans="1:5" x14ac:dyDescent="0.25">
      <c r="A1353" s="405" t="s">
        <v>2122</v>
      </c>
      <c r="B1353" s="407" t="s">
        <v>2123</v>
      </c>
      <c r="C1353" s="408"/>
      <c r="D1353" s="411" t="s">
        <v>60</v>
      </c>
      <c r="E1353" s="311" t="s">
        <v>1454</v>
      </c>
    </row>
    <row r="1354" spans="1:5" x14ac:dyDescent="0.25">
      <c r="A1354" s="406"/>
      <c r="B1354" s="409"/>
      <c r="C1354" s="410"/>
      <c r="D1354" s="412"/>
      <c r="E1354" s="312" t="s">
        <v>1455</v>
      </c>
    </row>
    <row r="1355" spans="1:5" x14ac:dyDescent="0.25">
      <c r="A1355" s="397" t="s">
        <v>2124</v>
      </c>
      <c r="B1355" s="399" t="s">
        <v>2123</v>
      </c>
      <c r="C1355" s="400"/>
      <c r="D1355" s="403" t="s">
        <v>60</v>
      </c>
      <c r="E1355" s="313" t="s">
        <v>1454</v>
      </c>
    </row>
    <row r="1356" spans="1:5" x14ac:dyDescent="0.25">
      <c r="A1356" s="398"/>
      <c r="B1356" s="401"/>
      <c r="C1356" s="402"/>
      <c r="D1356" s="404"/>
      <c r="E1356" s="314" t="s">
        <v>1455</v>
      </c>
    </row>
    <row r="1357" spans="1:5" x14ac:dyDescent="0.25">
      <c r="A1357" s="405" t="s">
        <v>2125</v>
      </c>
      <c r="B1357" s="407" t="s">
        <v>2123</v>
      </c>
      <c r="C1357" s="408"/>
      <c r="D1357" s="411" t="s">
        <v>60</v>
      </c>
      <c r="E1357" s="311" t="s">
        <v>1454</v>
      </c>
    </row>
    <row r="1358" spans="1:5" x14ac:dyDescent="0.25">
      <c r="A1358" s="406"/>
      <c r="B1358" s="409"/>
      <c r="C1358" s="410"/>
      <c r="D1358" s="412"/>
      <c r="E1358" s="312" t="s">
        <v>1455</v>
      </c>
    </row>
    <row r="1359" spans="1:5" x14ac:dyDescent="0.25">
      <c r="A1359" s="397" t="s">
        <v>2126</v>
      </c>
      <c r="B1359" s="399" t="s">
        <v>2123</v>
      </c>
      <c r="C1359" s="400"/>
      <c r="D1359" s="403" t="s">
        <v>60</v>
      </c>
      <c r="E1359" s="313" t="s">
        <v>1454</v>
      </c>
    </row>
    <row r="1360" spans="1:5" x14ac:dyDescent="0.25">
      <c r="A1360" s="398"/>
      <c r="B1360" s="401"/>
      <c r="C1360" s="402"/>
      <c r="D1360" s="404"/>
      <c r="E1360" s="314" t="s">
        <v>1455</v>
      </c>
    </row>
    <row r="1361" spans="1:5" x14ac:dyDescent="0.25">
      <c r="A1361" s="405" t="s">
        <v>2127</v>
      </c>
      <c r="B1361" s="407" t="s">
        <v>2123</v>
      </c>
      <c r="C1361" s="408"/>
      <c r="D1361" s="411" t="s">
        <v>60</v>
      </c>
      <c r="E1361" s="311" t="s">
        <v>1454</v>
      </c>
    </row>
    <row r="1362" spans="1:5" x14ac:dyDescent="0.25">
      <c r="A1362" s="406"/>
      <c r="B1362" s="409"/>
      <c r="C1362" s="410"/>
      <c r="D1362" s="412"/>
      <c r="E1362" s="312" t="s">
        <v>1455</v>
      </c>
    </row>
    <row r="1363" spans="1:5" x14ac:dyDescent="0.25">
      <c r="A1363" s="397" t="s">
        <v>2128</v>
      </c>
      <c r="B1363" s="399" t="s">
        <v>2097</v>
      </c>
      <c r="C1363" s="400"/>
      <c r="D1363" s="403" t="s">
        <v>60</v>
      </c>
      <c r="E1363" s="313" t="s">
        <v>1454</v>
      </c>
    </row>
    <row r="1364" spans="1:5" x14ac:dyDescent="0.25">
      <c r="A1364" s="398"/>
      <c r="B1364" s="401"/>
      <c r="C1364" s="402"/>
      <c r="D1364" s="404"/>
      <c r="E1364" s="314" t="s">
        <v>1455</v>
      </c>
    </row>
    <row r="1365" spans="1:5" x14ac:dyDescent="0.25">
      <c r="A1365" s="405" t="s">
        <v>2050</v>
      </c>
      <c r="B1365" s="407"/>
      <c r="C1365" s="408"/>
      <c r="D1365" s="411" t="s">
        <v>60</v>
      </c>
      <c r="E1365" s="311" t="s">
        <v>1454</v>
      </c>
    </row>
    <row r="1366" spans="1:5" x14ac:dyDescent="0.25">
      <c r="A1366" s="406"/>
      <c r="B1366" s="409"/>
      <c r="C1366" s="410"/>
      <c r="D1366" s="412"/>
      <c r="E1366" s="312" t="s">
        <v>1455</v>
      </c>
    </row>
    <row r="1367" spans="1:5" x14ac:dyDescent="0.25">
      <c r="A1367" s="397" t="s">
        <v>2078</v>
      </c>
      <c r="B1367" s="399"/>
      <c r="C1367" s="400"/>
      <c r="D1367" s="403" t="s">
        <v>60</v>
      </c>
      <c r="E1367" s="313" t="s">
        <v>1454</v>
      </c>
    </row>
    <row r="1368" spans="1:5" x14ac:dyDescent="0.25">
      <c r="A1368" s="398"/>
      <c r="B1368" s="401"/>
      <c r="C1368" s="402"/>
      <c r="D1368" s="404"/>
      <c r="E1368" s="314" t="s">
        <v>1455</v>
      </c>
    </row>
    <row r="1369" spans="1:5" x14ac:dyDescent="0.25">
      <c r="A1369" s="405" t="s">
        <v>2097</v>
      </c>
      <c r="B1369" s="407"/>
      <c r="C1369" s="408"/>
      <c r="D1369" s="411" t="s">
        <v>60</v>
      </c>
      <c r="E1369" s="311" t="s">
        <v>1454</v>
      </c>
    </row>
    <row r="1370" spans="1:5" x14ac:dyDescent="0.25">
      <c r="A1370" s="406"/>
      <c r="B1370" s="409"/>
      <c r="C1370" s="410"/>
      <c r="D1370" s="412"/>
      <c r="E1370" s="312" t="s">
        <v>1455</v>
      </c>
    </row>
    <row r="1371" spans="1:5" x14ac:dyDescent="0.25">
      <c r="A1371" s="397" t="s">
        <v>2105</v>
      </c>
      <c r="B1371" s="399"/>
      <c r="C1371" s="400"/>
      <c r="D1371" s="403" t="s">
        <v>60</v>
      </c>
      <c r="E1371" s="313" t="s">
        <v>1454</v>
      </c>
    </row>
    <row r="1372" spans="1:5" x14ac:dyDescent="0.25">
      <c r="A1372" s="398"/>
      <c r="B1372" s="401"/>
      <c r="C1372" s="402"/>
      <c r="D1372" s="404"/>
      <c r="E1372" s="314" t="s">
        <v>1455</v>
      </c>
    </row>
    <row r="1373" spans="1:5" x14ac:dyDescent="0.25">
      <c r="A1373" s="405" t="s">
        <v>2066</v>
      </c>
      <c r="B1373" s="407"/>
      <c r="C1373" s="408"/>
      <c r="D1373" s="411" t="s">
        <v>60</v>
      </c>
      <c r="E1373" s="311" t="s">
        <v>1454</v>
      </c>
    </row>
    <row r="1374" spans="1:5" x14ac:dyDescent="0.25">
      <c r="A1374" s="406"/>
      <c r="B1374" s="409"/>
      <c r="C1374" s="410"/>
      <c r="D1374" s="412"/>
      <c r="E1374" s="312" t="s">
        <v>1455</v>
      </c>
    </row>
    <row r="1375" spans="1:5" x14ac:dyDescent="0.25">
      <c r="A1375" s="397" t="s">
        <v>2129</v>
      </c>
      <c r="B1375" s="399" t="s">
        <v>2097</v>
      </c>
      <c r="C1375" s="400"/>
      <c r="D1375" s="403" t="s">
        <v>60</v>
      </c>
      <c r="E1375" s="313" t="s">
        <v>1454</v>
      </c>
    </row>
    <row r="1376" spans="1:5" x14ac:dyDescent="0.25">
      <c r="A1376" s="398"/>
      <c r="B1376" s="401"/>
      <c r="C1376" s="402"/>
      <c r="D1376" s="404"/>
      <c r="E1376" s="314" t="s">
        <v>1455</v>
      </c>
    </row>
    <row r="1377" spans="1:5" x14ac:dyDescent="0.25">
      <c r="A1377" s="405" t="s">
        <v>2130</v>
      </c>
      <c r="B1377" s="407"/>
      <c r="C1377" s="408"/>
      <c r="D1377" s="411" t="s">
        <v>60</v>
      </c>
      <c r="E1377" s="311" t="s">
        <v>1454</v>
      </c>
    </row>
    <row r="1378" spans="1:5" x14ac:dyDescent="0.25">
      <c r="A1378" s="406"/>
      <c r="B1378" s="409"/>
      <c r="C1378" s="410"/>
      <c r="D1378" s="412"/>
      <c r="E1378" s="312" t="s">
        <v>1455</v>
      </c>
    </row>
    <row r="1379" spans="1:5" x14ac:dyDescent="0.25">
      <c r="A1379" s="397" t="s">
        <v>2131</v>
      </c>
      <c r="B1379" s="399" t="s">
        <v>2123</v>
      </c>
      <c r="C1379" s="400"/>
      <c r="D1379" s="403" t="s">
        <v>60</v>
      </c>
      <c r="E1379" s="313" t="s">
        <v>1454</v>
      </c>
    </row>
    <row r="1380" spans="1:5" x14ac:dyDescent="0.25">
      <c r="A1380" s="398"/>
      <c r="B1380" s="401"/>
      <c r="C1380" s="402"/>
      <c r="D1380" s="404"/>
      <c r="E1380" s="314" t="s">
        <v>1455</v>
      </c>
    </row>
    <row r="1381" spans="1:5" x14ac:dyDescent="0.25">
      <c r="A1381" s="405" t="s">
        <v>2111</v>
      </c>
      <c r="B1381" s="407"/>
      <c r="C1381" s="408"/>
      <c r="D1381" s="411" t="s">
        <v>60</v>
      </c>
      <c r="E1381" s="311" t="s">
        <v>1454</v>
      </c>
    </row>
    <row r="1382" spans="1:5" x14ac:dyDescent="0.25">
      <c r="A1382" s="406"/>
      <c r="B1382" s="409"/>
      <c r="C1382" s="410"/>
      <c r="D1382" s="412"/>
      <c r="E1382" s="312" t="s">
        <v>1455</v>
      </c>
    </row>
    <row r="1383" spans="1:5" x14ac:dyDescent="0.25">
      <c r="A1383" s="397" t="s">
        <v>2094</v>
      </c>
      <c r="B1383" s="399"/>
      <c r="C1383" s="400"/>
      <c r="D1383" s="403" t="s">
        <v>60</v>
      </c>
      <c r="E1383" s="313" t="s">
        <v>1454</v>
      </c>
    </row>
    <row r="1384" spans="1:5" x14ac:dyDescent="0.25">
      <c r="A1384" s="398"/>
      <c r="B1384" s="401"/>
      <c r="C1384" s="402"/>
      <c r="D1384" s="404"/>
      <c r="E1384" s="314" t="s">
        <v>1455</v>
      </c>
    </row>
    <row r="1385" spans="1:5" x14ac:dyDescent="0.25">
      <c r="A1385" s="405" t="s">
        <v>2115</v>
      </c>
      <c r="B1385" s="407"/>
      <c r="C1385" s="408"/>
      <c r="D1385" s="411" t="s">
        <v>60</v>
      </c>
      <c r="E1385" s="311" t="s">
        <v>1454</v>
      </c>
    </row>
    <row r="1386" spans="1:5" x14ac:dyDescent="0.25">
      <c r="A1386" s="406"/>
      <c r="B1386" s="409"/>
      <c r="C1386" s="410"/>
      <c r="D1386" s="412"/>
      <c r="E1386" s="312" t="s">
        <v>1455</v>
      </c>
    </row>
    <row r="1387" spans="1:5" x14ac:dyDescent="0.25">
      <c r="A1387" s="397" t="s">
        <v>2123</v>
      </c>
      <c r="B1387" s="399"/>
      <c r="C1387" s="400"/>
      <c r="D1387" s="403" t="s">
        <v>60</v>
      </c>
      <c r="E1387" s="313" t="s">
        <v>1454</v>
      </c>
    </row>
    <row r="1388" spans="1:5" x14ac:dyDescent="0.25">
      <c r="A1388" s="398"/>
      <c r="B1388" s="401"/>
      <c r="C1388" s="402"/>
      <c r="D1388" s="404"/>
      <c r="E1388" s="314" t="s">
        <v>1455</v>
      </c>
    </row>
    <row r="1389" spans="1:5" x14ac:dyDescent="0.25">
      <c r="A1389" s="405" t="s">
        <v>2132</v>
      </c>
      <c r="B1389" s="407" t="s">
        <v>2133</v>
      </c>
      <c r="C1389" s="408"/>
      <c r="D1389" s="411" t="s">
        <v>61</v>
      </c>
      <c r="E1389" s="311" t="s">
        <v>1454</v>
      </c>
    </row>
    <row r="1390" spans="1:5" x14ac:dyDescent="0.25">
      <c r="A1390" s="406"/>
      <c r="B1390" s="409"/>
      <c r="C1390" s="410"/>
      <c r="D1390" s="412"/>
      <c r="E1390" s="312" t="s">
        <v>1455</v>
      </c>
    </row>
    <row r="1391" spans="1:5" x14ac:dyDescent="0.25">
      <c r="A1391" s="397" t="s">
        <v>2134</v>
      </c>
      <c r="B1391" s="399" t="s">
        <v>2133</v>
      </c>
      <c r="C1391" s="400"/>
      <c r="D1391" s="403" t="s">
        <v>61</v>
      </c>
      <c r="E1391" s="313" t="s">
        <v>1454</v>
      </c>
    </row>
    <row r="1392" spans="1:5" x14ac:dyDescent="0.25">
      <c r="A1392" s="398"/>
      <c r="B1392" s="401"/>
      <c r="C1392" s="402"/>
      <c r="D1392" s="404"/>
      <c r="E1392" s="314" t="s">
        <v>1455</v>
      </c>
    </row>
    <row r="1393" spans="1:5" x14ac:dyDescent="0.25">
      <c r="A1393" s="405" t="s">
        <v>2135</v>
      </c>
      <c r="B1393" s="407" t="s">
        <v>2133</v>
      </c>
      <c r="C1393" s="408"/>
      <c r="D1393" s="411" t="s">
        <v>61</v>
      </c>
      <c r="E1393" s="311" t="s">
        <v>1454</v>
      </c>
    </row>
    <row r="1394" spans="1:5" x14ac:dyDescent="0.25">
      <c r="A1394" s="406"/>
      <c r="B1394" s="409"/>
      <c r="C1394" s="410"/>
      <c r="D1394" s="412"/>
      <c r="E1394" s="312" t="s">
        <v>1455</v>
      </c>
    </row>
    <row r="1395" spans="1:5" x14ac:dyDescent="0.25">
      <c r="A1395" s="397" t="s">
        <v>1716</v>
      </c>
      <c r="B1395" s="399" t="s">
        <v>2133</v>
      </c>
      <c r="C1395" s="400"/>
      <c r="D1395" s="403" t="s">
        <v>61</v>
      </c>
      <c r="E1395" s="313" t="s">
        <v>1454</v>
      </c>
    </row>
    <row r="1396" spans="1:5" x14ac:dyDescent="0.25">
      <c r="A1396" s="398"/>
      <c r="B1396" s="401"/>
      <c r="C1396" s="402"/>
      <c r="D1396" s="404"/>
      <c r="E1396" s="314" t="s">
        <v>1455</v>
      </c>
    </row>
    <row r="1397" spans="1:5" x14ac:dyDescent="0.25">
      <c r="A1397" s="405" t="s">
        <v>2136</v>
      </c>
      <c r="B1397" s="407" t="s">
        <v>2133</v>
      </c>
      <c r="C1397" s="408"/>
      <c r="D1397" s="411" t="s">
        <v>61</v>
      </c>
      <c r="E1397" s="311" t="s">
        <v>1454</v>
      </c>
    </row>
    <row r="1398" spans="1:5" x14ac:dyDescent="0.25">
      <c r="A1398" s="406"/>
      <c r="B1398" s="409"/>
      <c r="C1398" s="410"/>
      <c r="D1398" s="412"/>
      <c r="E1398" s="312" t="s">
        <v>1455</v>
      </c>
    </row>
    <row r="1399" spans="1:5" x14ac:dyDescent="0.25">
      <c r="A1399" s="397" t="s">
        <v>2137</v>
      </c>
      <c r="B1399" s="399" t="s">
        <v>2133</v>
      </c>
      <c r="C1399" s="400"/>
      <c r="D1399" s="403" t="s">
        <v>61</v>
      </c>
      <c r="E1399" s="313" t="s">
        <v>1454</v>
      </c>
    </row>
    <row r="1400" spans="1:5" x14ac:dyDescent="0.25">
      <c r="A1400" s="398"/>
      <c r="B1400" s="401"/>
      <c r="C1400" s="402"/>
      <c r="D1400" s="404"/>
      <c r="E1400" s="314" t="s">
        <v>1455</v>
      </c>
    </row>
    <row r="1401" spans="1:5" x14ac:dyDescent="0.25">
      <c r="A1401" s="405" t="s">
        <v>2138</v>
      </c>
      <c r="B1401" s="407" t="s">
        <v>2133</v>
      </c>
      <c r="C1401" s="408"/>
      <c r="D1401" s="411" t="s">
        <v>61</v>
      </c>
      <c r="E1401" s="311" t="s">
        <v>1454</v>
      </c>
    </row>
    <row r="1402" spans="1:5" x14ac:dyDescent="0.25">
      <c r="A1402" s="406"/>
      <c r="B1402" s="409"/>
      <c r="C1402" s="410"/>
      <c r="D1402" s="412"/>
      <c r="E1402" s="312" t="s">
        <v>1455</v>
      </c>
    </row>
    <row r="1403" spans="1:5" x14ac:dyDescent="0.25">
      <c r="A1403" s="397" t="s">
        <v>2139</v>
      </c>
      <c r="B1403" s="399" t="s">
        <v>2133</v>
      </c>
      <c r="C1403" s="400"/>
      <c r="D1403" s="403" t="s">
        <v>61</v>
      </c>
      <c r="E1403" s="313" t="s">
        <v>1454</v>
      </c>
    </row>
    <row r="1404" spans="1:5" x14ac:dyDescent="0.25">
      <c r="A1404" s="398"/>
      <c r="B1404" s="401"/>
      <c r="C1404" s="402"/>
      <c r="D1404" s="404"/>
      <c r="E1404" s="314" t="s">
        <v>1455</v>
      </c>
    </row>
    <row r="1405" spans="1:5" x14ac:dyDescent="0.25">
      <c r="A1405" s="405" t="s">
        <v>2140</v>
      </c>
      <c r="B1405" s="407" t="s">
        <v>2133</v>
      </c>
      <c r="C1405" s="408"/>
      <c r="D1405" s="411" t="s">
        <v>61</v>
      </c>
      <c r="E1405" s="311" t="s">
        <v>1454</v>
      </c>
    </row>
    <row r="1406" spans="1:5" x14ac:dyDescent="0.25">
      <c r="A1406" s="406"/>
      <c r="B1406" s="409"/>
      <c r="C1406" s="410"/>
      <c r="D1406" s="412"/>
      <c r="E1406" s="312" t="s">
        <v>1455</v>
      </c>
    </row>
    <row r="1407" spans="1:5" x14ac:dyDescent="0.25">
      <c r="A1407" s="397" t="s">
        <v>2141</v>
      </c>
      <c r="B1407" s="399" t="s">
        <v>2133</v>
      </c>
      <c r="C1407" s="400"/>
      <c r="D1407" s="403" t="s">
        <v>61</v>
      </c>
      <c r="E1407" s="313" t="s">
        <v>1454</v>
      </c>
    </row>
    <row r="1408" spans="1:5" x14ac:dyDescent="0.25">
      <c r="A1408" s="398"/>
      <c r="B1408" s="401"/>
      <c r="C1408" s="402"/>
      <c r="D1408" s="404"/>
      <c r="E1408" s="314" t="s">
        <v>1455</v>
      </c>
    </row>
    <row r="1409" spans="1:5" x14ac:dyDescent="0.25">
      <c r="A1409" s="405" t="s">
        <v>2142</v>
      </c>
      <c r="B1409" s="407" t="s">
        <v>2133</v>
      </c>
      <c r="C1409" s="408"/>
      <c r="D1409" s="411" t="s">
        <v>61</v>
      </c>
      <c r="E1409" s="311" t="s">
        <v>1454</v>
      </c>
    </row>
    <row r="1410" spans="1:5" x14ac:dyDescent="0.25">
      <c r="A1410" s="406"/>
      <c r="B1410" s="409"/>
      <c r="C1410" s="410"/>
      <c r="D1410" s="412"/>
      <c r="E1410" s="312" t="s">
        <v>1455</v>
      </c>
    </row>
    <row r="1411" spans="1:5" x14ac:dyDescent="0.25">
      <c r="A1411" s="397" t="s">
        <v>2143</v>
      </c>
      <c r="B1411" s="399" t="s">
        <v>2133</v>
      </c>
      <c r="C1411" s="400"/>
      <c r="D1411" s="403" t="s">
        <v>61</v>
      </c>
      <c r="E1411" s="313" t="s">
        <v>1454</v>
      </c>
    </row>
    <row r="1412" spans="1:5" x14ac:dyDescent="0.25">
      <c r="A1412" s="398"/>
      <c r="B1412" s="401"/>
      <c r="C1412" s="402"/>
      <c r="D1412" s="404"/>
      <c r="E1412" s="314" t="s">
        <v>1455</v>
      </c>
    </row>
    <row r="1413" spans="1:5" x14ac:dyDescent="0.25">
      <c r="A1413" s="405" t="s">
        <v>2144</v>
      </c>
      <c r="B1413" s="407" t="s">
        <v>2133</v>
      </c>
      <c r="C1413" s="408"/>
      <c r="D1413" s="411" t="s">
        <v>61</v>
      </c>
      <c r="E1413" s="311" t="s">
        <v>1454</v>
      </c>
    </row>
    <row r="1414" spans="1:5" x14ac:dyDescent="0.25">
      <c r="A1414" s="406"/>
      <c r="B1414" s="409"/>
      <c r="C1414" s="410"/>
      <c r="D1414" s="412"/>
      <c r="E1414" s="312" t="s">
        <v>1455</v>
      </c>
    </row>
    <row r="1415" spans="1:5" x14ac:dyDescent="0.25">
      <c r="A1415" s="397" t="s">
        <v>2145</v>
      </c>
      <c r="B1415" s="399" t="s">
        <v>2133</v>
      </c>
      <c r="C1415" s="400"/>
      <c r="D1415" s="403" t="s">
        <v>61</v>
      </c>
      <c r="E1415" s="313" t="s">
        <v>1454</v>
      </c>
    </row>
    <row r="1416" spans="1:5" x14ac:dyDescent="0.25">
      <c r="A1416" s="398"/>
      <c r="B1416" s="401"/>
      <c r="C1416" s="402"/>
      <c r="D1416" s="404"/>
      <c r="E1416" s="314" t="s">
        <v>1455</v>
      </c>
    </row>
    <row r="1417" spans="1:5" x14ac:dyDescent="0.25">
      <c r="A1417" s="405" t="s">
        <v>2146</v>
      </c>
      <c r="B1417" s="407" t="s">
        <v>2133</v>
      </c>
      <c r="C1417" s="408"/>
      <c r="D1417" s="411" t="s">
        <v>61</v>
      </c>
      <c r="E1417" s="311" t="s">
        <v>1454</v>
      </c>
    </row>
    <row r="1418" spans="1:5" x14ac:dyDescent="0.25">
      <c r="A1418" s="406"/>
      <c r="B1418" s="409"/>
      <c r="C1418" s="410"/>
      <c r="D1418" s="412"/>
      <c r="E1418" s="312" t="s">
        <v>1455</v>
      </c>
    </row>
    <row r="1419" spans="1:5" x14ac:dyDescent="0.25">
      <c r="A1419" s="397" t="s">
        <v>2147</v>
      </c>
      <c r="B1419" s="399" t="s">
        <v>2133</v>
      </c>
      <c r="C1419" s="400"/>
      <c r="D1419" s="403" t="s">
        <v>61</v>
      </c>
      <c r="E1419" s="313" t="s">
        <v>1454</v>
      </c>
    </row>
    <row r="1420" spans="1:5" x14ac:dyDescent="0.25">
      <c r="A1420" s="398"/>
      <c r="B1420" s="401"/>
      <c r="C1420" s="402"/>
      <c r="D1420" s="404"/>
      <c r="E1420" s="314" t="s">
        <v>1455</v>
      </c>
    </row>
    <row r="1421" spans="1:5" x14ac:dyDescent="0.25">
      <c r="A1421" s="405" t="s">
        <v>2148</v>
      </c>
      <c r="B1421" s="407" t="s">
        <v>2133</v>
      </c>
      <c r="C1421" s="408"/>
      <c r="D1421" s="411" t="s">
        <v>61</v>
      </c>
      <c r="E1421" s="311" t="s">
        <v>1454</v>
      </c>
    </row>
    <row r="1422" spans="1:5" x14ac:dyDescent="0.25">
      <c r="A1422" s="406"/>
      <c r="B1422" s="409"/>
      <c r="C1422" s="410"/>
      <c r="D1422" s="412"/>
      <c r="E1422" s="312" t="s">
        <v>1455</v>
      </c>
    </row>
    <row r="1423" spans="1:5" x14ac:dyDescent="0.25">
      <c r="A1423" s="397" t="s">
        <v>2149</v>
      </c>
      <c r="B1423" s="399" t="s">
        <v>2133</v>
      </c>
      <c r="C1423" s="400"/>
      <c r="D1423" s="403" t="s">
        <v>61</v>
      </c>
      <c r="E1423" s="313" t="s">
        <v>1454</v>
      </c>
    </row>
    <row r="1424" spans="1:5" x14ac:dyDescent="0.25">
      <c r="A1424" s="398"/>
      <c r="B1424" s="401"/>
      <c r="C1424" s="402"/>
      <c r="D1424" s="404"/>
      <c r="E1424" s="314" t="s">
        <v>1455</v>
      </c>
    </row>
    <row r="1425" spans="1:5" x14ac:dyDescent="0.25">
      <c r="A1425" s="405" t="s">
        <v>2150</v>
      </c>
      <c r="B1425" s="407" t="s">
        <v>2133</v>
      </c>
      <c r="C1425" s="408"/>
      <c r="D1425" s="411" t="s">
        <v>61</v>
      </c>
      <c r="E1425" s="311" t="s">
        <v>1454</v>
      </c>
    </row>
    <row r="1426" spans="1:5" x14ac:dyDescent="0.25">
      <c r="A1426" s="406"/>
      <c r="B1426" s="409"/>
      <c r="C1426" s="410"/>
      <c r="D1426" s="412"/>
      <c r="E1426" s="312" t="s">
        <v>1455</v>
      </c>
    </row>
    <row r="1427" spans="1:5" x14ac:dyDescent="0.25">
      <c r="A1427" s="397" t="s">
        <v>2151</v>
      </c>
      <c r="B1427" s="399" t="s">
        <v>2152</v>
      </c>
      <c r="C1427" s="400"/>
      <c r="D1427" s="403" t="s">
        <v>61</v>
      </c>
      <c r="E1427" s="313" t="s">
        <v>1454</v>
      </c>
    </row>
    <row r="1428" spans="1:5" x14ac:dyDescent="0.25">
      <c r="A1428" s="398"/>
      <c r="B1428" s="401"/>
      <c r="C1428" s="402"/>
      <c r="D1428" s="404"/>
      <c r="E1428" s="314" t="s">
        <v>1455</v>
      </c>
    </row>
    <row r="1429" spans="1:5" x14ac:dyDescent="0.25">
      <c r="A1429" s="405" t="s">
        <v>2153</v>
      </c>
      <c r="B1429" s="407" t="s">
        <v>2152</v>
      </c>
      <c r="C1429" s="408"/>
      <c r="D1429" s="411" t="s">
        <v>61</v>
      </c>
      <c r="E1429" s="311" t="s">
        <v>1454</v>
      </c>
    </row>
    <row r="1430" spans="1:5" x14ac:dyDescent="0.25">
      <c r="A1430" s="406"/>
      <c r="B1430" s="409"/>
      <c r="C1430" s="410"/>
      <c r="D1430" s="412"/>
      <c r="E1430" s="312" t="s">
        <v>1455</v>
      </c>
    </row>
    <row r="1431" spans="1:5" x14ac:dyDescent="0.25">
      <c r="A1431" s="397" t="s">
        <v>2154</v>
      </c>
      <c r="B1431" s="399" t="s">
        <v>2152</v>
      </c>
      <c r="C1431" s="400"/>
      <c r="D1431" s="403" t="s">
        <v>61</v>
      </c>
      <c r="E1431" s="313" t="s">
        <v>1454</v>
      </c>
    </row>
    <row r="1432" spans="1:5" x14ac:dyDescent="0.25">
      <c r="A1432" s="398"/>
      <c r="B1432" s="401"/>
      <c r="C1432" s="402"/>
      <c r="D1432" s="404"/>
      <c r="E1432" s="314" t="s">
        <v>1455</v>
      </c>
    </row>
    <row r="1433" spans="1:5" x14ac:dyDescent="0.25">
      <c r="A1433" s="405" t="s">
        <v>2155</v>
      </c>
      <c r="B1433" s="407" t="s">
        <v>2152</v>
      </c>
      <c r="C1433" s="408"/>
      <c r="D1433" s="411" t="s">
        <v>61</v>
      </c>
      <c r="E1433" s="311" t="s">
        <v>1454</v>
      </c>
    </row>
    <row r="1434" spans="1:5" x14ac:dyDescent="0.25">
      <c r="A1434" s="406"/>
      <c r="B1434" s="409"/>
      <c r="C1434" s="410"/>
      <c r="D1434" s="412"/>
      <c r="E1434" s="312" t="s">
        <v>1455</v>
      </c>
    </row>
    <row r="1435" spans="1:5" x14ac:dyDescent="0.25">
      <c r="A1435" s="397" t="s">
        <v>2156</v>
      </c>
      <c r="B1435" s="399" t="s">
        <v>2152</v>
      </c>
      <c r="C1435" s="400"/>
      <c r="D1435" s="403" t="s">
        <v>61</v>
      </c>
      <c r="E1435" s="313" t="s">
        <v>1454</v>
      </c>
    </row>
    <row r="1436" spans="1:5" x14ac:dyDescent="0.25">
      <c r="A1436" s="398"/>
      <c r="B1436" s="401"/>
      <c r="C1436" s="402"/>
      <c r="D1436" s="404"/>
      <c r="E1436" s="314" t="s">
        <v>1455</v>
      </c>
    </row>
    <row r="1437" spans="1:5" x14ac:dyDescent="0.25">
      <c r="A1437" s="405" t="s">
        <v>2157</v>
      </c>
      <c r="B1437" s="407" t="s">
        <v>2152</v>
      </c>
      <c r="C1437" s="408"/>
      <c r="D1437" s="411" t="s">
        <v>61</v>
      </c>
      <c r="E1437" s="311" t="s">
        <v>1454</v>
      </c>
    </row>
    <row r="1438" spans="1:5" x14ac:dyDescent="0.25">
      <c r="A1438" s="406"/>
      <c r="B1438" s="409"/>
      <c r="C1438" s="410"/>
      <c r="D1438" s="412"/>
      <c r="E1438" s="312" t="s">
        <v>1455</v>
      </c>
    </row>
    <row r="1439" spans="1:5" x14ac:dyDescent="0.25">
      <c r="A1439" s="397" t="s">
        <v>1971</v>
      </c>
      <c r="B1439" s="399" t="s">
        <v>2152</v>
      </c>
      <c r="C1439" s="400"/>
      <c r="D1439" s="403" t="s">
        <v>61</v>
      </c>
      <c r="E1439" s="313" t="s">
        <v>1454</v>
      </c>
    </row>
    <row r="1440" spans="1:5" x14ac:dyDescent="0.25">
      <c r="A1440" s="398"/>
      <c r="B1440" s="401"/>
      <c r="C1440" s="402"/>
      <c r="D1440" s="404"/>
      <c r="E1440" s="314" t="s">
        <v>1455</v>
      </c>
    </row>
    <row r="1441" spans="1:5" x14ac:dyDescent="0.25">
      <c r="A1441" s="405" t="s">
        <v>2158</v>
      </c>
      <c r="B1441" s="407" t="s">
        <v>2152</v>
      </c>
      <c r="C1441" s="408"/>
      <c r="D1441" s="411" t="s">
        <v>61</v>
      </c>
      <c r="E1441" s="311" t="s">
        <v>1454</v>
      </c>
    </row>
    <row r="1442" spans="1:5" x14ac:dyDescent="0.25">
      <c r="A1442" s="406"/>
      <c r="B1442" s="409"/>
      <c r="C1442" s="410"/>
      <c r="D1442" s="412"/>
      <c r="E1442" s="312" t="s">
        <v>1455</v>
      </c>
    </row>
    <row r="1443" spans="1:5" x14ac:dyDescent="0.25">
      <c r="A1443" s="397" t="s">
        <v>2159</v>
      </c>
      <c r="B1443" s="399" t="s">
        <v>2152</v>
      </c>
      <c r="C1443" s="400"/>
      <c r="D1443" s="403" t="s">
        <v>61</v>
      </c>
      <c r="E1443" s="313" t="s">
        <v>1454</v>
      </c>
    </row>
    <row r="1444" spans="1:5" x14ac:dyDescent="0.25">
      <c r="A1444" s="398"/>
      <c r="B1444" s="401"/>
      <c r="C1444" s="402"/>
      <c r="D1444" s="404"/>
      <c r="E1444" s="314" t="s">
        <v>1455</v>
      </c>
    </row>
    <row r="1445" spans="1:5" x14ac:dyDescent="0.25">
      <c r="A1445" s="405" t="s">
        <v>2160</v>
      </c>
      <c r="B1445" s="407" t="s">
        <v>2152</v>
      </c>
      <c r="C1445" s="408"/>
      <c r="D1445" s="411" t="s">
        <v>61</v>
      </c>
      <c r="E1445" s="311" t="s">
        <v>1454</v>
      </c>
    </row>
    <row r="1446" spans="1:5" x14ac:dyDescent="0.25">
      <c r="A1446" s="406"/>
      <c r="B1446" s="409"/>
      <c r="C1446" s="410"/>
      <c r="D1446" s="412"/>
      <c r="E1446" s="312" t="s">
        <v>1455</v>
      </c>
    </row>
    <row r="1447" spans="1:5" x14ac:dyDescent="0.25">
      <c r="A1447" s="397" t="s">
        <v>2161</v>
      </c>
      <c r="B1447" s="399" t="s">
        <v>2152</v>
      </c>
      <c r="C1447" s="400"/>
      <c r="D1447" s="403" t="s">
        <v>61</v>
      </c>
      <c r="E1447" s="313" t="s">
        <v>1454</v>
      </c>
    </row>
    <row r="1448" spans="1:5" x14ac:dyDescent="0.25">
      <c r="A1448" s="398"/>
      <c r="B1448" s="401"/>
      <c r="C1448" s="402"/>
      <c r="D1448" s="404"/>
      <c r="E1448" s="314" t="s">
        <v>1455</v>
      </c>
    </row>
    <row r="1449" spans="1:5" x14ac:dyDescent="0.25">
      <c r="A1449" s="405" t="s">
        <v>2162</v>
      </c>
      <c r="B1449" s="407" t="s">
        <v>2163</v>
      </c>
      <c r="C1449" s="408"/>
      <c r="D1449" s="411" t="s">
        <v>61</v>
      </c>
      <c r="E1449" s="311" t="s">
        <v>1454</v>
      </c>
    </row>
    <row r="1450" spans="1:5" x14ac:dyDescent="0.25">
      <c r="A1450" s="406"/>
      <c r="B1450" s="409"/>
      <c r="C1450" s="410"/>
      <c r="D1450" s="412"/>
      <c r="E1450" s="312" t="s">
        <v>1455</v>
      </c>
    </row>
    <row r="1451" spans="1:5" x14ac:dyDescent="0.25">
      <c r="A1451" s="397" t="s">
        <v>2164</v>
      </c>
      <c r="B1451" s="399" t="s">
        <v>2163</v>
      </c>
      <c r="C1451" s="400"/>
      <c r="D1451" s="403" t="s">
        <v>61</v>
      </c>
      <c r="E1451" s="313" t="s">
        <v>1454</v>
      </c>
    </row>
    <row r="1452" spans="1:5" x14ac:dyDescent="0.25">
      <c r="A1452" s="398"/>
      <c r="B1452" s="401"/>
      <c r="C1452" s="402"/>
      <c r="D1452" s="404"/>
      <c r="E1452" s="314" t="s">
        <v>1455</v>
      </c>
    </row>
    <row r="1453" spans="1:5" x14ac:dyDescent="0.25">
      <c r="A1453" s="405" t="s">
        <v>2165</v>
      </c>
      <c r="B1453" s="407" t="s">
        <v>2163</v>
      </c>
      <c r="C1453" s="408"/>
      <c r="D1453" s="411" t="s">
        <v>61</v>
      </c>
      <c r="E1453" s="311" t="s">
        <v>1454</v>
      </c>
    </row>
    <row r="1454" spans="1:5" x14ac:dyDescent="0.25">
      <c r="A1454" s="406"/>
      <c r="B1454" s="409"/>
      <c r="C1454" s="410"/>
      <c r="D1454" s="412"/>
      <c r="E1454" s="312" t="s">
        <v>1455</v>
      </c>
    </row>
    <row r="1455" spans="1:5" x14ac:dyDescent="0.25">
      <c r="A1455" s="397" t="s">
        <v>2166</v>
      </c>
      <c r="B1455" s="399" t="s">
        <v>2163</v>
      </c>
      <c r="C1455" s="400"/>
      <c r="D1455" s="403" t="s">
        <v>61</v>
      </c>
      <c r="E1455" s="313" t="s">
        <v>1454</v>
      </c>
    </row>
    <row r="1456" spans="1:5" x14ac:dyDescent="0.25">
      <c r="A1456" s="398"/>
      <c r="B1456" s="401"/>
      <c r="C1456" s="402"/>
      <c r="D1456" s="404"/>
      <c r="E1456" s="314" t="s">
        <v>1455</v>
      </c>
    </row>
    <row r="1457" spans="1:5" x14ac:dyDescent="0.25">
      <c r="A1457" s="405" t="s">
        <v>1941</v>
      </c>
      <c r="B1457" s="407" t="s">
        <v>2163</v>
      </c>
      <c r="C1457" s="408"/>
      <c r="D1457" s="411" t="s">
        <v>61</v>
      </c>
      <c r="E1457" s="311" t="s">
        <v>1454</v>
      </c>
    </row>
    <row r="1458" spans="1:5" x14ac:dyDescent="0.25">
      <c r="A1458" s="406"/>
      <c r="B1458" s="409"/>
      <c r="C1458" s="410"/>
      <c r="D1458" s="412"/>
      <c r="E1458" s="312" t="s">
        <v>1455</v>
      </c>
    </row>
    <row r="1459" spans="1:5" x14ac:dyDescent="0.25">
      <c r="A1459" s="397" t="s">
        <v>2167</v>
      </c>
      <c r="B1459" s="399" t="s">
        <v>2163</v>
      </c>
      <c r="C1459" s="400"/>
      <c r="D1459" s="403" t="s">
        <v>61</v>
      </c>
      <c r="E1459" s="313" t="s">
        <v>1454</v>
      </c>
    </row>
    <row r="1460" spans="1:5" x14ac:dyDescent="0.25">
      <c r="A1460" s="398"/>
      <c r="B1460" s="401"/>
      <c r="C1460" s="402"/>
      <c r="D1460" s="404"/>
      <c r="E1460" s="314" t="s">
        <v>1455</v>
      </c>
    </row>
    <row r="1461" spans="1:5" x14ac:dyDescent="0.25">
      <c r="A1461" s="405" t="s">
        <v>2168</v>
      </c>
      <c r="B1461" s="407" t="s">
        <v>2163</v>
      </c>
      <c r="C1461" s="408"/>
      <c r="D1461" s="411" t="s">
        <v>61</v>
      </c>
      <c r="E1461" s="311" t="s">
        <v>1454</v>
      </c>
    </row>
    <row r="1462" spans="1:5" x14ac:dyDescent="0.25">
      <c r="A1462" s="406"/>
      <c r="B1462" s="409"/>
      <c r="C1462" s="410"/>
      <c r="D1462" s="412"/>
      <c r="E1462" s="312" t="s">
        <v>1455</v>
      </c>
    </row>
    <row r="1463" spans="1:5" x14ac:dyDescent="0.25">
      <c r="A1463" s="397" t="s">
        <v>2169</v>
      </c>
      <c r="B1463" s="399" t="s">
        <v>2163</v>
      </c>
      <c r="C1463" s="400"/>
      <c r="D1463" s="403" t="s">
        <v>61</v>
      </c>
      <c r="E1463" s="313" t="s">
        <v>1454</v>
      </c>
    </row>
    <row r="1464" spans="1:5" x14ac:dyDescent="0.25">
      <c r="A1464" s="398"/>
      <c r="B1464" s="401"/>
      <c r="C1464" s="402"/>
      <c r="D1464" s="404"/>
      <c r="E1464" s="314" t="s">
        <v>1455</v>
      </c>
    </row>
    <row r="1465" spans="1:5" x14ac:dyDescent="0.25">
      <c r="A1465" s="405" t="s">
        <v>2170</v>
      </c>
      <c r="B1465" s="407" t="s">
        <v>2163</v>
      </c>
      <c r="C1465" s="408"/>
      <c r="D1465" s="411" t="s">
        <v>61</v>
      </c>
      <c r="E1465" s="311" t="s">
        <v>1454</v>
      </c>
    </row>
    <row r="1466" spans="1:5" x14ac:dyDescent="0.25">
      <c r="A1466" s="406"/>
      <c r="B1466" s="409"/>
      <c r="C1466" s="410"/>
      <c r="D1466" s="412"/>
      <c r="E1466" s="312" t="s">
        <v>1455</v>
      </c>
    </row>
    <row r="1467" spans="1:5" x14ac:dyDescent="0.25">
      <c r="A1467" s="397" t="s">
        <v>2171</v>
      </c>
      <c r="B1467" s="399" t="s">
        <v>2163</v>
      </c>
      <c r="C1467" s="400"/>
      <c r="D1467" s="403" t="s">
        <v>61</v>
      </c>
      <c r="E1467" s="313" t="s">
        <v>1454</v>
      </c>
    </row>
    <row r="1468" spans="1:5" x14ac:dyDescent="0.25">
      <c r="A1468" s="398"/>
      <c r="B1468" s="401"/>
      <c r="C1468" s="402"/>
      <c r="D1468" s="404"/>
      <c r="E1468" s="314" t="s">
        <v>1455</v>
      </c>
    </row>
    <row r="1469" spans="1:5" x14ac:dyDescent="0.25">
      <c r="A1469" s="405" t="s">
        <v>2172</v>
      </c>
      <c r="B1469" s="407" t="s">
        <v>2163</v>
      </c>
      <c r="C1469" s="408"/>
      <c r="D1469" s="411" t="s">
        <v>61</v>
      </c>
      <c r="E1469" s="311" t="s">
        <v>1454</v>
      </c>
    </row>
    <row r="1470" spans="1:5" x14ac:dyDescent="0.25">
      <c r="A1470" s="406"/>
      <c r="B1470" s="409"/>
      <c r="C1470" s="410"/>
      <c r="D1470" s="412"/>
      <c r="E1470" s="312" t="s">
        <v>1455</v>
      </c>
    </row>
    <row r="1471" spans="1:5" x14ac:dyDescent="0.25">
      <c r="A1471" s="397" t="s">
        <v>2173</v>
      </c>
      <c r="B1471" s="399" t="s">
        <v>2163</v>
      </c>
      <c r="C1471" s="400"/>
      <c r="D1471" s="403" t="s">
        <v>61</v>
      </c>
      <c r="E1471" s="313" t="s">
        <v>1454</v>
      </c>
    </row>
    <row r="1472" spans="1:5" x14ac:dyDescent="0.25">
      <c r="A1472" s="398"/>
      <c r="B1472" s="401"/>
      <c r="C1472" s="402"/>
      <c r="D1472" s="404"/>
      <c r="E1472" s="314" t="s">
        <v>1455</v>
      </c>
    </row>
    <row r="1473" spans="1:5" x14ac:dyDescent="0.25">
      <c r="A1473" s="405" t="s">
        <v>2174</v>
      </c>
      <c r="B1473" s="407" t="s">
        <v>2163</v>
      </c>
      <c r="C1473" s="408"/>
      <c r="D1473" s="411" t="s">
        <v>61</v>
      </c>
      <c r="E1473" s="311" t="s">
        <v>1454</v>
      </c>
    </row>
    <row r="1474" spans="1:5" x14ac:dyDescent="0.25">
      <c r="A1474" s="406"/>
      <c r="B1474" s="409"/>
      <c r="C1474" s="410"/>
      <c r="D1474" s="412"/>
      <c r="E1474" s="312" t="s">
        <v>1455</v>
      </c>
    </row>
    <row r="1475" spans="1:5" x14ac:dyDescent="0.25">
      <c r="A1475" s="397" t="s">
        <v>2175</v>
      </c>
      <c r="B1475" s="399" t="s">
        <v>2163</v>
      </c>
      <c r="C1475" s="400"/>
      <c r="D1475" s="403" t="s">
        <v>61</v>
      </c>
      <c r="E1475" s="313" t="s">
        <v>1454</v>
      </c>
    </row>
    <row r="1476" spans="1:5" x14ac:dyDescent="0.25">
      <c r="A1476" s="398"/>
      <c r="B1476" s="401"/>
      <c r="C1476" s="402"/>
      <c r="D1476" s="404"/>
      <c r="E1476" s="314" t="s">
        <v>1455</v>
      </c>
    </row>
    <row r="1477" spans="1:5" x14ac:dyDescent="0.25">
      <c r="A1477" s="405" t="s">
        <v>2176</v>
      </c>
      <c r="B1477" s="407" t="s">
        <v>2177</v>
      </c>
      <c r="C1477" s="408"/>
      <c r="D1477" s="411" t="s">
        <v>61</v>
      </c>
      <c r="E1477" s="311" t="s">
        <v>1454</v>
      </c>
    </row>
    <row r="1478" spans="1:5" x14ac:dyDescent="0.25">
      <c r="A1478" s="406"/>
      <c r="B1478" s="409"/>
      <c r="C1478" s="410"/>
      <c r="D1478" s="412"/>
      <c r="E1478" s="312" t="s">
        <v>1455</v>
      </c>
    </row>
    <row r="1479" spans="1:5" x14ac:dyDescent="0.25">
      <c r="A1479" s="397" t="s">
        <v>2178</v>
      </c>
      <c r="B1479" s="399" t="s">
        <v>2177</v>
      </c>
      <c r="C1479" s="400"/>
      <c r="D1479" s="403" t="s">
        <v>61</v>
      </c>
      <c r="E1479" s="313" t="s">
        <v>1454</v>
      </c>
    </row>
    <row r="1480" spans="1:5" x14ac:dyDescent="0.25">
      <c r="A1480" s="398"/>
      <c r="B1480" s="401"/>
      <c r="C1480" s="402"/>
      <c r="D1480" s="404"/>
      <c r="E1480" s="314" t="s">
        <v>1455</v>
      </c>
    </row>
    <row r="1481" spans="1:5" x14ac:dyDescent="0.25">
      <c r="A1481" s="405" t="s">
        <v>2179</v>
      </c>
      <c r="B1481" s="407" t="s">
        <v>2177</v>
      </c>
      <c r="C1481" s="408"/>
      <c r="D1481" s="411" t="s">
        <v>61</v>
      </c>
      <c r="E1481" s="311" t="s">
        <v>1454</v>
      </c>
    </row>
    <row r="1482" spans="1:5" x14ac:dyDescent="0.25">
      <c r="A1482" s="406"/>
      <c r="B1482" s="409"/>
      <c r="C1482" s="410"/>
      <c r="D1482" s="412"/>
      <c r="E1482" s="312" t="s">
        <v>1455</v>
      </c>
    </row>
    <row r="1483" spans="1:5" x14ac:dyDescent="0.25">
      <c r="A1483" s="397" t="s">
        <v>2180</v>
      </c>
      <c r="B1483" s="399" t="s">
        <v>2177</v>
      </c>
      <c r="C1483" s="400"/>
      <c r="D1483" s="403" t="s">
        <v>61</v>
      </c>
      <c r="E1483" s="313" t="s">
        <v>1454</v>
      </c>
    </row>
    <row r="1484" spans="1:5" x14ac:dyDescent="0.25">
      <c r="A1484" s="398"/>
      <c r="B1484" s="401"/>
      <c r="C1484" s="402"/>
      <c r="D1484" s="404"/>
      <c r="E1484" s="314" t="s">
        <v>1455</v>
      </c>
    </row>
    <row r="1485" spans="1:5" x14ac:dyDescent="0.25">
      <c r="A1485" s="405" t="s">
        <v>2153</v>
      </c>
      <c r="B1485" s="407" t="s">
        <v>2177</v>
      </c>
      <c r="C1485" s="408"/>
      <c r="D1485" s="411" t="s">
        <v>61</v>
      </c>
      <c r="E1485" s="311" t="s">
        <v>1454</v>
      </c>
    </row>
    <row r="1486" spans="1:5" x14ac:dyDescent="0.25">
      <c r="A1486" s="406"/>
      <c r="B1486" s="409"/>
      <c r="C1486" s="410"/>
      <c r="D1486" s="412"/>
      <c r="E1486" s="312" t="s">
        <v>1455</v>
      </c>
    </row>
    <row r="1487" spans="1:5" x14ac:dyDescent="0.25">
      <c r="A1487" s="397" t="s">
        <v>2181</v>
      </c>
      <c r="B1487" s="399" t="s">
        <v>2177</v>
      </c>
      <c r="C1487" s="400"/>
      <c r="D1487" s="403" t="s">
        <v>61</v>
      </c>
      <c r="E1487" s="313" t="s">
        <v>1454</v>
      </c>
    </row>
    <row r="1488" spans="1:5" x14ac:dyDescent="0.25">
      <c r="A1488" s="398"/>
      <c r="B1488" s="401"/>
      <c r="C1488" s="402"/>
      <c r="D1488" s="404"/>
      <c r="E1488" s="314" t="s">
        <v>1455</v>
      </c>
    </row>
    <row r="1489" spans="1:5" x14ac:dyDescent="0.25">
      <c r="A1489" s="405" t="s">
        <v>2136</v>
      </c>
      <c r="B1489" s="407" t="s">
        <v>2177</v>
      </c>
      <c r="C1489" s="408"/>
      <c r="D1489" s="411" t="s">
        <v>61</v>
      </c>
      <c r="E1489" s="311" t="s">
        <v>1454</v>
      </c>
    </row>
    <row r="1490" spans="1:5" x14ac:dyDescent="0.25">
      <c r="A1490" s="406"/>
      <c r="B1490" s="409"/>
      <c r="C1490" s="410"/>
      <c r="D1490" s="412"/>
      <c r="E1490" s="312" t="s">
        <v>1455</v>
      </c>
    </row>
    <row r="1491" spans="1:5" x14ac:dyDescent="0.25">
      <c r="A1491" s="397" t="s">
        <v>2182</v>
      </c>
      <c r="B1491" s="399" t="s">
        <v>2177</v>
      </c>
      <c r="C1491" s="400"/>
      <c r="D1491" s="403" t="s">
        <v>61</v>
      </c>
      <c r="E1491" s="313" t="s">
        <v>1454</v>
      </c>
    </row>
    <row r="1492" spans="1:5" x14ac:dyDescent="0.25">
      <c r="A1492" s="398"/>
      <c r="B1492" s="401"/>
      <c r="C1492" s="402"/>
      <c r="D1492" s="404"/>
      <c r="E1492" s="314" t="s">
        <v>1455</v>
      </c>
    </row>
    <row r="1493" spans="1:5" x14ac:dyDescent="0.25">
      <c r="A1493" s="405" t="s">
        <v>2183</v>
      </c>
      <c r="B1493" s="407" t="s">
        <v>2177</v>
      </c>
      <c r="C1493" s="408"/>
      <c r="D1493" s="411" t="s">
        <v>61</v>
      </c>
      <c r="E1493" s="311" t="s">
        <v>1454</v>
      </c>
    </row>
    <row r="1494" spans="1:5" x14ac:dyDescent="0.25">
      <c r="A1494" s="406"/>
      <c r="B1494" s="409"/>
      <c r="C1494" s="410"/>
      <c r="D1494" s="412"/>
      <c r="E1494" s="312" t="s">
        <v>1455</v>
      </c>
    </row>
    <row r="1495" spans="1:5" x14ac:dyDescent="0.25">
      <c r="A1495" s="397" t="s">
        <v>2184</v>
      </c>
      <c r="B1495" s="399" t="s">
        <v>2177</v>
      </c>
      <c r="C1495" s="400"/>
      <c r="D1495" s="403" t="s">
        <v>61</v>
      </c>
      <c r="E1495" s="313" t="s">
        <v>1454</v>
      </c>
    </row>
    <row r="1496" spans="1:5" x14ac:dyDescent="0.25">
      <c r="A1496" s="398"/>
      <c r="B1496" s="401"/>
      <c r="C1496" s="402"/>
      <c r="D1496" s="404"/>
      <c r="E1496" s="314" t="s">
        <v>1455</v>
      </c>
    </row>
    <row r="1497" spans="1:5" x14ac:dyDescent="0.25">
      <c r="A1497" s="405" t="s">
        <v>2185</v>
      </c>
      <c r="B1497" s="407" t="s">
        <v>2177</v>
      </c>
      <c r="C1497" s="408"/>
      <c r="D1497" s="411" t="s">
        <v>61</v>
      </c>
      <c r="E1497" s="311" t="s">
        <v>1454</v>
      </c>
    </row>
    <row r="1498" spans="1:5" x14ac:dyDescent="0.25">
      <c r="A1498" s="406"/>
      <c r="B1498" s="409"/>
      <c r="C1498" s="410"/>
      <c r="D1498" s="412"/>
      <c r="E1498" s="312" t="s">
        <v>1455</v>
      </c>
    </row>
    <row r="1499" spans="1:5" x14ac:dyDescent="0.25">
      <c r="A1499" s="397" t="s">
        <v>2186</v>
      </c>
      <c r="B1499" s="399" t="s">
        <v>2177</v>
      </c>
      <c r="C1499" s="400"/>
      <c r="D1499" s="403" t="s">
        <v>61</v>
      </c>
      <c r="E1499" s="313" t="s">
        <v>1454</v>
      </c>
    </row>
    <row r="1500" spans="1:5" x14ac:dyDescent="0.25">
      <c r="A1500" s="398"/>
      <c r="B1500" s="401"/>
      <c r="C1500" s="402"/>
      <c r="D1500" s="404"/>
      <c r="E1500" s="314" t="s">
        <v>1455</v>
      </c>
    </row>
    <row r="1501" spans="1:5" x14ac:dyDescent="0.25">
      <c r="A1501" s="405" t="s">
        <v>2187</v>
      </c>
      <c r="B1501" s="407" t="s">
        <v>2177</v>
      </c>
      <c r="C1501" s="408"/>
      <c r="D1501" s="411" t="s">
        <v>61</v>
      </c>
      <c r="E1501" s="311" t="s">
        <v>1454</v>
      </c>
    </row>
    <row r="1502" spans="1:5" x14ac:dyDescent="0.25">
      <c r="A1502" s="406"/>
      <c r="B1502" s="409"/>
      <c r="C1502" s="410"/>
      <c r="D1502" s="412"/>
      <c r="E1502" s="312" t="s">
        <v>1455</v>
      </c>
    </row>
    <row r="1503" spans="1:5" x14ac:dyDescent="0.25">
      <c r="A1503" s="397" t="s">
        <v>2188</v>
      </c>
      <c r="B1503" s="399" t="s">
        <v>2177</v>
      </c>
      <c r="C1503" s="400"/>
      <c r="D1503" s="403" t="s">
        <v>61</v>
      </c>
      <c r="E1503" s="313" t="s">
        <v>1454</v>
      </c>
    </row>
    <row r="1504" spans="1:5" x14ac:dyDescent="0.25">
      <c r="A1504" s="398"/>
      <c r="B1504" s="401"/>
      <c r="C1504" s="402"/>
      <c r="D1504" s="404"/>
      <c r="E1504" s="314" t="s">
        <v>1455</v>
      </c>
    </row>
    <row r="1505" spans="1:5" x14ac:dyDescent="0.25">
      <c r="A1505" s="405" t="s">
        <v>1980</v>
      </c>
      <c r="B1505" s="407" t="s">
        <v>2177</v>
      </c>
      <c r="C1505" s="408"/>
      <c r="D1505" s="411" t="s">
        <v>61</v>
      </c>
      <c r="E1505" s="311" t="s">
        <v>1454</v>
      </c>
    </row>
    <row r="1506" spans="1:5" x14ac:dyDescent="0.25">
      <c r="A1506" s="406"/>
      <c r="B1506" s="409"/>
      <c r="C1506" s="410"/>
      <c r="D1506" s="412"/>
      <c r="E1506" s="312" t="s">
        <v>1455</v>
      </c>
    </row>
    <row r="1507" spans="1:5" x14ac:dyDescent="0.25">
      <c r="A1507" s="397" t="s">
        <v>2189</v>
      </c>
      <c r="B1507" s="399" t="s">
        <v>2177</v>
      </c>
      <c r="C1507" s="400"/>
      <c r="D1507" s="403" t="s">
        <v>61</v>
      </c>
      <c r="E1507" s="313" t="s">
        <v>1454</v>
      </c>
    </row>
    <row r="1508" spans="1:5" x14ac:dyDescent="0.25">
      <c r="A1508" s="398"/>
      <c r="B1508" s="401"/>
      <c r="C1508" s="402"/>
      <c r="D1508" s="404"/>
      <c r="E1508" s="314" t="s">
        <v>1455</v>
      </c>
    </row>
    <row r="1509" spans="1:5" x14ac:dyDescent="0.25">
      <c r="A1509" s="405" t="s">
        <v>2182</v>
      </c>
      <c r="B1509" s="407" t="s">
        <v>2190</v>
      </c>
      <c r="C1509" s="408"/>
      <c r="D1509" s="411" t="s">
        <v>61</v>
      </c>
      <c r="E1509" s="311" t="s">
        <v>1454</v>
      </c>
    </row>
    <row r="1510" spans="1:5" x14ac:dyDescent="0.25">
      <c r="A1510" s="406"/>
      <c r="B1510" s="409"/>
      <c r="C1510" s="410"/>
      <c r="D1510" s="412"/>
      <c r="E1510" s="312" t="s">
        <v>1455</v>
      </c>
    </row>
    <row r="1511" spans="1:5" x14ac:dyDescent="0.25">
      <c r="A1511" s="397" t="s">
        <v>2191</v>
      </c>
      <c r="B1511" s="399" t="s">
        <v>2190</v>
      </c>
      <c r="C1511" s="400"/>
      <c r="D1511" s="403" t="s">
        <v>61</v>
      </c>
      <c r="E1511" s="313" t="s">
        <v>1454</v>
      </c>
    </row>
    <row r="1512" spans="1:5" x14ac:dyDescent="0.25">
      <c r="A1512" s="398"/>
      <c r="B1512" s="401"/>
      <c r="C1512" s="402"/>
      <c r="D1512" s="404"/>
      <c r="E1512" s="314" t="s">
        <v>1455</v>
      </c>
    </row>
    <row r="1513" spans="1:5" x14ac:dyDescent="0.25">
      <c r="A1513" s="405" t="s">
        <v>2192</v>
      </c>
      <c r="B1513" s="407" t="s">
        <v>2190</v>
      </c>
      <c r="C1513" s="408"/>
      <c r="D1513" s="411" t="s">
        <v>61</v>
      </c>
      <c r="E1513" s="311" t="s">
        <v>1454</v>
      </c>
    </row>
    <row r="1514" spans="1:5" x14ac:dyDescent="0.25">
      <c r="A1514" s="406"/>
      <c r="B1514" s="409"/>
      <c r="C1514" s="410"/>
      <c r="D1514" s="412"/>
      <c r="E1514" s="312" t="s">
        <v>1455</v>
      </c>
    </row>
    <row r="1515" spans="1:5" x14ac:dyDescent="0.25">
      <c r="A1515" s="397" t="s">
        <v>2193</v>
      </c>
      <c r="B1515" s="399" t="s">
        <v>2190</v>
      </c>
      <c r="C1515" s="400"/>
      <c r="D1515" s="403" t="s">
        <v>61</v>
      </c>
      <c r="E1515" s="313" t="s">
        <v>1454</v>
      </c>
    </row>
    <row r="1516" spans="1:5" x14ac:dyDescent="0.25">
      <c r="A1516" s="398"/>
      <c r="B1516" s="401"/>
      <c r="C1516" s="402"/>
      <c r="D1516" s="404"/>
      <c r="E1516" s="314" t="s">
        <v>1455</v>
      </c>
    </row>
    <row r="1517" spans="1:5" x14ac:dyDescent="0.25">
      <c r="A1517" s="405" t="s">
        <v>2194</v>
      </c>
      <c r="B1517" s="407" t="s">
        <v>2190</v>
      </c>
      <c r="C1517" s="408"/>
      <c r="D1517" s="411" t="s">
        <v>61</v>
      </c>
      <c r="E1517" s="311" t="s">
        <v>1454</v>
      </c>
    </row>
    <row r="1518" spans="1:5" x14ac:dyDescent="0.25">
      <c r="A1518" s="406"/>
      <c r="B1518" s="409"/>
      <c r="C1518" s="410"/>
      <c r="D1518" s="412"/>
      <c r="E1518" s="312" t="s">
        <v>1455</v>
      </c>
    </row>
    <row r="1519" spans="1:5" x14ac:dyDescent="0.25">
      <c r="A1519" s="397" t="s">
        <v>2195</v>
      </c>
      <c r="B1519" s="399" t="s">
        <v>2190</v>
      </c>
      <c r="C1519" s="400"/>
      <c r="D1519" s="403" t="s">
        <v>61</v>
      </c>
      <c r="E1519" s="313" t="s">
        <v>1454</v>
      </c>
    </row>
    <row r="1520" spans="1:5" x14ac:dyDescent="0.25">
      <c r="A1520" s="398"/>
      <c r="B1520" s="401"/>
      <c r="C1520" s="402"/>
      <c r="D1520" s="404"/>
      <c r="E1520" s="314" t="s">
        <v>1455</v>
      </c>
    </row>
    <row r="1521" spans="1:5" x14ac:dyDescent="0.25">
      <c r="A1521" s="405" t="s">
        <v>2196</v>
      </c>
      <c r="B1521" s="407" t="s">
        <v>2190</v>
      </c>
      <c r="C1521" s="408"/>
      <c r="D1521" s="411" t="s">
        <v>61</v>
      </c>
      <c r="E1521" s="311" t="s">
        <v>1454</v>
      </c>
    </row>
    <row r="1522" spans="1:5" x14ac:dyDescent="0.25">
      <c r="A1522" s="406"/>
      <c r="B1522" s="409"/>
      <c r="C1522" s="410"/>
      <c r="D1522" s="412"/>
      <c r="E1522" s="312" t="s">
        <v>1455</v>
      </c>
    </row>
    <row r="1523" spans="1:5" x14ac:dyDescent="0.25">
      <c r="A1523" s="397" t="s">
        <v>1878</v>
      </c>
      <c r="B1523" s="399" t="s">
        <v>2190</v>
      </c>
      <c r="C1523" s="400"/>
      <c r="D1523" s="403" t="s">
        <v>61</v>
      </c>
      <c r="E1523" s="313" t="s">
        <v>1454</v>
      </c>
    </row>
    <row r="1524" spans="1:5" x14ac:dyDescent="0.25">
      <c r="A1524" s="398"/>
      <c r="B1524" s="401"/>
      <c r="C1524" s="402"/>
      <c r="D1524" s="404"/>
      <c r="E1524" s="314" t="s">
        <v>1455</v>
      </c>
    </row>
    <row r="1525" spans="1:5" x14ac:dyDescent="0.25">
      <c r="A1525" s="405" t="s">
        <v>2197</v>
      </c>
      <c r="B1525" s="407" t="s">
        <v>2190</v>
      </c>
      <c r="C1525" s="408"/>
      <c r="D1525" s="411" t="s">
        <v>61</v>
      </c>
      <c r="E1525" s="311" t="s">
        <v>1454</v>
      </c>
    </row>
    <row r="1526" spans="1:5" x14ac:dyDescent="0.25">
      <c r="A1526" s="406"/>
      <c r="B1526" s="409"/>
      <c r="C1526" s="410"/>
      <c r="D1526" s="412"/>
      <c r="E1526" s="312" t="s">
        <v>1455</v>
      </c>
    </row>
    <row r="1527" spans="1:5" x14ac:dyDescent="0.25">
      <c r="A1527" s="397" t="s">
        <v>2198</v>
      </c>
      <c r="B1527" s="399" t="s">
        <v>2190</v>
      </c>
      <c r="C1527" s="400"/>
      <c r="D1527" s="403" t="s">
        <v>61</v>
      </c>
      <c r="E1527" s="313" t="s">
        <v>1454</v>
      </c>
    </row>
    <row r="1528" spans="1:5" x14ac:dyDescent="0.25">
      <c r="A1528" s="398"/>
      <c r="B1528" s="401"/>
      <c r="C1528" s="402"/>
      <c r="D1528" s="404"/>
      <c r="E1528" s="314" t="s">
        <v>1455</v>
      </c>
    </row>
    <row r="1529" spans="1:5" x14ac:dyDescent="0.25">
      <c r="A1529" s="405" t="s">
        <v>2199</v>
      </c>
      <c r="B1529" s="407" t="s">
        <v>2190</v>
      </c>
      <c r="C1529" s="408"/>
      <c r="D1529" s="411" t="s">
        <v>61</v>
      </c>
      <c r="E1529" s="311" t="s">
        <v>1454</v>
      </c>
    </row>
    <row r="1530" spans="1:5" x14ac:dyDescent="0.25">
      <c r="A1530" s="406"/>
      <c r="B1530" s="409"/>
      <c r="C1530" s="410"/>
      <c r="D1530" s="412"/>
      <c r="E1530" s="312" t="s">
        <v>1455</v>
      </c>
    </row>
    <row r="1531" spans="1:5" x14ac:dyDescent="0.25">
      <c r="A1531" s="397" t="s">
        <v>2200</v>
      </c>
      <c r="B1531" s="399" t="s">
        <v>2201</v>
      </c>
      <c r="C1531" s="400"/>
      <c r="D1531" s="403" t="s">
        <v>61</v>
      </c>
      <c r="E1531" s="313" t="s">
        <v>1454</v>
      </c>
    </row>
    <row r="1532" spans="1:5" x14ac:dyDescent="0.25">
      <c r="A1532" s="398"/>
      <c r="B1532" s="401"/>
      <c r="C1532" s="402"/>
      <c r="D1532" s="404"/>
      <c r="E1532" s="314" t="s">
        <v>1455</v>
      </c>
    </row>
    <row r="1533" spans="1:5" x14ac:dyDescent="0.25">
      <c r="A1533" s="405" t="s">
        <v>2202</v>
      </c>
      <c r="B1533" s="407" t="s">
        <v>2201</v>
      </c>
      <c r="C1533" s="408"/>
      <c r="D1533" s="411" t="s">
        <v>61</v>
      </c>
      <c r="E1533" s="311" t="s">
        <v>1454</v>
      </c>
    </row>
    <row r="1534" spans="1:5" x14ac:dyDescent="0.25">
      <c r="A1534" s="406"/>
      <c r="B1534" s="409"/>
      <c r="C1534" s="410"/>
      <c r="D1534" s="412"/>
      <c r="E1534" s="312" t="s">
        <v>1455</v>
      </c>
    </row>
    <row r="1535" spans="1:5" x14ac:dyDescent="0.25">
      <c r="A1535" s="397" t="s">
        <v>2203</v>
      </c>
      <c r="B1535" s="399" t="s">
        <v>2201</v>
      </c>
      <c r="C1535" s="400"/>
      <c r="D1535" s="403" t="s">
        <v>61</v>
      </c>
      <c r="E1535" s="313" t="s">
        <v>1454</v>
      </c>
    </row>
    <row r="1536" spans="1:5" x14ac:dyDescent="0.25">
      <c r="A1536" s="398"/>
      <c r="B1536" s="401"/>
      <c r="C1536" s="402"/>
      <c r="D1536" s="404"/>
      <c r="E1536" s="314" t="s">
        <v>1455</v>
      </c>
    </row>
    <row r="1537" spans="1:5" x14ac:dyDescent="0.25">
      <c r="A1537" s="405" t="s">
        <v>2204</v>
      </c>
      <c r="B1537" s="407" t="s">
        <v>2201</v>
      </c>
      <c r="C1537" s="408"/>
      <c r="D1537" s="411" t="s">
        <v>61</v>
      </c>
      <c r="E1537" s="311" t="s">
        <v>1454</v>
      </c>
    </row>
    <row r="1538" spans="1:5" x14ac:dyDescent="0.25">
      <c r="A1538" s="406"/>
      <c r="B1538" s="409"/>
      <c r="C1538" s="410"/>
      <c r="D1538" s="412"/>
      <c r="E1538" s="312" t="s">
        <v>1455</v>
      </c>
    </row>
    <row r="1539" spans="1:5" x14ac:dyDescent="0.25">
      <c r="A1539" s="397" t="s">
        <v>2205</v>
      </c>
      <c r="B1539" s="399" t="s">
        <v>2201</v>
      </c>
      <c r="C1539" s="400"/>
      <c r="D1539" s="403" t="s">
        <v>61</v>
      </c>
      <c r="E1539" s="313" t="s">
        <v>1454</v>
      </c>
    </row>
    <row r="1540" spans="1:5" x14ac:dyDescent="0.25">
      <c r="A1540" s="398"/>
      <c r="B1540" s="401"/>
      <c r="C1540" s="402"/>
      <c r="D1540" s="404"/>
      <c r="E1540" s="314" t="s">
        <v>1455</v>
      </c>
    </row>
    <row r="1541" spans="1:5" x14ac:dyDescent="0.25">
      <c r="A1541" s="405" t="s">
        <v>2206</v>
      </c>
      <c r="B1541" s="407" t="s">
        <v>2201</v>
      </c>
      <c r="C1541" s="408"/>
      <c r="D1541" s="411" t="s">
        <v>61</v>
      </c>
      <c r="E1541" s="311" t="s">
        <v>1454</v>
      </c>
    </row>
    <row r="1542" spans="1:5" x14ac:dyDescent="0.25">
      <c r="A1542" s="406"/>
      <c r="B1542" s="409"/>
      <c r="C1542" s="410"/>
      <c r="D1542" s="412"/>
      <c r="E1542" s="312" t="s">
        <v>1455</v>
      </c>
    </row>
    <row r="1543" spans="1:5" x14ac:dyDescent="0.25">
      <c r="A1543" s="397" t="s">
        <v>2207</v>
      </c>
      <c r="B1543" s="399" t="s">
        <v>2201</v>
      </c>
      <c r="C1543" s="400"/>
      <c r="D1543" s="403" t="s">
        <v>61</v>
      </c>
      <c r="E1543" s="313" t="s">
        <v>1454</v>
      </c>
    </row>
    <row r="1544" spans="1:5" x14ac:dyDescent="0.25">
      <c r="A1544" s="398"/>
      <c r="B1544" s="401"/>
      <c r="C1544" s="402"/>
      <c r="D1544" s="404"/>
      <c r="E1544" s="314" t="s">
        <v>1455</v>
      </c>
    </row>
    <row r="1545" spans="1:5" x14ac:dyDescent="0.25">
      <c r="A1545" s="405" t="s">
        <v>2133</v>
      </c>
      <c r="B1545" s="407"/>
      <c r="C1545" s="408"/>
      <c r="D1545" s="411" t="s">
        <v>61</v>
      </c>
      <c r="E1545" s="311" t="s">
        <v>1454</v>
      </c>
    </row>
    <row r="1546" spans="1:5" x14ac:dyDescent="0.25">
      <c r="A1546" s="406"/>
      <c r="B1546" s="409"/>
      <c r="C1546" s="410"/>
      <c r="D1546" s="412"/>
      <c r="E1546" s="312" t="s">
        <v>1455</v>
      </c>
    </row>
    <row r="1547" spans="1:5" x14ac:dyDescent="0.25">
      <c r="A1547" s="397" t="s">
        <v>2152</v>
      </c>
      <c r="B1547" s="399"/>
      <c r="C1547" s="400"/>
      <c r="D1547" s="403" t="s">
        <v>61</v>
      </c>
      <c r="E1547" s="313" t="s">
        <v>1454</v>
      </c>
    </row>
    <row r="1548" spans="1:5" x14ac:dyDescent="0.25">
      <c r="A1548" s="398"/>
      <c r="B1548" s="401"/>
      <c r="C1548" s="402"/>
      <c r="D1548" s="404"/>
      <c r="E1548" s="314" t="s">
        <v>1455</v>
      </c>
    </row>
    <row r="1549" spans="1:5" x14ac:dyDescent="0.25">
      <c r="A1549" s="405" t="s">
        <v>2163</v>
      </c>
      <c r="B1549" s="407"/>
      <c r="C1549" s="408"/>
      <c r="D1549" s="411" t="s">
        <v>61</v>
      </c>
      <c r="E1549" s="311" t="s">
        <v>1454</v>
      </c>
    </row>
    <row r="1550" spans="1:5" x14ac:dyDescent="0.25">
      <c r="A1550" s="406"/>
      <c r="B1550" s="409"/>
      <c r="C1550" s="410"/>
      <c r="D1550" s="412"/>
      <c r="E1550" s="312" t="s">
        <v>1455</v>
      </c>
    </row>
    <row r="1551" spans="1:5" x14ac:dyDescent="0.25">
      <c r="A1551" s="397" t="s">
        <v>2177</v>
      </c>
      <c r="B1551" s="399"/>
      <c r="C1551" s="400"/>
      <c r="D1551" s="403" t="s">
        <v>61</v>
      </c>
      <c r="E1551" s="313" t="s">
        <v>1454</v>
      </c>
    </row>
    <row r="1552" spans="1:5" x14ac:dyDescent="0.25">
      <c r="A1552" s="398"/>
      <c r="B1552" s="401"/>
      <c r="C1552" s="402"/>
      <c r="D1552" s="404"/>
      <c r="E1552" s="314" t="s">
        <v>1455</v>
      </c>
    </row>
    <row r="1553" spans="1:5" x14ac:dyDescent="0.25">
      <c r="A1553" s="405" t="s">
        <v>2190</v>
      </c>
      <c r="B1553" s="407"/>
      <c r="C1553" s="408"/>
      <c r="D1553" s="411" t="s">
        <v>61</v>
      </c>
      <c r="E1553" s="311" t="s">
        <v>1454</v>
      </c>
    </row>
    <row r="1554" spans="1:5" x14ac:dyDescent="0.25">
      <c r="A1554" s="406"/>
      <c r="B1554" s="409"/>
      <c r="C1554" s="410"/>
      <c r="D1554" s="412"/>
      <c r="E1554" s="312" t="s">
        <v>1455</v>
      </c>
    </row>
    <row r="1555" spans="1:5" x14ac:dyDescent="0.25">
      <c r="A1555" s="397" t="s">
        <v>2208</v>
      </c>
      <c r="B1555" s="399" t="s">
        <v>2190</v>
      </c>
      <c r="C1555" s="400"/>
      <c r="D1555" s="403" t="s">
        <v>61</v>
      </c>
      <c r="E1555" s="313" t="s">
        <v>1454</v>
      </c>
    </row>
    <row r="1556" spans="1:5" x14ac:dyDescent="0.25">
      <c r="A1556" s="398"/>
      <c r="B1556" s="401"/>
      <c r="C1556" s="402"/>
      <c r="D1556" s="404"/>
      <c r="E1556" s="314" t="s">
        <v>1455</v>
      </c>
    </row>
    <row r="1557" spans="1:5" x14ac:dyDescent="0.25">
      <c r="A1557" s="405" t="s">
        <v>2182</v>
      </c>
      <c r="B1557" s="407" t="s">
        <v>2133</v>
      </c>
      <c r="C1557" s="408"/>
      <c r="D1557" s="411" t="s">
        <v>61</v>
      </c>
      <c r="E1557" s="311" t="s">
        <v>1454</v>
      </c>
    </row>
    <row r="1558" spans="1:5" x14ac:dyDescent="0.25">
      <c r="A1558" s="406"/>
      <c r="B1558" s="409"/>
      <c r="C1558" s="410"/>
      <c r="D1558" s="412"/>
      <c r="E1558" s="312" t="s">
        <v>1455</v>
      </c>
    </row>
    <row r="1559" spans="1:5" x14ac:dyDescent="0.25">
      <c r="A1559" s="397" t="s">
        <v>2209</v>
      </c>
      <c r="B1559" s="399" t="s">
        <v>2177</v>
      </c>
      <c r="C1559" s="400"/>
      <c r="D1559" s="403" t="s">
        <v>61</v>
      </c>
      <c r="E1559" s="313" t="s">
        <v>1454</v>
      </c>
    </row>
    <row r="1560" spans="1:5" x14ac:dyDescent="0.25">
      <c r="A1560" s="398"/>
      <c r="B1560" s="401"/>
      <c r="C1560" s="402"/>
      <c r="D1560" s="404"/>
      <c r="E1560" s="314" t="s">
        <v>1455</v>
      </c>
    </row>
    <row r="1561" spans="1:5" x14ac:dyDescent="0.25">
      <c r="A1561" s="405" t="s">
        <v>2210</v>
      </c>
      <c r="B1561" s="407" t="s">
        <v>2190</v>
      </c>
      <c r="C1561" s="408"/>
      <c r="D1561" s="411" t="s">
        <v>61</v>
      </c>
      <c r="E1561" s="311" t="s">
        <v>1454</v>
      </c>
    </row>
    <row r="1562" spans="1:5" x14ac:dyDescent="0.25">
      <c r="A1562" s="406"/>
      <c r="B1562" s="409"/>
      <c r="C1562" s="410"/>
      <c r="D1562" s="412"/>
      <c r="E1562" s="312" t="s">
        <v>1455</v>
      </c>
    </row>
    <row r="1563" spans="1:5" x14ac:dyDescent="0.25">
      <c r="A1563" s="397" t="s">
        <v>1837</v>
      </c>
      <c r="B1563" s="399" t="s">
        <v>2152</v>
      </c>
      <c r="C1563" s="400"/>
      <c r="D1563" s="403" t="s">
        <v>61</v>
      </c>
      <c r="E1563" s="313" t="s">
        <v>1454</v>
      </c>
    </row>
    <row r="1564" spans="1:5" x14ac:dyDescent="0.25">
      <c r="A1564" s="398"/>
      <c r="B1564" s="401"/>
      <c r="C1564" s="402"/>
      <c r="D1564" s="404"/>
      <c r="E1564" s="314" t="s">
        <v>1455</v>
      </c>
    </row>
    <row r="1565" spans="1:5" x14ac:dyDescent="0.25">
      <c r="A1565" s="405" t="s">
        <v>2201</v>
      </c>
      <c r="B1565" s="407"/>
      <c r="C1565" s="408"/>
      <c r="D1565" s="411" t="s">
        <v>61</v>
      </c>
      <c r="E1565" s="311" t="s">
        <v>1454</v>
      </c>
    </row>
    <row r="1566" spans="1:5" x14ac:dyDescent="0.25">
      <c r="A1566" s="406"/>
      <c r="B1566" s="409"/>
      <c r="C1566" s="410"/>
      <c r="D1566" s="412"/>
      <c r="E1566" s="312" t="s">
        <v>1455</v>
      </c>
    </row>
    <row r="1567" spans="1:5" x14ac:dyDescent="0.25">
      <c r="A1567" s="309" t="s">
        <v>2211</v>
      </c>
      <c r="B1567" s="386"/>
      <c r="C1567" s="387"/>
      <c r="D1567" s="299" t="s">
        <v>62</v>
      </c>
      <c r="E1567" s="310"/>
    </row>
    <row r="1568" spans="1:5" x14ac:dyDescent="0.25">
      <c r="A1568" s="307" t="s">
        <v>2212</v>
      </c>
      <c r="B1568" s="388"/>
      <c r="C1568" s="389"/>
      <c r="D1568" s="298" t="s">
        <v>62</v>
      </c>
      <c r="E1568" s="308"/>
    </row>
    <row r="1569" spans="1:5" x14ac:dyDescent="0.25">
      <c r="A1569" s="309" t="s">
        <v>2213</v>
      </c>
      <c r="B1569" s="386"/>
      <c r="C1569" s="387"/>
      <c r="D1569" s="299" t="s">
        <v>62</v>
      </c>
      <c r="E1569" s="310"/>
    </row>
    <row r="1570" spans="1:5" x14ac:dyDescent="0.25">
      <c r="A1570" s="307" t="s">
        <v>2214</v>
      </c>
      <c r="B1570" s="388"/>
      <c r="C1570" s="389"/>
      <c r="D1570" s="298" t="s">
        <v>62</v>
      </c>
      <c r="E1570" s="308"/>
    </row>
    <row r="1571" spans="1:5" x14ac:dyDescent="0.25">
      <c r="A1571" s="309" t="s">
        <v>2215</v>
      </c>
      <c r="B1571" s="386"/>
      <c r="C1571" s="387"/>
      <c r="D1571" s="299" t="s">
        <v>62</v>
      </c>
      <c r="E1571" s="310"/>
    </row>
    <row r="1572" spans="1:5" x14ac:dyDescent="0.25">
      <c r="A1572" s="307" t="s">
        <v>2216</v>
      </c>
      <c r="B1572" s="388"/>
      <c r="C1572" s="389"/>
      <c r="D1572" s="298" t="s">
        <v>62</v>
      </c>
      <c r="E1572" s="308"/>
    </row>
    <row r="1573" spans="1:5" x14ac:dyDescent="0.25">
      <c r="A1573" s="309" t="s">
        <v>2217</v>
      </c>
      <c r="B1573" s="386"/>
      <c r="C1573" s="387"/>
      <c r="D1573" s="299" t="s">
        <v>62</v>
      </c>
      <c r="E1573" s="310"/>
    </row>
    <row r="1574" spans="1:5" x14ac:dyDescent="0.25">
      <c r="A1574" s="307" t="s">
        <v>2218</v>
      </c>
      <c r="B1574" s="388"/>
      <c r="C1574" s="389"/>
      <c r="D1574" s="298" t="s">
        <v>62</v>
      </c>
      <c r="E1574" s="308"/>
    </row>
    <row r="1575" spans="1:5" x14ac:dyDescent="0.25">
      <c r="A1575" s="309" t="s">
        <v>2219</v>
      </c>
      <c r="B1575" s="386"/>
      <c r="C1575" s="387"/>
      <c r="D1575" s="299" t="s">
        <v>62</v>
      </c>
      <c r="E1575" s="310"/>
    </row>
    <row r="1576" spans="1:5" x14ac:dyDescent="0.25">
      <c r="A1576" s="307" t="s">
        <v>2220</v>
      </c>
      <c r="B1576" s="388"/>
      <c r="C1576" s="389"/>
      <c r="D1576" s="298" t="s">
        <v>62</v>
      </c>
      <c r="E1576" s="308"/>
    </row>
    <row r="1577" spans="1:5" x14ac:dyDescent="0.25">
      <c r="A1577" s="309" t="s">
        <v>2221</v>
      </c>
      <c r="B1577" s="386"/>
      <c r="C1577" s="387"/>
      <c r="D1577" s="299" t="s">
        <v>62</v>
      </c>
      <c r="E1577" s="310"/>
    </row>
    <row r="1578" spans="1:5" x14ac:dyDescent="0.25">
      <c r="A1578" s="405" t="s">
        <v>2222</v>
      </c>
      <c r="B1578" s="407"/>
      <c r="C1578" s="408"/>
      <c r="D1578" s="411" t="s">
        <v>62</v>
      </c>
      <c r="E1578" s="311" t="s">
        <v>1454</v>
      </c>
    </row>
    <row r="1579" spans="1:5" x14ac:dyDescent="0.25">
      <c r="A1579" s="406"/>
      <c r="B1579" s="409"/>
      <c r="C1579" s="410"/>
      <c r="D1579" s="412"/>
      <c r="E1579" s="312" t="s">
        <v>1455</v>
      </c>
    </row>
    <row r="1580" spans="1:5" x14ac:dyDescent="0.25">
      <c r="A1580" s="309" t="s">
        <v>2223</v>
      </c>
      <c r="B1580" s="386"/>
      <c r="C1580" s="387"/>
      <c r="D1580" s="299" t="s">
        <v>62</v>
      </c>
      <c r="E1580" s="310"/>
    </row>
    <row r="1581" spans="1:5" x14ac:dyDescent="0.25">
      <c r="A1581" s="307" t="s">
        <v>2224</v>
      </c>
      <c r="B1581" s="388"/>
      <c r="C1581" s="389"/>
      <c r="D1581" s="298" t="s">
        <v>62</v>
      </c>
      <c r="E1581" s="308"/>
    </row>
    <row r="1582" spans="1:5" x14ac:dyDescent="0.25">
      <c r="A1582" s="309" t="s">
        <v>2225</v>
      </c>
      <c r="B1582" s="386"/>
      <c r="C1582" s="387"/>
      <c r="D1582" s="299" t="s">
        <v>62</v>
      </c>
      <c r="E1582" s="310"/>
    </row>
    <row r="1583" spans="1:5" x14ac:dyDescent="0.25">
      <c r="A1583" s="307" t="s">
        <v>2226</v>
      </c>
      <c r="B1583" s="388"/>
      <c r="C1583" s="389"/>
      <c r="D1583" s="298" t="s">
        <v>62</v>
      </c>
      <c r="E1583" s="308"/>
    </row>
    <row r="1584" spans="1:5" x14ac:dyDescent="0.25">
      <c r="A1584" s="309" t="s">
        <v>2227</v>
      </c>
      <c r="B1584" s="386"/>
      <c r="C1584" s="387"/>
      <c r="D1584" s="299" t="s">
        <v>62</v>
      </c>
      <c r="E1584" s="310"/>
    </row>
    <row r="1585" spans="1:5" x14ac:dyDescent="0.25">
      <c r="A1585" s="307" t="s">
        <v>2228</v>
      </c>
      <c r="B1585" s="388"/>
      <c r="C1585" s="389"/>
      <c r="D1585" s="298" t="s">
        <v>62</v>
      </c>
      <c r="E1585" s="308"/>
    </row>
    <row r="1586" spans="1:5" x14ac:dyDescent="0.25">
      <c r="A1586" s="309" t="s">
        <v>2229</v>
      </c>
      <c r="B1586" s="386"/>
      <c r="C1586" s="387"/>
      <c r="D1586" s="299" t="s">
        <v>62</v>
      </c>
      <c r="E1586" s="310"/>
    </row>
    <row r="1587" spans="1:5" x14ac:dyDescent="0.25">
      <c r="A1587" s="405" t="s">
        <v>2230</v>
      </c>
      <c r="B1587" s="407" t="s">
        <v>2231</v>
      </c>
      <c r="C1587" s="408"/>
      <c r="D1587" s="411" t="s">
        <v>62</v>
      </c>
      <c r="E1587" s="311" t="s">
        <v>1454</v>
      </c>
    </row>
    <row r="1588" spans="1:5" x14ac:dyDescent="0.25">
      <c r="A1588" s="406"/>
      <c r="B1588" s="409"/>
      <c r="C1588" s="410"/>
      <c r="D1588" s="412"/>
      <c r="E1588" s="312" t="s">
        <v>1455</v>
      </c>
    </row>
    <row r="1589" spans="1:5" x14ac:dyDescent="0.25">
      <c r="A1589" s="397" t="s">
        <v>2232</v>
      </c>
      <c r="B1589" s="399" t="s">
        <v>2231</v>
      </c>
      <c r="C1589" s="400"/>
      <c r="D1589" s="403" t="s">
        <v>62</v>
      </c>
      <c r="E1589" s="313" t="s">
        <v>1454</v>
      </c>
    </row>
    <row r="1590" spans="1:5" x14ac:dyDescent="0.25">
      <c r="A1590" s="398"/>
      <c r="B1590" s="401"/>
      <c r="C1590" s="402"/>
      <c r="D1590" s="404"/>
      <c r="E1590" s="314" t="s">
        <v>1455</v>
      </c>
    </row>
    <row r="1591" spans="1:5" x14ac:dyDescent="0.25">
      <c r="A1591" s="405" t="s">
        <v>2233</v>
      </c>
      <c r="B1591" s="407" t="s">
        <v>2231</v>
      </c>
      <c r="C1591" s="408"/>
      <c r="D1591" s="411" t="s">
        <v>62</v>
      </c>
      <c r="E1591" s="311" t="s">
        <v>1454</v>
      </c>
    </row>
    <row r="1592" spans="1:5" x14ac:dyDescent="0.25">
      <c r="A1592" s="406"/>
      <c r="B1592" s="409"/>
      <c r="C1592" s="410"/>
      <c r="D1592" s="412"/>
      <c r="E1592" s="312" t="s">
        <v>1455</v>
      </c>
    </row>
    <row r="1593" spans="1:5" x14ac:dyDescent="0.25">
      <c r="A1593" s="397" t="s">
        <v>2234</v>
      </c>
      <c r="B1593" s="399" t="s">
        <v>2231</v>
      </c>
      <c r="C1593" s="400"/>
      <c r="D1593" s="403" t="s">
        <v>62</v>
      </c>
      <c r="E1593" s="313" t="s">
        <v>1454</v>
      </c>
    </row>
    <row r="1594" spans="1:5" x14ac:dyDescent="0.25">
      <c r="A1594" s="398"/>
      <c r="B1594" s="401"/>
      <c r="C1594" s="402"/>
      <c r="D1594" s="404"/>
      <c r="E1594" s="314" t="s">
        <v>1455</v>
      </c>
    </row>
    <row r="1595" spans="1:5" x14ac:dyDescent="0.25">
      <c r="A1595" s="405" t="s">
        <v>2235</v>
      </c>
      <c r="B1595" s="407" t="s">
        <v>2231</v>
      </c>
      <c r="C1595" s="408"/>
      <c r="D1595" s="411" t="s">
        <v>62</v>
      </c>
      <c r="E1595" s="311" t="s">
        <v>1454</v>
      </c>
    </row>
    <row r="1596" spans="1:5" x14ac:dyDescent="0.25">
      <c r="A1596" s="406"/>
      <c r="B1596" s="409"/>
      <c r="C1596" s="410"/>
      <c r="D1596" s="412"/>
      <c r="E1596" s="312" t="s">
        <v>1455</v>
      </c>
    </row>
    <row r="1597" spans="1:5" x14ac:dyDescent="0.25">
      <c r="A1597" s="397" t="s">
        <v>2236</v>
      </c>
      <c r="B1597" s="399" t="s">
        <v>2231</v>
      </c>
      <c r="C1597" s="400"/>
      <c r="D1597" s="403" t="s">
        <v>62</v>
      </c>
      <c r="E1597" s="313" t="s">
        <v>1454</v>
      </c>
    </row>
    <row r="1598" spans="1:5" x14ac:dyDescent="0.25">
      <c r="A1598" s="398"/>
      <c r="B1598" s="401"/>
      <c r="C1598" s="402"/>
      <c r="D1598" s="404"/>
      <c r="E1598" s="314" t="s">
        <v>1455</v>
      </c>
    </row>
    <row r="1599" spans="1:5" x14ac:dyDescent="0.25">
      <c r="A1599" s="405" t="s">
        <v>2237</v>
      </c>
      <c r="B1599" s="407" t="s">
        <v>2231</v>
      </c>
      <c r="C1599" s="408"/>
      <c r="D1599" s="411" t="s">
        <v>62</v>
      </c>
      <c r="E1599" s="311" t="s">
        <v>1454</v>
      </c>
    </row>
    <row r="1600" spans="1:5" x14ac:dyDescent="0.25">
      <c r="A1600" s="406"/>
      <c r="B1600" s="409"/>
      <c r="C1600" s="410"/>
      <c r="D1600" s="412"/>
      <c r="E1600" s="312" t="s">
        <v>1455</v>
      </c>
    </row>
    <row r="1601" spans="1:5" x14ac:dyDescent="0.25">
      <c r="A1601" s="397" t="s">
        <v>2238</v>
      </c>
      <c r="B1601" s="399" t="s">
        <v>2231</v>
      </c>
      <c r="C1601" s="400"/>
      <c r="D1601" s="403" t="s">
        <v>62</v>
      </c>
      <c r="E1601" s="313" t="s">
        <v>1454</v>
      </c>
    </row>
    <row r="1602" spans="1:5" x14ac:dyDescent="0.25">
      <c r="A1602" s="398"/>
      <c r="B1602" s="401"/>
      <c r="C1602" s="402"/>
      <c r="D1602" s="404"/>
      <c r="E1602" s="314" t="s">
        <v>1455</v>
      </c>
    </row>
    <row r="1603" spans="1:5" x14ac:dyDescent="0.25">
      <c r="A1603" s="405" t="s">
        <v>2239</v>
      </c>
      <c r="B1603" s="407" t="s">
        <v>2231</v>
      </c>
      <c r="C1603" s="408"/>
      <c r="D1603" s="411" t="s">
        <v>62</v>
      </c>
      <c r="E1603" s="311" t="s">
        <v>1454</v>
      </c>
    </row>
    <row r="1604" spans="1:5" x14ac:dyDescent="0.25">
      <c r="A1604" s="406"/>
      <c r="B1604" s="409"/>
      <c r="C1604" s="410"/>
      <c r="D1604" s="412"/>
      <c r="E1604" s="312" t="s">
        <v>1455</v>
      </c>
    </row>
    <row r="1605" spans="1:5" x14ac:dyDescent="0.25">
      <c r="A1605" s="397" t="s">
        <v>2240</v>
      </c>
      <c r="B1605" s="399" t="s">
        <v>2231</v>
      </c>
      <c r="C1605" s="400"/>
      <c r="D1605" s="403" t="s">
        <v>62</v>
      </c>
      <c r="E1605" s="313" t="s">
        <v>1454</v>
      </c>
    </row>
    <row r="1606" spans="1:5" x14ac:dyDescent="0.25">
      <c r="A1606" s="398"/>
      <c r="B1606" s="401"/>
      <c r="C1606" s="402"/>
      <c r="D1606" s="404"/>
      <c r="E1606" s="314" t="s">
        <v>1455</v>
      </c>
    </row>
    <row r="1607" spans="1:5" x14ac:dyDescent="0.25">
      <c r="A1607" s="405" t="s">
        <v>2241</v>
      </c>
      <c r="B1607" s="407" t="s">
        <v>2231</v>
      </c>
      <c r="C1607" s="408"/>
      <c r="D1607" s="411" t="s">
        <v>62</v>
      </c>
      <c r="E1607" s="311" t="s">
        <v>1454</v>
      </c>
    </row>
    <row r="1608" spans="1:5" x14ac:dyDescent="0.25">
      <c r="A1608" s="406"/>
      <c r="B1608" s="409"/>
      <c r="C1608" s="410"/>
      <c r="D1608" s="412"/>
      <c r="E1608" s="312" t="s">
        <v>1455</v>
      </c>
    </row>
    <row r="1609" spans="1:5" x14ac:dyDescent="0.25">
      <c r="A1609" s="397" t="s">
        <v>2242</v>
      </c>
      <c r="B1609" s="399" t="s">
        <v>2231</v>
      </c>
      <c r="C1609" s="400"/>
      <c r="D1609" s="403" t="s">
        <v>62</v>
      </c>
      <c r="E1609" s="313" t="s">
        <v>1454</v>
      </c>
    </row>
    <row r="1610" spans="1:5" x14ac:dyDescent="0.25">
      <c r="A1610" s="398"/>
      <c r="B1610" s="401"/>
      <c r="C1610" s="402"/>
      <c r="D1610" s="404"/>
      <c r="E1610" s="314" t="s">
        <v>1455</v>
      </c>
    </row>
    <row r="1611" spans="1:5" x14ac:dyDescent="0.25">
      <c r="A1611" s="405" t="s">
        <v>2243</v>
      </c>
      <c r="B1611" s="407" t="s">
        <v>2231</v>
      </c>
      <c r="C1611" s="408"/>
      <c r="D1611" s="411" t="s">
        <v>62</v>
      </c>
      <c r="E1611" s="311" t="s">
        <v>1454</v>
      </c>
    </row>
    <row r="1612" spans="1:5" x14ac:dyDescent="0.25">
      <c r="A1612" s="406"/>
      <c r="B1612" s="409"/>
      <c r="C1612" s="410"/>
      <c r="D1612" s="412"/>
      <c r="E1612" s="312" t="s">
        <v>1455</v>
      </c>
    </row>
    <row r="1613" spans="1:5" x14ac:dyDescent="0.25">
      <c r="A1613" s="397" t="s">
        <v>2244</v>
      </c>
      <c r="B1613" s="399" t="s">
        <v>2231</v>
      </c>
      <c r="C1613" s="400"/>
      <c r="D1613" s="403" t="s">
        <v>62</v>
      </c>
      <c r="E1613" s="313" t="s">
        <v>1454</v>
      </c>
    </row>
    <row r="1614" spans="1:5" x14ac:dyDescent="0.25">
      <c r="A1614" s="398"/>
      <c r="B1614" s="401"/>
      <c r="C1614" s="402"/>
      <c r="D1614" s="404"/>
      <c r="E1614" s="314" t="s">
        <v>1455</v>
      </c>
    </row>
    <row r="1615" spans="1:5" x14ac:dyDescent="0.25">
      <c r="A1615" s="405" t="s">
        <v>2245</v>
      </c>
      <c r="B1615" s="407" t="s">
        <v>2231</v>
      </c>
      <c r="C1615" s="408"/>
      <c r="D1615" s="411" t="s">
        <v>62</v>
      </c>
      <c r="E1615" s="311" t="s">
        <v>1454</v>
      </c>
    </row>
    <row r="1616" spans="1:5" x14ac:dyDescent="0.25">
      <c r="A1616" s="406"/>
      <c r="B1616" s="409"/>
      <c r="C1616" s="410"/>
      <c r="D1616" s="412"/>
      <c r="E1616" s="312" t="s">
        <v>1455</v>
      </c>
    </row>
    <row r="1617" spans="1:5" x14ac:dyDescent="0.25">
      <c r="A1617" s="397" t="s">
        <v>2246</v>
      </c>
      <c r="B1617" s="399" t="s">
        <v>2231</v>
      </c>
      <c r="C1617" s="400"/>
      <c r="D1617" s="403" t="s">
        <v>62</v>
      </c>
      <c r="E1617" s="313" t="s">
        <v>1454</v>
      </c>
    </row>
    <row r="1618" spans="1:5" x14ac:dyDescent="0.25">
      <c r="A1618" s="398"/>
      <c r="B1618" s="401"/>
      <c r="C1618" s="402"/>
      <c r="D1618" s="404"/>
      <c r="E1618" s="314" t="s">
        <v>1455</v>
      </c>
    </row>
    <row r="1619" spans="1:5" x14ac:dyDescent="0.25">
      <c r="A1619" s="405" t="s">
        <v>2247</v>
      </c>
      <c r="B1619" s="407" t="s">
        <v>2231</v>
      </c>
      <c r="C1619" s="408"/>
      <c r="D1619" s="411" t="s">
        <v>62</v>
      </c>
      <c r="E1619" s="311" t="s">
        <v>1454</v>
      </c>
    </row>
    <row r="1620" spans="1:5" x14ac:dyDescent="0.25">
      <c r="A1620" s="406"/>
      <c r="B1620" s="409"/>
      <c r="C1620" s="410"/>
      <c r="D1620" s="412"/>
      <c r="E1620" s="312" t="s">
        <v>1455</v>
      </c>
    </row>
    <row r="1621" spans="1:5" x14ac:dyDescent="0.25">
      <c r="A1621" s="397" t="s">
        <v>2248</v>
      </c>
      <c r="B1621" s="399" t="s">
        <v>2231</v>
      </c>
      <c r="C1621" s="400"/>
      <c r="D1621" s="403" t="s">
        <v>62</v>
      </c>
      <c r="E1621" s="313" t="s">
        <v>1454</v>
      </c>
    </row>
    <row r="1622" spans="1:5" x14ac:dyDescent="0.25">
      <c r="A1622" s="398"/>
      <c r="B1622" s="401"/>
      <c r="C1622" s="402"/>
      <c r="D1622" s="404"/>
      <c r="E1622" s="314" t="s">
        <v>1455</v>
      </c>
    </row>
    <row r="1623" spans="1:5" x14ac:dyDescent="0.25">
      <c r="A1623" s="405" t="s">
        <v>2249</v>
      </c>
      <c r="B1623" s="407" t="s">
        <v>2231</v>
      </c>
      <c r="C1623" s="408"/>
      <c r="D1623" s="411" t="s">
        <v>62</v>
      </c>
      <c r="E1623" s="311" t="s">
        <v>1454</v>
      </c>
    </row>
    <row r="1624" spans="1:5" x14ac:dyDescent="0.25">
      <c r="A1624" s="406"/>
      <c r="B1624" s="409"/>
      <c r="C1624" s="410"/>
      <c r="D1624" s="412"/>
      <c r="E1624" s="312" t="s">
        <v>1455</v>
      </c>
    </row>
    <row r="1625" spans="1:5" x14ac:dyDescent="0.25">
      <c r="A1625" s="397" t="s">
        <v>2250</v>
      </c>
      <c r="B1625" s="399" t="s">
        <v>2231</v>
      </c>
      <c r="C1625" s="400"/>
      <c r="D1625" s="403" t="s">
        <v>62</v>
      </c>
      <c r="E1625" s="313" t="s">
        <v>1454</v>
      </c>
    </row>
    <row r="1626" spans="1:5" x14ac:dyDescent="0.25">
      <c r="A1626" s="398"/>
      <c r="B1626" s="401"/>
      <c r="C1626" s="402"/>
      <c r="D1626" s="404"/>
      <c r="E1626" s="314" t="s">
        <v>1455</v>
      </c>
    </row>
    <row r="1627" spans="1:5" x14ac:dyDescent="0.25">
      <c r="A1627" s="405" t="s">
        <v>2251</v>
      </c>
      <c r="B1627" s="407" t="s">
        <v>2231</v>
      </c>
      <c r="C1627" s="408"/>
      <c r="D1627" s="411" t="s">
        <v>62</v>
      </c>
      <c r="E1627" s="311" t="s">
        <v>1454</v>
      </c>
    </row>
    <row r="1628" spans="1:5" x14ac:dyDescent="0.25">
      <c r="A1628" s="406"/>
      <c r="B1628" s="409"/>
      <c r="C1628" s="410"/>
      <c r="D1628" s="412"/>
      <c r="E1628" s="312" t="s">
        <v>1455</v>
      </c>
    </row>
    <row r="1629" spans="1:5" x14ac:dyDescent="0.25">
      <c r="A1629" s="397" t="s">
        <v>2252</v>
      </c>
      <c r="B1629" s="399" t="s">
        <v>2231</v>
      </c>
      <c r="C1629" s="400"/>
      <c r="D1629" s="403" t="s">
        <v>62</v>
      </c>
      <c r="E1629" s="313" t="s">
        <v>1454</v>
      </c>
    </row>
    <row r="1630" spans="1:5" x14ac:dyDescent="0.25">
      <c r="A1630" s="398"/>
      <c r="B1630" s="401"/>
      <c r="C1630" s="402"/>
      <c r="D1630" s="404"/>
      <c r="E1630" s="314" t="s">
        <v>1455</v>
      </c>
    </row>
    <row r="1631" spans="1:5" x14ac:dyDescent="0.25">
      <c r="A1631" s="405" t="s">
        <v>2253</v>
      </c>
      <c r="B1631" s="407" t="s">
        <v>2231</v>
      </c>
      <c r="C1631" s="408"/>
      <c r="D1631" s="411" t="s">
        <v>62</v>
      </c>
      <c r="E1631" s="311" t="s">
        <v>1454</v>
      </c>
    </row>
    <row r="1632" spans="1:5" x14ac:dyDescent="0.25">
      <c r="A1632" s="406"/>
      <c r="B1632" s="409"/>
      <c r="C1632" s="410"/>
      <c r="D1632" s="412"/>
      <c r="E1632" s="312" t="s">
        <v>1455</v>
      </c>
    </row>
    <row r="1633" spans="1:5" x14ac:dyDescent="0.25">
      <c r="A1633" s="397" t="s">
        <v>2254</v>
      </c>
      <c r="B1633" s="399" t="s">
        <v>2231</v>
      </c>
      <c r="C1633" s="400"/>
      <c r="D1633" s="403" t="s">
        <v>62</v>
      </c>
      <c r="E1633" s="313" t="s">
        <v>1454</v>
      </c>
    </row>
    <row r="1634" spans="1:5" x14ac:dyDescent="0.25">
      <c r="A1634" s="398"/>
      <c r="B1634" s="401"/>
      <c r="C1634" s="402"/>
      <c r="D1634" s="404"/>
      <c r="E1634" s="314" t="s">
        <v>1455</v>
      </c>
    </row>
    <row r="1635" spans="1:5" x14ac:dyDescent="0.25">
      <c r="A1635" s="405" t="s">
        <v>2255</v>
      </c>
      <c r="B1635" s="407" t="s">
        <v>2256</v>
      </c>
      <c r="C1635" s="408"/>
      <c r="D1635" s="411" t="s">
        <v>62</v>
      </c>
      <c r="E1635" s="311" t="s">
        <v>1454</v>
      </c>
    </row>
    <row r="1636" spans="1:5" x14ac:dyDescent="0.25">
      <c r="A1636" s="406"/>
      <c r="B1636" s="409"/>
      <c r="C1636" s="410"/>
      <c r="D1636" s="412"/>
      <c r="E1636" s="312" t="s">
        <v>1455</v>
      </c>
    </row>
    <row r="1637" spans="1:5" x14ac:dyDescent="0.25">
      <c r="A1637" s="397" t="s">
        <v>2257</v>
      </c>
      <c r="B1637" s="399" t="s">
        <v>2256</v>
      </c>
      <c r="C1637" s="400"/>
      <c r="D1637" s="403" t="s">
        <v>62</v>
      </c>
      <c r="E1637" s="313" t="s">
        <v>1454</v>
      </c>
    </row>
    <row r="1638" spans="1:5" x14ac:dyDescent="0.25">
      <c r="A1638" s="398"/>
      <c r="B1638" s="401"/>
      <c r="C1638" s="402"/>
      <c r="D1638" s="404"/>
      <c r="E1638" s="314" t="s">
        <v>1455</v>
      </c>
    </row>
    <row r="1639" spans="1:5" x14ac:dyDescent="0.25">
      <c r="A1639" s="405" t="s">
        <v>2258</v>
      </c>
      <c r="B1639" s="407" t="s">
        <v>2256</v>
      </c>
      <c r="C1639" s="408"/>
      <c r="D1639" s="411" t="s">
        <v>62</v>
      </c>
      <c r="E1639" s="311" t="s">
        <v>1454</v>
      </c>
    </row>
    <row r="1640" spans="1:5" x14ac:dyDescent="0.25">
      <c r="A1640" s="406"/>
      <c r="B1640" s="409"/>
      <c r="C1640" s="410"/>
      <c r="D1640" s="412"/>
      <c r="E1640" s="312" t="s">
        <v>1455</v>
      </c>
    </row>
    <row r="1641" spans="1:5" x14ac:dyDescent="0.25">
      <c r="A1641" s="397" t="s">
        <v>2259</v>
      </c>
      <c r="B1641" s="399" t="s">
        <v>2256</v>
      </c>
      <c r="C1641" s="400"/>
      <c r="D1641" s="403" t="s">
        <v>62</v>
      </c>
      <c r="E1641" s="313" t="s">
        <v>1454</v>
      </c>
    </row>
    <row r="1642" spans="1:5" x14ac:dyDescent="0.25">
      <c r="A1642" s="398"/>
      <c r="B1642" s="401"/>
      <c r="C1642" s="402"/>
      <c r="D1642" s="404"/>
      <c r="E1642" s="314" t="s">
        <v>1455</v>
      </c>
    </row>
    <row r="1643" spans="1:5" x14ac:dyDescent="0.25">
      <c r="A1643" s="405" t="s">
        <v>2260</v>
      </c>
      <c r="B1643" s="407" t="s">
        <v>2256</v>
      </c>
      <c r="C1643" s="408"/>
      <c r="D1643" s="411" t="s">
        <v>62</v>
      </c>
      <c r="E1643" s="311" t="s">
        <v>1454</v>
      </c>
    </row>
    <row r="1644" spans="1:5" x14ac:dyDescent="0.25">
      <c r="A1644" s="406"/>
      <c r="B1644" s="409"/>
      <c r="C1644" s="410"/>
      <c r="D1644" s="412"/>
      <c r="E1644" s="312" t="s">
        <v>1455</v>
      </c>
    </row>
    <row r="1645" spans="1:5" x14ac:dyDescent="0.25">
      <c r="A1645" s="397" t="s">
        <v>2261</v>
      </c>
      <c r="B1645" s="399" t="s">
        <v>2256</v>
      </c>
      <c r="C1645" s="400"/>
      <c r="D1645" s="403" t="s">
        <v>62</v>
      </c>
      <c r="E1645" s="313" t="s">
        <v>1454</v>
      </c>
    </row>
    <row r="1646" spans="1:5" x14ac:dyDescent="0.25">
      <c r="A1646" s="398"/>
      <c r="B1646" s="401"/>
      <c r="C1646" s="402"/>
      <c r="D1646" s="404"/>
      <c r="E1646" s="314" t="s">
        <v>1455</v>
      </c>
    </row>
    <row r="1647" spans="1:5" x14ac:dyDescent="0.25">
      <c r="A1647" s="405" t="s">
        <v>2262</v>
      </c>
      <c r="B1647" s="407" t="s">
        <v>2256</v>
      </c>
      <c r="C1647" s="408"/>
      <c r="D1647" s="411" t="s">
        <v>62</v>
      </c>
      <c r="E1647" s="311" t="s">
        <v>1454</v>
      </c>
    </row>
    <row r="1648" spans="1:5" x14ac:dyDescent="0.25">
      <c r="A1648" s="406"/>
      <c r="B1648" s="409"/>
      <c r="C1648" s="410"/>
      <c r="D1648" s="412"/>
      <c r="E1648" s="312" t="s">
        <v>1455</v>
      </c>
    </row>
    <row r="1649" spans="1:5" x14ac:dyDescent="0.25">
      <c r="A1649" s="397" t="s">
        <v>2263</v>
      </c>
      <c r="B1649" s="399" t="s">
        <v>2264</v>
      </c>
      <c r="C1649" s="400"/>
      <c r="D1649" s="403" t="s">
        <v>62</v>
      </c>
      <c r="E1649" s="313" t="s">
        <v>1454</v>
      </c>
    </row>
    <row r="1650" spans="1:5" x14ac:dyDescent="0.25">
      <c r="A1650" s="398"/>
      <c r="B1650" s="401"/>
      <c r="C1650" s="402"/>
      <c r="D1650" s="404"/>
      <c r="E1650" s="314" t="s">
        <v>1455</v>
      </c>
    </row>
    <row r="1651" spans="1:5" x14ac:dyDescent="0.25">
      <c r="A1651" s="405" t="s">
        <v>2265</v>
      </c>
      <c r="B1651" s="407" t="s">
        <v>2264</v>
      </c>
      <c r="C1651" s="408"/>
      <c r="D1651" s="411" t="s">
        <v>62</v>
      </c>
      <c r="E1651" s="311" t="s">
        <v>1454</v>
      </c>
    </row>
    <row r="1652" spans="1:5" x14ac:dyDescent="0.25">
      <c r="A1652" s="406"/>
      <c r="B1652" s="409"/>
      <c r="C1652" s="410"/>
      <c r="D1652" s="412"/>
      <c r="E1652" s="312" t="s">
        <v>1455</v>
      </c>
    </row>
    <row r="1653" spans="1:5" x14ac:dyDescent="0.25">
      <c r="A1653" s="397" t="s">
        <v>2266</v>
      </c>
      <c r="B1653" s="399" t="s">
        <v>2264</v>
      </c>
      <c r="C1653" s="400"/>
      <c r="D1653" s="403" t="s">
        <v>62</v>
      </c>
      <c r="E1653" s="313" t="s">
        <v>1454</v>
      </c>
    </row>
    <row r="1654" spans="1:5" x14ac:dyDescent="0.25">
      <c r="A1654" s="398"/>
      <c r="B1654" s="401"/>
      <c r="C1654" s="402"/>
      <c r="D1654" s="404"/>
      <c r="E1654" s="314" t="s">
        <v>1455</v>
      </c>
    </row>
    <row r="1655" spans="1:5" x14ac:dyDescent="0.25">
      <c r="A1655" s="405" t="s">
        <v>2267</v>
      </c>
      <c r="B1655" s="407" t="s">
        <v>2264</v>
      </c>
      <c r="C1655" s="408"/>
      <c r="D1655" s="411" t="s">
        <v>62</v>
      </c>
      <c r="E1655" s="311" t="s">
        <v>1454</v>
      </c>
    </row>
    <row r="1656" spans="1:5" x14ac:dyDescent="0.25">
      <c r="A1656" s="406"/>
      <c r="B1656" s="409"/>
      <c r="C1656" s="410"/>
      <c r="D1656" s="412"/>
      <c r="E1656" s="312" t="s">
        <v>1455</v>
      </c>
    </row>
    <row r="1657" spans="1:5" x14ac:dyDescent="0.25">
      <c r="A1657" s="397" t="s">
        <v>2268</v>
      </c>
      <c r="B1657" s="399" t="s">
        <v>2264</v>
      </c>
      <c r="C1657" s="400"/>
      <c r="D1657" s="403" t="s">
        <v>62</v>
      </c>
      <c r="E1657" s="313" t="s">
        <v>1454</v>
      </c>
    </row>
    <row r="1658" spans="1:5" x14ac:dyDescent="0.25">
      <c r="A1658" s="398"/>
      <c r="B1658" s="401"/>
      <c r="C1658" s="402"/>
      <c r="D1658" s="404"/>
      <c r="E1658" s="314" t="s">
        <v>1455</v>
      </c>
    </row>
    <row r="1659" spans="1:5" x14ac:dyDescent="0.25">
      <c r="A1659" s="405" t="s">
        <v>2269</v>
      </c>
      <c r="B1659" s="407" t="s">
        <v>2264</v>
      </c>
      <c r="C1659" s="408"/>
      <c r="D1659" s="411" t="s">
        <v>62</v>
      </c>
      <c r="E1659" s="311" t="s">
        <v>1454</v>
      </c>
    </row>
    <row r="1660" spans="1:5" x14ac:dyDescent="0.25">
      <c r="A1660" s="406"/>
      <c r="B1660" s="409"/>
      <c r="C1660" s="410"/>
      <c r="D1660" s="412"/>
      <c r="E1660" s="312" t="s">
        <v>1455</v>
      </c>
    </row>
    <row r="1661" spans="1:5" x14ac:dyDescent="0.25">
      <c r="A1661" s="397" t="s">
        <v>2270</v>
      </c>
      <c r="B1661" s="399" t="s">
        <v>2264</v>
      </c>
      <c r="C1661" s="400"/>
      <c r="D1661" s="403" t="s">
        <v>62</v>
      </c>
      <c r="E1661" s="313" t="s">
        <v>1454</v>
      </c>
    </row>
    <row r="1662" spans="1:5" x14ac:dyDescent="0.25">
      <c r="A1662" s="398"/>
      <c r="B1662" s="401"/>
      <c r="C1662" s="402"/>
      <c r="D1662" s="404"/>
      <c r="E1662" s="314" t="s">
        <v>1455</v>
      </c>
    </row>
    <row r="1663" spans="1:5" x14ac:dyDescent="0.25">
      <c r="A1663" s="405" t="s">
        <v>2271</v>
      </c>
      <c r="B1663" s="407" t="s">
        <v>2264</v>
      </c>
      <c r="C1663" s="408"/>
      <c r="D1663" s="411" t="s">
        <v>62</v>
      </c>
      <c r="E1663" s="311" t="s">
        <v>1454</v>
      </c>
    </row>
    <row r="1664" spans="1:5" x14ac:dyDescent="0.25">
      <c r="A1664" s="406"/>
      <c r="B1664" s="409"/>
      <c r="C1664" s="410"/>
      <c r="D1664" s="412"/>
      <c r="E1664" s="312" t="s">
        <v>1455</v>
      </c>
    </row>
    <row r="1665" spans="1:5" x14ac:dyDescent="0.25">
      <c r="A1665" s="397" t="s">
        <v>2272</v>
      </c>
      <c r="B1665" s="399" t="s">
        <v>2273</v>
      </c>
      <c r="C1665" s="400"/>
      <c r="D1665" s="403" t="s">
        <v>62</v>
      </c>
      <c r="E1665" s="313" t="s">
        <v>1454</v>
      </c>
    </row>
    <row r="1666" spans="1:5" x14ac:dyDescent="0.25">
      <c r="A1666" s="398"/>
      <c r="B1666" s="401"/>
      <c r="C1666" s="402"/>
      <c r="D1666" s="404"/>
      <c r="E1666" s="314" t="s">
        <v>1455</v>
      </c>
    </row>
    <row r="1667" spans="1:5" x14ac:dyDescent="0.25">
      <c r="A1667" s="405" t="s">
        <v>2274</v>
      </c>
      <c r="B1667" s="407" t="s">
        <v>2273</v>
      </c>
      <c r="C1667" s="408"/>
      <c r="D1667" s="411" t="s">
        <v>62</v>
      </c>
      <c r="E1667" s="311" t="s">
        <v>1454</v>
      </c>
    </row>
    <row r="1668" spans="1:5" x14ac:dyDescent="0.25">
      <c r="A1668" s="406"/>
      <c r="B1668" s="409"/>
      <c r="C1668" s="410"/>
      <c r="D1668" s="412"/>
      <c r="E1668" s="312" t="s">
        <v>1455</v>
      </c>
    </row>
    <row r="1669" spans="1:5" x14ac:dyDescent="0.25">
      <c r="A1669" s="397" t="s">
        <v>2275</v>
      </c>
      <c r="B1669" s="399" t="s">
        <v>2273</v>
      </c>
      <c r="C1669" s="400"/>
      <c r="D1669" s="403" t="s">
        <v>62</v>
      </c>
      <c r="E1669" s="313" t="s">
        <v>1454</v>
      </c>
    </row>
    <row r="1670" spans="1:5" x14ac:dyDescent="0.25">
      <c r="A1670" s="398"/>
      <c r="B1670" s="401"/>
      <c r="C1670" s="402"/>
      <c r="D1670" s="404"/>
      <c r="E1670" s="314" t="s">
        <v>1455</v>
      </c>
    </row>
    <row r="1671" spans="1:5" x14ac:dyDescent="0.25">
      <c r="A1671" s="405" t="s">
        <v>2276</v>
      </c>
      <c r="B1671" s="407" t="s">
        <v>2273</v>
      </c>
      <c r="C1671" s="408"/>
      <c r="D1671" s="411" t="s">
        <v>62</v>
      </c>
      <c r="E1671" s="311" t="s">
        <v>1454</v>
      </c>
    </row>
    <row r="1672" spans="1:5" x14ac:dyDescent="0.25">
      <c r="A1672" s="406"/>
      <c r="B1672" s="409"/>
      <c r="C1672" s="410"/>
      <c r="D1672" s="412"/>
      <c r="E1672" s="312" t="s">
        <v>1455</v>
      </c>
    </row>
    <row r="1673" spans="1:5" x14ac:dyDescent="0.25">
      <c r="A1673" s="397" t="s">
        <v>2277</v>
      </c>
      <c r="B1673" s="399" t="s">
        <v>2273</v>
      </c>
      <c r="C1673" s="400"/>
      <c r="D1673" s="403" t="s">
        <v>62</v>
      </c>
      <c r="E1673" s="313" t="s">
        <v>1454</v>
      </c>
    </row>
    <row r="1674" spans="1:5" x14ac:dyDescent="0.25">
      <c r="A1674" s="398"/>
      <c r="B1674" s="401"/>
      <c r="C1674" s="402"/>
      <c r="D1674" s="404"/>
      <c r="E1674" s="314" t="s">
        <v>1455</v>
      </c>
    </row>
    <row r="1675" spans="1:5" x14ac:dyDescent="0.25">
      <c r="A1675" s="405" t="s">
        <v>2278</v>
      </c>
      <c r="B1675" s="407" t="s">
        <v>2279</v>
      </c>
      <c r="C1675" s="408"/>
      <c r="D1675" s="411" t="s">
        <v>62</v>
      </c>
      <c r="E1675" s="311" t="s">
        <v>1454</v>
      </c>
    </row>
    <row r="1676" spans="1:5" x14ac:dyDescent="0.25">
      <c r="A1676" s="406"/>
      <c r="B1676" s="409"/>
      <c r="C1676" s="410"/>
      <c r="D1676" s="412"/>
      <c r="E1676" s="312" t="s">
        <v>1455</v>
      </c>
    </row>
    <row r="1677" spans="1:5" x14ac:dyDescent="0.25">
      <c r="A1677" s="397" t="s">
        <v>2280</v>
      </c>
      <c r="B1677" s="399" t="s">
        <v>2273</v>
      </c>
      <c r="C1677" s="400"/>
      <c r="D1677" s="403" t="s">
        <v>62</v>
      </c>
      <c r="E1677" s="313" t="s">
        <v>1454</v>
      </c>
    </row>
    <row r="1678" spans="1:5" x14ac:dyDescent="0.25">
      <c r="A1678" s="398"/>
      <c r="B1678" s="401"/>
      <c r="C1678" s="402"/>
      <c r="D1678" s="404"/>
      <c r="E1678" s="314" t="s">
        <v>1455</v>
      </c>
    </row>
    <row r="1679" spans="1:5" x14ac:dyDescent="0.25">
      <c r="A1679" s="405" t="s">
        <v>2281</v>
      </c>
      <c r="B1679" s="407" t="s">
        <v>2273</v>
      </c>
      <c r="C1679" s="408"/>
      <c r="D1679" s="411" t="s">
        <v>62</v>
      </c>
      <c r="E1679" s="311" t="s">
        <v>1454</v>
      </c>
    </row>
    <row r="1680" spans="1:5" x14ac:dyDescent="0.25">
      <c r="A1680" s="406"/>
      <c r="B1680" s="409"/>
      <c r="C1680" s="410"/>
      <c r="D1680" s="412"/>
      <c r="E1680" s="312" t="s">
        <v>1455</v>
      </c>
    </row>
    <row r="1681" spans="1:5" x14ac:dyDescent="0.25">
      <c r="A1681" s="397" t="s">
        <v>2282</v>
      </c>
      <c r="B1681" s="399" t="s">
        <v>2279</v>
      </c>
      <c r="C1681" s="400"/>
      <c r="D1681" s="403" t="s">
        <v>62</v>
      </c>
      <c r="E1681" s="313" t="s">
        <v>1454</v>
      </c>
    </row>
    <row r="1682" spans="1:5" x14ac:dyDescent="0.25">
      <c r="A1682" s="398"/>
      <c r="B1682" s="401"/>
      <c r="C1682" s="402"/>
      <c r="D1682" s="404"/>
      <c r="E1682" s="314" t="s">
        <v>1455</v>
      </c>
    </row>
    <row r="1683" spans="1:5" x14ac:dyDescent="0.25">
      <c r="A1683" s="405" t="s">
        <v>2283</v>
      </c>
      <c r="B1683" s="407" t="s">
        <v>2279</v>
      </c>
      <c r="C1683" s="408"/>
      <c r="D1683" s="411" t="s">
        <v>62</v>
      </c>
      <c r="E1683" s="311" t="s">
        <v>1454</v>
      </c>
    </row>
    <row r="1684" spans="1:5" x14ac:dyDescent="0.25">
      <c r="A1684" s="406"/>
      <c r="B1684" s="409"/>
      <c r="C1684" s="410"/>
      <c r="D1684" s="412"/>
      <c r="E1684" s="312" t="s">
        <v>1455</v>
      </c>
    </row>
    <row r="1685" spans="1:5" x14ac:dyDescent="0.25">
      <c r="A1685" s="397" t="s">
        <v>2284</v>
      </c>
      <c r="B1685" s="399" t="s">
        <v>2273</v>
      </c>
      <c r="C1685" s="400"/>
      <c r="D1685" s="403" t="s">
        <v>62</v>
      </c>
      <c r="E1685" s="313" t="s">
        <v>1454</v>
      </c>
    </row>
    <row r="1686" spans="1:5" x14ac:dyDescent="0.25">
      <c r="A1686" s="398"/>
      <c r="B1686" s="401"/>
      <c r="C1686" s="402"/>
      <c r="D1686" s="404"/>
      <c r="E1686" s="314" t="s">
        <v>1455</v>
      </c>
    </row>
    <row r="1687" spans="1:5" x14ac:dyDescent="0.25">
      <c r="A1687" s="405" t="s">
        <v>2285</v>
      </c>
      <c r="B1687" s="407" t="s">
        <v>2273</v>
      </c>
      <c r="C1687" s="408"/>
      <c r="D1687" s="411" t="s">
        <v>62</v>
      </c>
      <c r="E1687" s="311" t="s">
        <v>1454</v>
      </c>
    </row>
    <row r="1688" spans="1:5" x14ac:dyDescent="0.25">
      <c r="A1688" s="406"/>
      <c r="B1688" s="409"/>
      <c r="C1688" s="410"/>
      <c r="D1688" s="412"/>
      <c r="E1688" s="312" t="s">
        <v>1455</v>
      </c>
    </row>
    <row r="1689" spans="1:5" x14ac:dyDescent="0.25">
      <c r="A1689" s="397" t="s">
        <v>2286</v>
      </c>
      <c r="B1689" s="399" t="s">
        <v>2273</v>
      </c>
      <c r="C1689" s="400"/>
      <c r="D1689" s="403" t="s">
        <v>62</v>
      </c>
      <c r="E1689" s="313" t="s">
        <v>1454</v>
      </c>
    </row>
    <row r="1690" spans="1:5" x14ac:dyDescent="0.25">
      <c r="A1690" s="398"/>
      <c r="B1690" s="401"/>
      <c r="C1690" s="402"/>
      <c r="D1690" s="404"/>
      <c r="E1690" s="314" t="s">
        <v>1455</v>
      </c>
    </row>
    <row r="1691" spans="1:5" x14ac:dyDescent="0.25">
      <c r="A1691" s="405" t="s">
        <v>2287</v>
      </c>
      <c r="B1691" s="407" t="s">
        <v>2279</v>
      </c>
      <c r="C1691" s="408"/>
      <c r="D1691" s="411" t="s">
        <v>62</v>
      </c>
      <c r="E1691" s="311" t="s">
        <v>1454</v>
      </c>
    </row>
    <row r="1692" spans="1:5" x14ac:dyDescent="0.25">
      <c r="A1692" s="406"/>
      <c r="B1692" s="409"/>
      <c r="C1692" s="410"/>
      <c r="D1692" s="412"/>
      <c r="E1692" s="312" t="s">
        <v>1455</v>
      </c>
    </row>
    <row r="1693" spans="1:5" x14ac:dyDescent="0.25">
      <c r="A1693" s="397" t="s">
        <v>2288</v>
      </c>
      <c r="B1693" s="399" t="s">
        <v>2273</v>
      </c>
      <c r="C1693" s="400"/>
      <c r="D1693" s="403" t="s">
        <v>62</v>
      </c>
      <c r="E1693" s="313" t="s">
        <v>1454</v>
      </c>
    </row>
    <row r="1694" spans="1:5" x14ac:dyDescent="0.25">
      <c r="A1694" s="398"/>
      <c r="B1694" s="401"/>
      <c r="C1694" s="402"/>
      <c r="D1694" s="404"/>
      <c r="E1694" s="314" t="s">
        <v>1455</v>
      </c>
    </row>
    <row r="1695" spans="1:5" x14ac:dyDescent="0.25">
      <c r="A1695" s="405" t="s">
        <v>2289</v>
      </c>
      <c r="B1695" s="407" t="s">
        <v>2273</v>
      </c>
      <c r="C1695" s="408"/>
      <c r="D1695" s="411" t="s">
        <v>62</v>
      </c>
      <c r="E1695" s="311" t="s">
        <v>1454</v>
      </c>
    </row>
    <row r="1696" spans="1:5" x14ac:dyDescent="0.25">
      <c r="A1696" s="406"/>
      <c r="B1696" s="409"/>
      <c r="C1696" s="410"/>
      <c r="D1696" s="412"/>
      <c r="E1696" s="312" t="s">
        <v>1455</v>
      </c>
    </row>
    <row r="1697" spans="1:5" x14ac:dyDescent="0.25">
      <c r="A1697" s="397" t="s">
        <v>2290</v>
      </c>
      <c r="B1697" s="399" t="s">
        <v>2273</v>
      </c>
      <c r="C1697" s="400"/>
      <c r="D1697" s="403" t="s">
        <v>62</v>
      </c>
      <c r="E1697" s="313" t="s">
        <v>1454</v>
      </c>
    </row>
    <row r="1698" spans="1:5" x14ac:dyDescent="0.25">
      <c r="A1698" s="398"/>
      <c r="B1698" s="401"/>
      <c r="C1698" s="402"/>
      <c r="D1698" s="404"/>
      <c r="E1698" s="314" t="s">
        <v>1455</v>
      </c>
    </row>
    <row r="1699" spans="1:5" x14ac:dyDescent="0.25">
      <c r="A1699" s="405" t="s">
        <v>2291</v>
      </c>
      <c r="B1699" s="407" t="s">
        <v>2273</v>
      </c>
      <c r="C1699" s="408"/>
      <c r="D1699" s="411" t="s">
        <v>62</v>
      </c>
      <c r="E1699" s="311" t="s">
        <v>1454</v>
      </c>
    </row>
    <row r="1700" spans="1:5" x14ac:dyDescent="0.25">
      <c r="A1700" s="406"/>
      <c r="B1700" s="409"/>
      <c r="C1700" s="410"/>
      <c r="D1700" s="412"/>
      <c r="E1700" s="312" t="s">
        <v>1455</v>
      </c>
    </row>
    <row r="1701" spans="1:5" x14ac:dyDescent="0.25">
      <c r="A1701" s="397" t="s">
        <v>2292</v>
      </c>
      <c r="B1701" s="399" t="s">
        <v>2273</v>
      </c>
      <c r="C1701" s="400"/>
      <c r="D1701" s="403" t="s">
        <v>62</v>
      </c>
      <c r="E1701" s="313" t="s">
        <v>1454</v>
      </c>
    </row>
    <row r="1702" spans="1:5" x14ac:dyDescent="0.25">
      <c r="A1702" s="398"/>
      <c r="B1702" s="401"/>
      <c r="C1702" s="402"/>
      <c r="D1702" s="404"/>
      <c r="E1702" s="314" t="s">
        <v>1455</v>
      </c>
    </row>
    <row r="1703" spans="1:5" x14ac:dyDescent="0.25">
      <c r="A1703" s="405" t="s">
        <v>2293</v>
      </c>
      <c r="B1703" s="407" t="s">
        <v>2273</v>
      </c>
      <c r="C1703" s="408"/>
      <c r="D1703" s="411" t="s">
        <v>62</v>
      </c>
      <c r="E1703" s="311" t="s">
        <v>1454</v>
      </c>
    </row>
    <row r="1704" spans="1:5" x14ac:dyDescent="0.25">
      <c r="A1704" s="406"/>
      <c r="B1704" s="409"/>
      <c r="C1704" s="410"/>
      <c r="D1704" s="412"/>
      <c r="E1704" s="312" t="s">
        <v>1455</v>
      </c>
    </row>
    <row r="1705" spans="1:5" x14ac:dyDescent="0.25">
      <c r="A1705" s="397" t="s">
        <v>2294</v>
      </c>
      <c r="B1705" s="399" t="s">
        <v>2295</v>
      </c>
      <c r="C1705" s="400"/>
      <c r="D1705" s="403" t="s">
        <v>62</v>
      </c>
      <c r="E1705" s="313" t="s">
        <v>1454</v>
      </c>
    </row>
    <row r="1706" spans="1:5" x14ac:dyDescent="0.25">
      <c r="A1706" s="398"/>
      <c r="B1706" s="401"/>
      <c r="C1706" s="402"/>
      <c r="D1706" s="404"/>
      <c r="E1706" s="314" t="s">
        <v>1455</v>
      </c>
    </row>
    <row r="1707" spans="1:5" x14ac:dyDescent="0.25">
      <c r="A1707" s="405" t="s">
        <v>2296</v>
      </c>
      <c r="B1707" s="407" t="s">
        <v>2295</v>
      </c>
      <c r="C1707" s="408"/>
      <c r="D1707" s="411" t="s">
        <v>62</v>
      </c>
      <c r="E1707" s="311" t="s">
        <v>1454</v>
      </c>
    </row>
    <row r="1708" spans="1:5" x14ac:dyDescent="0.25">
      <c r="A1708" s="406"/>
      <c r="B1708" s="409"/>
      <c r="C1708" s="410"/>
      <c r="D1708" s="412"/>
      <c r="E1708" s="312" t="s">
        <v>1455</v>
      </c>
    </row>
    <row r="1709" spans="1:5" x14ac:dyDescent="0.25">
      <c r="A1709" s="397" t="s">
        <v>2297</v>
      </c>
      <c r="B1709" s="399" t="s">
        <v>2295</v>
      </c>
      <c r="C1709" s="400"/>
      <c r="D1709" s="403" t="s">
        <v>62</v>
      </c>
      <c r="E1709" s="313" t="s">
        <v>1454</v>
      </c>
    </row>
    <row r="1710" spans="1:5" x14ac:dyDescent="0.25">
      <c r="A1710" s="398"/>
      <c r="B1710" s="401"/>
      <c r="C1710" s="402"/>
      <c r="D1710" s="404"/>
      <c r="E1710" s="314" t="s">
        <v>1455</v>
      </c>
    </row>
    <row r="1711" spans="1:5" x14ac:dyDescent="0.25">
      <c r="A1711" s="405" t="s">
        <v>2298</v>
      </c>
      <c r="B1711" s="407" t="s">
        <v>2295</v>
      </c>
      <c r="C1711" s="408"/>
      <c r="D1711" s="411" t="s">
        <v>62</v>
      </c>
      <c r="E1711" s="311" t="s">
        <v>1454</v>
      </c>
    </row>
    <row r="1712" spans="1:5" x14ac:dyDescent="0.25">
      <c r="A1712" s="406"/>
      <c r="B1712" s="409"/>
      <c r="C1712" s="410"/>
      <c r="D1712" s="412"/>
      <c r="E1712" s="312" t="s">
        <v>1455</v>
      </c>
    </row>
    <row r="1713" spans="1:5" x14ac:dyDescent="0.25">
      <c r="A1713" s="397" t="s">
        <v>2299</v>
      </c>
      <c r="B1713" s="399" t="s">
        <v>2295</v>
      </c>
      <c r="C1713" s="400"/>
      <c r="D1713" s="403" t="s">
        <v>62</v>
      </c>
      <c r="E1713" s="313" t="s">
        <v>1454</v>
      </c>
    </row>
    <row r="1714" spans="1:5" x14ac:dyDescent="0.25">
      <c r="A1714" s="398"/>
      <c r="B1714" s="401"/>
      <c r="C1714" s="402"/>
      <c r="D1714" s="404"/>
      <c r="E1714" s="314" t="s">
        <v>1455</v>
      </c>
    </row>
    <row r="1715" spans="1:5" x14ac:dyDescent="0.25">
      <c r="A1715" s="405" t="s">
        <v>2300</v>
      </c>
      <c r="B1715" s="407" t="s">
        <v>2295</v>
      </c>
      <c r="C1715" s="408"/>
      <c r="D1715" s="411" t="s">
        <v>62</v>
      </c>
      <c r="E1715" s="311" t="s">
        <v>1454</v>
      </c>
    </row>
    <row r="1716" spans="1:5" x14ac:dyDescent="0.25">
      <c r="A1716" s="406"/>
      <c r="B1716" s="409"/>
      <c r="C1716" s="410"/>
      <c r="D1716" s="412"/>
      <c r="E1716" s="312" t="s">
        <v>1455</v>
      </c>
    </row>
    <row r="1717" spans="1:5" x14ac:dyDescent="0.25">
      <c r="A1717" s="397" t="s">
        <v>2301</v>
      </c>
      <c r="B1717" s="399" t="s">
        <v>2295</v>
      </c>
      <c r="C1717" s="400"/>
      <c r="D1717" s="403" t="s">
        <v>62</v>
      </c>
      <c r="E1717" s="313" t="s">
        <v>1454</v>
      </c>
    </row>
    <row r="1718" spans="1:5" x14ac:dyDescent="0.25">
      <c r="A1718" s="398"/>
      <c r="B1718" s="401"/>
      <c r="C1718" s="402"/>
      <c r="D1718" s="404"/>
      <c r="E1718" s="314" t="s">
        <v>1455</v>
      </c>
    </row>
    <row r="1719" spans="1:5" x14ac:dyDescent="0.25">
      <c r="A1719" s="405" t="s">
        <v>2263</v>
      </c>
      <c r="B1719" s="407" t="s">
        <v>2295</v>
      </c>
      <c r="C1719" s="408"/>
      <c r="D1719" s="411" t="s">
        <v>62</v>
      </c>
      <c r="E1719" s="311" t="s">
        <v>1454</v>
      </c>
    </row>
    <row r="1720" spans="1:5" x14ac:dyDescent="0.25">
      <c r="A1720" s="406"/>
      <c r="B1720" s="409"/>
      <c r="C1720" s="410"/>
      <c r="D1720" s="412"/>
      <c r="E1720" s="312" t="s">
        <v>1455</v>
      </c>
    </row>
    <row r="1721" spans="1:5" x14ac:dyDescent="0.25">
      <c r="A1721" s="397" t="s">
        <v>2302</v>
      </c>
      <c r="B1721" s="399" t="s">
        <v>2303</v>
      </c>
      <c r="C1721" s="400"/>
      <c r="D1721" s="403" t="s">
        <v>62</v>
      </c>
      <c r="E1721" s="313" t="s">
        <v>1454</v>
      </c>
    </row>
    <row r="1722" spans="1:5" x14ac:dyDescent="0.25">
      <c r="A1722" s="398"/>
      <c r="B1722" s="401"/>
      <c r="C1722" s="402"/>
      <c r="D1722" s="404"/>
      <c r="E1722" s="314" t="s">
        <v>1455</v>
      </c>
    </row>
    <row r="1723" spans="1:5" x14ac:dyDescent="0.25">
      <c r="A1723" s="405" t="s">
        <v>2304</v>
      </c>
      <c r="B1723" s="407" t="s">
        <v>2303</v>
      </c>
      <c r="C1723" s="408"/>
      <c r="D1723" s="411" t="s">
        <v>62</v>
      </c>
      <c r="E1723" s="311" t="s">
        <v>1454</v>
      </c>
    </row>
    <row r="1724" spans="1:5" x14ac:dyDescent="0.25">
      <c r="A1724" s="406"/>
      <c r="B1724" s="409"/>
      <c r="C1724" s="410"/>
      <c r="D1724" s="412"/>
      <c r="E1724" s="312" t="s">
        <v>1455</v>
      </c>
    </row>
    <row r="1725" spans="1:5" x14ac:dyDescent="0.25">
      <c r="A1725" s="397" t="s">
        <v>2305</v>
      </c>
      <c r="B1725" s="399" t="s">
        <v>2303</v>
      </c>
      <c r="C1725" s="400"/>
      <c r="D1725" s="403" t="s">
        <v>62</v>
      </c>
      <c r="E1725" s="313" t="s">
        <v>1454</v>
      </c>
    </row>
    <row r="1726" spans="1:5" x14ac:dyDescent="0.25">
      <c r="A1726" s="398"/>
      <c r="B1726" s="401"/>
      <c r="C1726" s="402"/>
      <c r="D1726" s="404"/>
      <c r="E1726" s="314" t="s">
        <v>1455</v>
      </c>
    </row>
    <row r="1727" spans="1:5" x14ac:dyDescent="0.25">
      <c r="A1727" s="405" t="s">
        <v>2306</v>
      </c>
      <c r="B1727" s="407" t="s">
        <v>2303</v>
      </c>
      <c r="C1727" s="408"/>
      <c r="D1727" s="411" t="s">
        <v>62</v>
      </c>
      <c r="E1727" s="311" t="s">
        <v>1454</v>
      </c>
    </row>
    <row r="1728" spans="1:5" x14ac:dyDescent="0.25">
      <c r="A1728" s="406"/>
      <c r="B1728" s="409"/>
      <c r="C1728" s="410"/>
      <c r="D1728" s="412"/>
      <c r="E1728" s="312" t="s">
        <v>1455</v>
      </c>
    </row>
    <row r="1729" spans="1:5" x14ac:dyDescent="0.25">
      <c r="A1729" s="397" t="s">
        <v>2307</v>
      </c>
      <c r="B1729" s="399" t="s">
        <v>2303</v>
      </c>
      <c r="C1729" s="400"/>
      <c r="D1729" s="403" t="s">
        <v>62</v>
      </c>
      <c r="E1729" s="313" t="s">
        <v>1454</v>
      </c>
    </row>
    <row r="1730" spans="1:5" x14ac:dyDescent="0.25">
      <c r="A1730" s="398"/>
      <c r="B1730" s="401"/>
      <c r="C1730" s="402"/>
      <c r="D1730" s="404"/>
      <c r="E1730" s="314" t="s">
        <v>1455</v>
      </c>
    </row>
    <row r="1731" spans="1:5" x14ac:dyDescent="0.25">
      <c r="A1731" s="405" t="s">
        <v>2308</v>
      </c>
      <c r="B1731" s="407" t="s">
        <v>2303</v>
      </c>
      <c r="C1731" s="408"/>
      <c r="D1731" s="411" t="s">
        <v>62</v>
      </c>
      <c r="E1731" s="311" t="s">
        <v>1454</v>
      </c>
    </row>
    <row r="1732" spans="1:5" x14ac:dyDescent="0.25">
      <c r="A1732" s="406"/>
      <c r="B1732" s="409"/>
      <c r="C1732" s="410"/>
      <c r="D1732" s="412"/>
      <c r="E1732" s="312" t="s">
        <v>1455</v>
      </c>
    </row>
    <row r="1733" spans="1:5" x14ac:dyDescent="0.25">
      <c r="A1733" s="397" t="s">
        <v>2309</v>
      </c>
      <c r="B1733" s="399" t="s">
        <v>2303</v>
      </c>
      <c r="C1733" s="400"/>
      <c r="D1733" s="403" t="s">
        <v>62</v>
      </c>
      <c r="E1733" s="313" t="s">
        <v>1454</v>
      </c>
    </row>
    <row r="1734" spans="1:5" x14ac:dyDescent="0.25">
      <c r="A1734" s="398"/>
      <c r="B1734" s="401"/>
      <c r="C1734" s="402"/>
      <c r="D1734" s="404"/>
      <c r="E1734" s="314" t="s">
        <v>1455</v>
      </c>
    </row>
    <row r="1735" spans="1:5" x14ac:dyDescent="0.25">
      <c r="A1735" s="405" t="s">
        <v>2310</v>
      </c>
      <c r="B1735" s="407" t="s">
        <v>2303</v>
      </c>
      <c r="C1735" s="408"/>
      <c r="D1735" s="411" t="s">
        <v>62</v>
      </c>
      <c r="E1735" s="311" t="s">
        <v>1454</v>
      </c>
    </row>
    <row r="1736" spans="1:5" x14ac:dyDescent="0.25">
      <c r="A1736" s="406"/>
      <c r="B1736" s="409"/>
      <c r="C1736" s="410"/>
      <c r="D1736" s="412"/>
      <c r="E1736" s="312" t="s">
        <v>1455</v>
      </c>
    </row>
    <row r="1737" spans="1:5" x14ac:dyDescent="0.25">
      <c r="A1737" s="397" t="s">
        <v>2311</v>
      </c>
      <c r="B1737" s="399" t="s">
        <v>2303</v>
      </c>
      <c r="C1737" s="400"/>
      <c r="D1737" s="403" t="s">
        <v>62</v>
      </c>
      <c r="E1737" s="313" t="s">
        <v>1454</v>
      </c>
    </row>
    <row r="1738" spans="1:5" x14ac:dyDescent="0.25">
      <c r="A1738" s="398"/>
      <c r="B1738" s="401"/>
      <c r="C1738" s="402"/>
      <c r="D1738" s="404"/>
      <c r="E1738" s="314" t="s">
        <v>1455</v>
      </c>
    </row>
    <row r="1739" spans="1:5" x14ac:dyDescent="0.25">
      <c r="A1739" s="405" t="s">
        <v>2312</v>
      </c>
      <c r="B1739" s="407" t="s">
        <v>2303</v>
      </c>
      <c r="C1739" s="408"/>
      <c r="D1739" s="411" t="s">
        <v>62</v>
      </c>
      <c r="E1739" s="311" t="s">
        <v>1454</v>
      </c>
    </row>
    <row r="1740" spans="1:5" x14ac:dyDescent="0.25">
      <c r="A1740" s="406"/>
      <c r="B1740" s="409"/>
      <c r="C1740" s="410"/>
      <c r="D1740" s="412"/>
      <c r="E1740" s="312" t="s">
        <v>1455</v>
      </c>
    </row>
    <row r="1741" spans="1:5" x14ac:dyDescent="0.25">
      <c r="A1741" s="397" t="s">
        <v>2313</v>
      </c>
      <c r="B1741" s="399" t="s">
        <v>2303</v>
      </c>
      <c r="C1741" s="400"/>
      <c r="D1741" s="403" t="s">
        <v>62</v>
      </c>
      <c r="E1741" s="313" t="s">
        <v>1454</v>
      </c>
    </row>
    <row r="1742" spans="1:5" x14ac:dyDescent="0.25">
      <c r="A1742" s="398"/>
      <c r="B1742" s="401"/>
      <c r="C1742" s="402"/>
      <c r="D1742" s="404"/>
      <c r="E1742" s="314" t="s">
        <v>1455</v>
      </c>
    </row>
    <row r="1743" spans="1:5" x14ac:dyDescent="0.25">
      <c r="A1743" s="405" t="s">
        <v>2314</v>
      </c>
      <c r="B1743" s="407" t="s">
        <v>2303</v>
      </c>
      <c r="C1743" s="408"/>
      <c r="D1743" s="411" t="s">
        <v>62</v>
      </c>
      <c r="E1743" s="311" t="s">
        <v>1454</v>
      </c>
    </row>
    <row r="1744" spans="1:5" x14ac:dyDescent="0.25">
      <c r="A1744" s="406"/>
      <c r="B1744" s="409"/>
      <c r="C1744" s="410"/>
      <c r="D1744" s="412"/>
      <c r="E1744" s="312" t="s">
        <v>1455</v>
      </c>
    </row>
    <row r="1745" spans="1:5" x14ac:dyDescent="0.25">
      <c r="A1745" s="397" t="s">
        <v>2315</v>
      </c>
      <c r="B1745" s="399" t="s">
        <v>2303</v>
      </c>
      <c r="C1745" s="400"/>
      <c r="D1745" s="403" t="s">
        <v>62</v>
      </c>
      <c r="E1745" s="313" t="s">
        <v>1454</v>
      </c>
    </row>
    <row r="1746" spans="1:5" x14ac:dyDescent="0.25">
      <c r="A1746" s="398"/>
      <c r="B1746" s="401"/>
      <c r="C1746" s="402"/>
      <c r="D1746" s="404"/>
      <c r="E1746" s="314" t="s">
        <v>1455</v>
      </c>
    </row>
    <row r="1747" spans="1:5" x14ac:dyDescent="0.25">
      <c r="A1747" s="405" t="s">
        <v>2316</v>
      </c>
      <c r="B1747" s="407" t="s">
        <v>2317</v>
      </c>
      <c r="C1747" s="408"/>
      <c r="D1747" s="411" t="s">
        <v>62</v>
      </c>
      <c r="E1747" s="311" t="s">
        <v>1454</v>
      </c>
    </row>
    <row r="1748" spans="1:5" x14ac:dyDescent="0.25">
      <c r="A1748" s="406"/>
      <c r="B1748" s="409"/>
      <c r="C1748" s="410"/>
      <c r="D1748" s="412"/>
      <c r="E1748" s="312" t="s">
        <v>1455</v>
      </c>
    </row>
    <row r="1749" spans="1:5" x14ac:dyDescent="0.25">
      <c r="A1749" s="397" t="s">
        <v>2318</v>
      </c>
      <c r="B1749" s="399" t="s">
        <v>2317</v>
      </c>
      <c r="C1749" s="400"/>
      <c r="D1749" s="403" t="s">
        <v>62</v>
      </c>
      <c r="E1749" s="313" t="s">
        <v>1454</v>
      </c>
    </row>
    <row r="1750" spans="1:5" x14ac:dyDescent="0.25">
      <c r="A1750" s="398"/>
      <c r="B1750" s="401"/>
      <c r="C1750" s="402"/>
      <c r="D1750" s="404"/>
      <c r="E1750" s="314" t="s">
        <v>1455</v>
      </c>
    </row>
    <row r="1751" spans="1:5" x14ac:dyDescent="0.25">
      <c r="A1751" s="405" t="s">
        <v>2319</v>
      </c>
      <c r="B1751" s="407" t="s">
        <v>2317</v>
      </c>
      <c r="C1751" s="408"/>
      <c r="D1751" s="411" t="s">
        <v>62</v>
      </c>
      <c r="E1751" s="311" t="s">
        <v>1454</v>
      </c>
    </row>
    <row r="1752" spans="1:5" x14ac:dyDescent="0.25">
      <c r="A1752" s="406"/>
      <c r="B1752" s="409"/>
      <c r="C1752" s="410"/>
      <c r="D1752" s="412"/>
      <c r="E1752" s="312" t="s">
        <v>1455</v>
      </c>
    </row>
    <row r="1753" spans="1:5" x14ac:dyDescent="0.25">
      <c r="A1753" s="397" t="s">
        <v>2320</v>
      </c>
      <c r="B1753" s="399" t="s">
        <v>2317</v>
      </c>
      <c r="C1753" s="400"/>
      <c r="D1753" s="403" t="s">
        <v>62</v>
      </c>
      <c r="E1753" s="313" t="s">
        <v>1454</v>
      </c>
    </row>
    <row r="1754" spans="1:5" x14ac:dyDescent="0.25">
      <c r="A1754" s="398"/>
      <c r="B1754" s="401"/>
      <c r="C1754" s="402"/>
      <c r="D1754" s="404"/>
      <c r="E1754" s="314" t="s">
        <v>1455</v>
      </c>
    </row>
    <row r="1755" spans="1:5" x14ac:dyDescent="0.25">
      <c r="A1755" s="405" t="s">
        <v>2321</v>
      </c>
      <c r="B1755" s="407" t="s">
        <v>2317</v>
      </c>
      <c r="C1755" s="408"/>
      <c r="D1755" s="411" t="s">
        <v>62</v>
      </c>
      <c r="E1755" s="311" t="s">
        <v>1454</v>
      </c>
    </row>
    <row r="1756" spans="1:5" x14ac:dyDescent="0.25">
      <c r="A1756" s="406"/>
      <c r="B1756" s="409"/>
      <c r="C1756" s="410"/>
      <c r="D1756" s="412"/>
      <c r="E1756" s="312" t="s">
        <v>1455</v>
      </c>
    </row>
    <row r="1757" spans="1:5" x14ac:dyDescent="0.25">
      <c r="A1757" s="397" t="s">
        <v>2322</v>
      </c>
      <c r="B1757" s="399" t="s">
        <v>2323</v>
      </c>
      <c r="C1757" s="400"/>
      <c r="D1757" s="403" t="s">
        <v>62</v>
      </c>
      <c r="E1757" s="313" t="s">
        <v>1454</v>
      </c>
    </row>
    <row r="1758" spans="1:5" x14ac:dyDescent="0.25">
      <c r="A1758" s="398"/>
      <c r="B1758" s="401"/>
      <c r="C1758" s="402"/>
      <c r="D1758" s="404"/>
      <c r="E1758" s="314" t="s">
        <v>1455</v>
      </c>
    </row>
    <row r="1759" spans="1:5" x14ac:dyDescent="0.25">
      <c r="A1759" s="405" t="s">
        <v>2324</v>
      </c>
      <c r="B1759" s="407" t="s">
        <v>2323</v>
      </c>
      <c r="C1759" s="408"/>
      <c r="D1759" s="411" t="s">
        <v>62</v>
      </c>
      <c r="E1759" s="311" t="s">
        <v>1454</v>
      </c>
    </row>
    <row r="1760" spans="1:5" x14ac:dyDescent="0.25">
      <c r="A1760" s="406"/>
      <c r="B1760" s="409"/>
      <c r="C1760" s="410"/>
      <c r="D1760" s="412"/>
      <c r="E1760" s="312" t="s">
        <v>1455</v>
      </c>
    </row>
    <row r="1761" spans="1:5" x14ac:dyDescent="0.25">
      <c r="A1761" s="397" t="s">
        <v>2325</v>
      </c>
      <c r="B1761" s="399" t="s">
        <v>2323</v>
      </c>
      <c r="C1761" s="400"/>
      <c r="D1761" s="403" t="s">
        <v>62</v>
      </c>
      <c r="E1761" s="313" t="s">
        <v>1454</v>
      </c>
    </row>
    <row r="1762" spans="1:5" x14ac:dyDescent="0.25">
      <c r="A1762" s="398"/>
      <c r="B1762" s="401"/>
      <c r="C1762" s="402"/>
      <c r="D1762" s="404"/>
      <c r="E1762" s="314" t="s">
        <v>1455</v>
      </c>
    </row>
    <row r="1763" spans="1:5" x14ac:dyDescent="0.25">
      <c r="A1763" s="405" t="s">
        <v>2326</v>
      </c>
      <c r="B1763" s="407" t="s">
        <v>2323</v>
      </c>
      <c r="C1763" s="408"/>
      <c r="D1763" s="411" t="s">
        <v>62</v>
      </c>
      <c r="E1763" s="311" t="s">
        <v>1454</v>
      </c>
    </row>
    <row r="1764" spans="1:5" x14ac:dyDescent="0.25">
      <c r="A1764" s="406"/>
      <c r="B1764" s="409"/>
      <c r="C1764" s="410"/>
      <c r="D1764" s="412"/>
      <c r="E1764" s="312" t="s">
        <v>1455</v>
      </c>
    </row>
    <row r="1765" spans="1:5" x14ac:dyDescent="0.25">
      <c r="A1765" s="397" t="s">
        <v>2327</v>
      </c>
      <c r="B1765" s="399" t="s">
        <v>2328</v>
      </c>
      <c r="C1765" s="400"/>
      <c r="D1765" s="403" t="s">
        <v>62</v>
      </c>
      <c r="E1765" s="313" t="s">
        <v>1454</v>
      </c>
    </row>
    <row r="1766" spans="1:5" x14ac:dyDescent="0.25">
      <c r="A1766" s="398"/>
      <c r="B1766" s="401"/>
      <c r="C1766" s="402"/>
      <c r="D1766" s="404"/>
      <c r="E1766" s="314" t="s">
        <v>1455</v>
      </c>
    </row>
    <row r="1767" spans="1:5" x14ac:dyDescent="0.25">
      <c r="A1767" s="405" t="s">
        <v>2329</v>
      </c>
      <c r="B1767" s="407" t="s">
        <v>2328</v>
      </c>
      <c r="C1767" s="408"/>
      <c r="D1767" s="411" t="s">
        <v>62</v>
      </c>
      <c r="E1767" s="311" t="s">
        <v>1454</v>
      </c>
    </row>
    <row r="1768" spans="1:5" x14ac:dyDescent="0.25">
      <c r="A1768" s="406"/>
      <c r="B1768" s="409"/>
      <c r="C1768" s="410"/>
      <c r="D1768" s="412"/>
      <c r="E1768" s="312" t="s">
        <v>1455</v>
      </c>
    </row>
    <row r="1769" spans="1:5" x14ac:dyDescent="0.25">
      <c r="A1769" s="397" t="s">
        <v>2330</v>
      </c>
      <c r="B1769" s="399" t="s">
        <v>2328</v>
      </c>
      <c r="C1769" s="400"/>
      <c r="D1769" s="403" t="s">
        <v>62</v>
      </c>
      <c r="E1769" s="313" t="s">
        <v>1454</v>
      </c>
    </row>
    <row r="1770" spans="1:5" x14ac:dyDescent="0.25">
      <c r="A1770" s="398"/>
      <c r="B1770" s="401"/>
      <c r="C1770" s="402"/>
      <c r="D1770" s="404"/>
      <c r="E1770" s="314" t="s">
        <v>1455</v>
      </c>
    </row>
    <row r="1771" spans="1:5" x14ac:dyDescent="0.25">
      <c r="A1771" s="405" t="s">
        <v>2331</v>
      </c>
      <c r="B1771" s="407" t="s">
        <v>2328</v>
      </c>
      <c r="C1771" s="408"/>
      <c r="D1771" s="411" t="s">
        <v>62</v>
      </c>
      <c r="E1771" s="311" t="s">
        <v>1454</v>
      </c>
    </row>
    <row r="1772" spans="1:5" x14ac:dyDescent="0.25">
      <c r="A1772" s="406"/>
      <c r="B1772" s="409"/>
      <c r="C1772" s="410"/>
      <c r="D1772" s="412"/>
      <c r="E1772" s="312" t="s">
        <v>1455</v>
      </c>
    </row>
    <row r="1773" spans="1:5" x14ac:dyDescent="0.25">
      <c r="A1773" s="397" t="s">
        <v>2332</v>
      </c>
      <c r="B1773" s="399" t="s">
        <v>2328</v>
      </c>
      <c r="C1773" s="400"/>
      <c r="D1773" s="403" t="s">
        <v>62</v>
      </c>
      <c r="E1773" s="313" t="s">
        <v>1454</v>
      </c>
    </row>
    <row r="1774" spans="1:5" x14ac:dyDescent="0.25">
      <c r="A1774" s="398"/>
      <c r="B1774" s="401"/>
      <c r="C1774" s="402"/>
      <c r="D1774" s="404"/>
      <c r="E1774" s="314" t="s">
        <v>1455</v>
      </c>
    </row>
    <row r="1775" spans="1:5" x14ac:dyDescent="0.25">
      <c r="A1775" s="405" t="s">
        <v>2333</v>
      </c>
      <c r="B1775" s="407" t="s">
        <v>2328</v>
      </c>
      <c r="C1775" s="408"/>
      <c r="D1775" s="411" t="s">
        <v>62</v>
      </c>
      <c r="E1775" s="311" t="s">
        <v>1454</v>
      </c>
    </row>
    <row r="1776" spans="1:5" x14ac:dyDescent="0.25">
      <c r="A1776" s="406"/>
      <c r="B1776" s="409"/>
      <c r="C1776" s="410"/>
      <c r="D1776" s="412"/>
      <c r="E1776" s="312" t="s">
        <v>1455</v>
      </c>
    </row>
    <row r="1777" spans="1:5" x14ac:dyDescent="0.25">
      <c r="A1777" s="397" t="s">
        <v>2334</v>
      </c>
      <c r="B1777" s="399" t="s">
        <v>2328</v>
      </c>
      <c r="C1777" s="400"/>
      <c r="D1777" s="403" t="s">
        <v>62</v>
      </c>
      <c r="E1777" s="313" t="s">
        <v>1454</v>
      </c>
    </row>
    <row r="1778" spans="1:5" x14ac:dyDescent="0.25">
      <c r="A1778" s="398"/>
      <c r="B1778" s="401"/>
      <c r="C1778" s="402"/>
      <c r="D1778" s="404"/>
      <c r="E1778" s="314" t="s">
        <v>1455</v>
      </c>
    </row>
    <row r="1779" spans="1:5" x14ac:dyDescent="0.25">
      <c r="A1779" s="405" t="s">
        <v>2335</v>
      </c>
      <c r="B1779" s="407" t="s">
        <v>2328</v>
      </c>
      <c r="C1779" s="408"/>
      <c r="D1779" s="411" t="s">
        <v>62</v>
      </c>
      <c r="E1779" s="311" t="s">
        <v>1454</v>
      </c>
    </row>
    <row r="1780" spans="1:5" x14ac:dyDescent="0.25">
      <c r="A1780" s="406"/>
      <c r="B1780" s="409"/>
      <c r="C1780" s="410"/>
      <c r="D1780" s="412"/>
      <c r="E1780" s="312" t="s">
        <v>1455</v>
      </c>
    </row>
    <row r="1781" spans="1:5" x14ac:dyDescent="0.25">
      <c r="A1781" s="397" t="s">
        <v>2336</v>
      </c>
      <c r="B1781" s="399" t="s">
        <v>2328</v>
      </c>
      <c r="C1781" s="400"/>
      <c r="D1781" s="403" t="s">
        <v>62</v>
      </c>
      <c r="E1781" s="313" t="s">
        <v>1454</v>
      </c>
    </row>
    <row r="1782" spans="1:5" x14ac:dyDescent="0.25">
      <c r="A1782" s="398"/>
      <c r="B1782" s="401"/>
      <c r="C1782" s="402"/>
      <c r="D1782" s="404"/>
      <c r="E1782" s="314" t="s">
        <v>1455</v>
      </c>
    </row>
    <row r="1783" spans="1:5" x14ac:dyDescent="0.25">
      <c r="A1783" s="405" t="s">
        <v>2337</v>
      </c>
      <c r="B1783" s="407" t="s">
        <v>2338</v>
      </c>
      <c r="C1783" s="408"/>
      <c r="D1783" s="411" t="s">
        <v>62</v>
      </c>
      <c r="E1783" s="311" t="s">
        <v>1454</v>
      </c>
    </row>
    <row r="1784" spans="1:5" x14ac:dyDescent="0.25">
      <c r="A1784" s="406"/>
      <c r="B1784" s="409"/>
      <c r="C1784" s="410"/>
      <c r="D1784" s="412"/>
      <c r="E1784" s="312" t="s">
        <v>1455</v>
      </c>
    </row>
    <row r="1785" spans="1:5" x14ac:dyDescent="0.25">
      <c r="A1785" s="397" t="s">
        <v>2339</v>
      </c>
      <c r="B1785" s="399" t="s">
        <v>2338</v>
      </c>
      <c r="C1785" s="400"/>
      <c r="D1785" s="403" t="s">
        <v>62</v>
      </c>
      <c r="E1785" s="313" t="s">
        <v>1454</v>
      </c>
    </row>
    <row r="1786" spans="1:5" x14ac:dyDescent="0.25">
      <c r="A1786" s="398"/>
      <c r="B1786" s="401"/>
      <c r="C1786" s="402"/>
      <c r="D1786" s="404"/>
      <c r="E1786" s="314" t="s">
        <v>1455</v>
      </c>
    </row>
    <row r="1787" spans="1:5" x14ac:dyDescent="0.25">
      <c r="A1787" s="405" t="s">
        <v>2340</v>
      </c>
      <c r="B1787" s="407" t="s">
        <v>2338</v>
      </c>
      <c r="C1787" s="408"/>
      <c r="D1787" s="411" t="s">
        <v>62</v>
      </c>
      <c r="E1787" s="311" t="s">
        <v>1454</v>
      </c>
    </row>
    <row r="1788" spans="1:5" x14ac:dyDescent="0.25">
      <c r="A1788" s="406"/>
      <c r="B1788" s="409"/>
      <c r="C1788" s="410"/>
      <c r="D1788" s="412"/>
      <c r="E1788" s="312" t="s">
        <v>1455</v>
      </c>
    </row>
    <row r="1789" spans="1:5" x14ac:dyDescent="0.25">
      <c r="A1789" s="397" t="s">
        <v>2341</v>
      </c>
      <c r="B1789" s="399" t="s">
        <v>2338</v>
      </c>
      <c r="C1789" s="400"/>
      <c r="D1789" s="403" t="s">
        <v>62</v>
      </c>
      <c r="E1789" s="313" t="s">
        <v>1454</v>
      </c>
    </row>
    <row r="1790" spans="1:5" x14ac:dyDescent="0.25">
      <c r="A1790" s="398"/>
      <c r="B1790" s="401"/>
      <c r="C1790" s="402"/>
      <c r="D1790" s="404"/>
      <c r="E1790" s="314" t="s">
        <v>1455</v>
      </c>
    </row>
    <row r="1791" spans="1:5" x14ac:dyDescent="0.25">
      <c r="A1791" s="405" t="s">
        <v>2342</v>
      </c>
      <c r="B1791" s="407" t="s">
        <v>2338</v>
      </c>
      <c r="C1791" s="408"/>
      <c r="D1791" s="411" t="s">
        <v>62</v>
      </c>
      <c r="E1791" s="311" t="s">
        <v>1454</v>
      </c>
    </row>
    <row r="1792" spans="1:5" x14ac:dyDescent="0.25">
      <c r="A1792" s="406"/>
      <c r="B1792" s="409"/>
      <c r="C1792" s="410"/>
      <c r="D1792" s="412"/>
      <c r="E1792" s="312" t="s">
        <v>1455</v>
      </c>
    </row>
    <row r="1793" spans="1:5" x14ac:dyDescent="0.25">
      <c r="A1793" s="397" t="s">
        <v>2343</v>
      </c>
      <c r="B1793" s="399" t="s">
        <v>2338</v>
      </c>
      <c r="C1793" s="400"/>
      <c r="D1793" s="403" t="s">
        <v>62</v>
      </c>
      <c r="E1793" s="313" t="s">
        <v>1454</v>
      </c>
    </row>
    <row r="1794" spans="1:5" x14ac:dyDescent="0.25">
      <c r="A1794" s="398"/>
      <c r="B1794" s="401"/>
      <c r="C1794" s="402"/>
      <c r="D1794" s="404"/>
      <c r="E1794" s="314" t="s">
        <v>1455</v>
      </c>
    </row>
    <row r="1795" spans="1:5" x14ac:dyDescent="0.25">
      <c r="A1795" s="405" t="s">
        <v>2344</v>
      </c>
      <c r="B1795" s="407" t="s">
        <v>2338</v>
      </c>
      <c r="C1795" s="408"/>
      <c r="D1795" s="411" t="s">
        <v>62</v>
      </c>
      <c r="E1795" s="311" t="s">
        <v>1454</v>
      </c>
    </row>
    <row r="1796" spans="1:5" x14ac:dyDescent="0.25">
      <c r="A1796" s="406"/>
      <c r="B1796" s="409"/>
      <c r="C1796" s="410"/>
      <c r="D1796" s="412"/>
      <c r="E1796" s="312" t="s">
        <v>1455</v>
      </c>
    </row>
    <row r="1797" spans="1:5" x14ac:dyDescent="0.25">
      <c r="A1797" s="397" t="s">
        <v>2345</v>
      </c>
      <c r="B1797" s="399" t="s">
        <v>2338</v>
      </c>
      <c r="C1797" s="400"/>
      <c r="D1797" s="403" t="s">
        <v>62</v>
      </c>
      <c r="E1797" s="313" t="s">
        <v>1454</v>
      </c>
    </row>
    <row r="1798" spans="1:5" x14ac:dyDescent="0.25">
      <c r="A1798" s="398"/>
      <c r="B1798" s="401"/>
      <c r="C1798" s="402"/>
      <c r="D1798" s="404"/>
      <c r="E1798" s="314" t="s">
        <v>1455</v>
      </c>
    </row>
    <row r="1799" spans="1:5" x14ac:dyDescent="0.25">
      <c r="A1799" s="405" t="s">
        <v>2346</v>
      </c>
      <c r="B1799" s="407" t="s">
        <v>2347</v>
      </c>
      <c r="C1799" s="408"/>
      <c r="D1799" s="411" t="s">
        <v>62</v>
      </c>
      <c r="E1799" s="311" t="s">
        <v>1454</v>
      </c>
    </row>
    <row r="1800" spans="1:5" x14ac:dyDescent="0.25">
      <c r="A1800" s="406"/>
      <c r="B1800" s="409"/>
      <c r="C1800" s="410"/>
      <c r="D1800" s="412"/>
      <c r="E1800" s="312" t="s">
        <v>1455</v>
      </c>
    </row>
    <row r="1801" spans="1:5" x14ac:dyDescent="0.25">
      <c r="A1801" s="397" t="s">
        <v>2348</v>
      </c>
      <c r="B1801" s="399" t="s">
        <v>2347</v>
      </c>
      <c r="C1801" s="400"/>
      <c r="D1801" s="403" t="s">
        <v>62</v>
      </c>
      <c r="E1801" s="313" t="s">
        <v>1454</v>
      </c>
    </row>
    <row r="1802" spans="1:5" x14ac:dyDescent="0.25">
      <c r="A1802" s="398"/>
      <c r="B1802" s="401"/>
      <c r="C1802" s="402"/>
      <c r="D1802" s="404"/>
      <c r="E1802" s="314" t="s">
        <v>1455</v>
      </c>
    </row>
    <row r="1803" spans="1:5" x14ac:dyDescent="0.25">
      <c r="A1803" s="405" t="s">
        <v>2349</v>
      </c>
      <c r="B1803" s="407" t="s">
        <v>2347</v>
      </c>
      <c r="C1803" s="408"/>
      <c r="D1803" s="411" t="s">
        <v>62</v>
      </c>
      <c r="E1803" s="311" t="s">
        <v>1454</v>
      </c>
    </row>
    <row r="1804" spans="1:5" x14ac:dyDescent="0.25">
      <c r="A1804" s="406"/>
      <c r="B1804" s="409"/>
      <c r="C1804" s="410"/>
      <c r="D1804" s="412"/>
      <c r="E1804" s="312" t="s">
        <v>1455</v>
      </c>
    </row>
    <row r="1805" spans="1:5" x14ac:dyDescent="0.25">
      <c r="A1805" s="397" t="s">
        <v>2350</v>
      </c>
      <c r="B1805" s="399" t="s">
        <v>2347</v>
      </c>
      <c r="C1805" s="400"/>
      <c r="D1805" s="403" t="s">
        <v>62</v>
      </c>
      <c r="E1805" s="313" t="s">
        <v>1454</v>
      </c>
    </row>
    <row r="1806" spans="1:5" x14ac:dyDescent="0.25">
      <c r="A1806" s="398"/>
      <c r="B1806" s="401"/>
      <c r="C1806" s="402"/>
      <c r="D1806" s="404"/>
      <c r="E1806" s="314" t="s">
        <v>1455</v>
      </c>
    </row>
    <row r="1807" spans="1:5" x14ac:dyDescent="0.25">
      <c r="A1807" s="405" t="s">
        <v>2351</v>
      </c>
      <c r="B1807" s="407" t="s">
        <v>2347</v>
      </c>
      <c r="C1807" s="408"/>
      <c r="D1807" s="411" t="s">
        <v>62</v>
      </c>
      <c r="E1807" s="311" t="s">
        <v>1454</v>
      </c>
    </row>
    <row r="1808" spans="1:5" x14ac:dyDescent="0.25">
      <c r="A1808" s="406"/>
      <c r="B1808" s="409"/>
      <c r="C1808" s="410"/>
      <c r="D1808" s="412"/>
      <c r="E1808" s="312" t="s">
        <v>1455</v>
      </c>
    </row>
    <row r="1809" spans="1:5" x14ac:dyDescent="0.25">
      <c r="A1809" s="397" t="s">
        <v>2352</v>
      </c>
      <c r="B1809" s="399" t="s">
        <v>2347</v>
      </c>
      <c r="C1809" s="400"/>
      <c r="D1809" s="403" t="s">
        <v>62</v>
      </c>
      <c r="E1809" s="313" t="s">
        <v>1454</v>
      </c>
    </row>
    <row r="1810" spans="1:5" x14ac:dyDescent="0.25">
      <c r="A1810" s="398"/>
      <c r="B1810" s="401"/>
      <c r="C1810" s="402"/>
      <c r="D1810" s="404"/>
      <c r="E1810" s="314" t="s">
        <v>1455</v>
      </c>
    </row>
    <row r="1811" spans="1:5" x14ac:dyDescent="0.25">
      <c r="A1811" s="405" t="s">
        <v>2353</v>
      </c>
      <c r="B1811" s="407" t="s">
        <v>2347</v>
      </c>
      <c r="C1811" s="408"/>
      <c r="D1811" s="411" t="s">
        <v>62</v>
      </c>
      <c r="E1811" s="311" t="s">
        <v>1454</v>
      </c>
    </row>
    <row r="1812" spans="1:5" x14ac:dyDescent="0.25">
      <c r="A1812" s="406"/>
      <c r="B1812" s="409"/>
      <c r="C1812" s="410"/>
      <c r="D1812" s="412"/>
      <c r="E1812" s="312" t="s">
        <v>1455</v>
      </c>
    </row>
    <row r="1813" spans="1:5" x14ac:dyDescent="0.25">
      <c r="A1813" s="397" t="s">
        <v>2354</v>
      </c>
      <c r="B1813" s="399" t="s">
        <v>2347</v>
      </c>
      <c r="C1813" s="400"/>
      <c r="D1813" s="403" t="s">
        <v>62</v>
      </c>
      <c r="E1813" s="313" t="s">
        <v>1454</v>
      </c>
    </row>
    <row r="1814" spans="1:5" x14ac:dyDescent="0.25">
      <c r="A1814" s="398"/>
      <c r="B1814" s="401"/>
      <c r="C1814" s="402"/>
      <c r="D1814" s="404"/>
      <c r="E1814" s="314" t="s">
        <v>1455</v>
      </c>
    </row>
    <row r="1815" spans="1:5" x14ac:dyDescent="0.25">
      <c r="A1815" s="405" t="s">
        <v>2355</v>
      </c>
      <c r="B1815" s="407" t="s">
        <v>2347</v>
      </c>
      <c r="C1815" s="408"/>
      <c r="D1815" s="411" t="s">
        <v>62</v>
      </c>
      <c r="E1815" s="311" t="s">
        <v>1454</v>
      </c>
    </row>
    <row r="1816" spans="1:5" x14ac:dyDescent="0.25">
      <c r="A1816" s="406"/>
      <c r="B1816" s="409"/>
      <c r="C1816" s="410"/>
      <c r="D1816" s="412"/>
      <c r="E1816" s="312" t="s">
        <v>1455</v>
      </c>
    </row>
    <row r="1817" spans="1:5" x14ac:dyDescent="0.25">
      <c r="A1817" s="397" t="s">
        <v>2356</v>
      </c>
      <c r="B1817" s="399" t="s">
        <v>2347</v>
      </c>
      <c r="C1817" s="400"/>
      <c r="D1817" s="403" t="s">
        <v>62</v>
      </c>
      <c r="E1817" s="313" t="s">
        <v>1454</v>
      </c>
    </row>
    <row r="1818" spans="1:5" x14ac:dyDescent="0.25">
      <c r="A1818" s="398"/>
      <c r="B1818" s="401"/>
      <c r="C1818" s="402"/>
      <c r="D1818" s="404"/>
      <c r="E1818" s="314" t="s">
        <v>1455</v>
      </c>
    </row>
    <row r="1819" spans="1:5" x14ac:dyDescent="0.25">
      <c r="A1819" s="405" t="s">
        <v>2357</v>
      </c>
      <c r="B1819" s="407" t="s">
        <v>2347</v>
      </c>
      <c r="C1819" s="408"/>
      <c r="D1819" s="411" t="s">
        <v>62</v>
      </c>
      <c r="E1819" s="311" t="s">
        <v>1454</v>
      </c>
    </row>
    <row r="1820" spans="1:5" x14ac:dyDescent="0.25">
      <c r="A1820" s="406"/>
      <c r="B1820" s="409"/>
      <c r="C1820" s="410"/>
      <c r="D1820" s="412"/>
      <c r="E1820" s="312" t="s">
        <v>1455</v>
      </c>
    </row>
    <row r="1821" spans="1:5" x14ac:dyDescent="0.25">
      <c r="A1821" s="397" t="s">
        <v>2358</v>
      </c>
      <c r="B1821" s="399" t="s">
        <v>2347</v>
      </c>
      <c r="C1821" s="400"/>
      <c r="D1821" s="403" t="s">
        <v>62</v>
      </c>
      <c r="E1821" s="313" t="s">
        <v>1454</v>
      </c>
    </row>
    <row r="1822" spans="1:5" x14ac:dyDescent="0.25">
      <c r="A1822" s="398"/>
      <c r="B1822" s="401"/>
      <c r="C1822" s="402"/>
      <c r="D1822" s="404"/>
      <c r="E1822" s="314" t="s">
        <v>1455</v>
      </c>
    </row>
    <row r="1823" spans="1:5" x14ac:dyDescent="0.25">
      <c r="A1823" s="405" t="s">
        <v>2359</v>
      </c>
      <c r="B1823" s="407" t="s">
        <v>2347</v>
      </c>
      <c r="C1823" s="408"/>
      <c r="D1823" s="411" t="s">
        <v>62</v>
      </c>
      <c r="E1823" s="311" t="s">
        <v>1454</v>
      </c>
    </row>
    <row r="1824" spans="1:5" x14ac:dyDescent="0.25">
      <c r="A1824" s="406"/>
      <c r="B1824" s="409"/>
      <c r="C1824" s="410"/>
      <c r="D1824" s="412"/>
      <c r="E1824" s="312" t="s">
        <v>1455</v>
      </c>
    </row>
    <row r="1825" spans="1:5" x14ac:dyDescent="0.25">
      <c r="A1825" s="397" t="s">
        <v>2360</v>
      </c>
      <c r="B1825" s="399" t="s">
        <v>2347</v>
      </c>
      <c r="C1825" s="400"/>
      <c r="D1825" s="403" t="s">
        <v>62</v>
      </c>
      <c r="E1825" s="313" t="s">
        <v>1454</v>
      </c>
    </row>
    <row r="1826" spans="1:5" x14ac:dyDescent="0.25">
      <c r="A1826" s="398"/>
      <c r="B1826" s="401"/>
      <c r="C1826" s="402"/>
      <c r="D1826" s="404"/>
      <c r="E1826" s="314" t="s">
        <v>1455</v>
      </c>
    </row>
    <row r="1827" spans="1:5" x14ac:dyDescent="0.25">
      <c r="A1827" s="405" t="s">
        <v>2361</v>
      </c>
      <c r="B1827" s="407" t="s">
        <v>2347</v>
      </c>
      <c r="C1827" s="408"/>
      <c r="D1827" s="411" t="s">
        <v>62</v>
      </c>
      <c r="E1827" s="311" t="s">
        <v>1454</v>
      </c>
    </row>
    <row r="1828" spans="1:5" x14ac:dyDescent="0.25">
      <c r="A1828" s="406"/>
      <c r="B1828" s="409"/>
      <c r="C1828" s="410"/>
      <c r="D1828" s="412"/>
      <c r="E1828" s="312" t="s">
        <v>1455</v>
      </c>
    </row>
    <row r="1829" spans="1:5" x14ac:dyDescent="0.25">
      <c r="A1829" s="397" t="s">
        <v>2362</v>
      </c>
      <c r="B1829" s="399" t="s">
        <v>2363</v>
      </c>
      <c r="C1829" s="400"/>
      <c r="D1829" s="403" t="s">
        <v>62</v>
      </c>
      <c r="E1829" s="313" t="s">
        <v>1454</v>
      </c>
    </row>
    <row r="1830" spans="1:5" x14ac:dyDescent="0.25">
      <c r="A1830" s="398"/>
      <c r="B1830" s="401"/>
      <c r="C1830" s="402"/>
      <c r="D1830" s="404"/>
      <c r="E1830" s="314" t="s">
        <v>1455</v>
      </c>
    </row>
    <row r="1831" spans="1:5" x14ac:dyDescent="0.25">
      <c r="A1831" s="405" t="s">
        <v>2364</v>
      </c>
      <c r="B1831" s="407" t="s">
        <v>2363</v>
      </c>
      <c r="C1831" s="408"/>
      <c r="D1831" s="411" t="s">
        <v>62</v>
      </c>
      <c r="E1831" s="311" t="s">
        <v>1454</v>
      </c>
    </row>
    <row r="1832" spans="1:5" x14ac:dyDescent="0.25">
      <c r="A1832" s="406"/>
      <c r="B1832" s="409"/>
      <c r="C1832" s="410"/>
      <c r="D1832" s="412"/>
      <c r="E1832" s="312" t="s">
        <v>1455</v>
      </c>
    </row>
    <row r="1833" spans="1:5" x14ac:dyDescent="0.25">
      <c r="A1833" s="397" t="s">
        <v>2365</v>
      </c>
      <c r="B1833" s="399" t="s">
        <v>2363</v>
      </c>
      <c r="C1833" s="400"/>
      <c r="D1833" s="403" t="s">
        <v>62</v>
      </c>
      <c r="E1833" s="313" t="s">
        <v>1454</v>
      </c>
    </row>
    <row r="1834" spans="1:5" x14ac:dyDescent="0.25">
      <c r="A1834" s="398"/>
      <c r="B1834" s="401"/>
      <c r="C1834" s="402"/>
      <c r="D1834" s="404"/>
      <c r="E1834" s="314" t="s">
        <v>1455</v>
      </c>
    </row>
    <row r="1835" spans="1:5" x14ac:dyDescent="0.25">
      <c r="A1835" s="405" t="s">
        <v>2366</v>
      </c>
      <c r="B1835" s="407" t="s">
        <v>2363</v>
      </c>
      <c r="C1835" s="408"/>
      <c r="D1835" s="411" t="s">
        <v>62</v>
      </c>
      <c r="E1835" s="311" t="s">
        <v>1454</v>
      </c>
    </row>
    <row r="1836" spans="1:5" x14ac:dyDescent="0.25">
      <c r="A1836" s="406"/>
      <c r="B1836" s="409"/>
      <c r="C1836" s="410"/>
      <c r="D1836" s="412"/>
      <c r="E1836" s="312" t="s">
        <v>1455</v>
      </c>
    </row>
    <row r="1837" spans="1:5" x14ac:dyDescent="0.25">
      <c r="A1837" s="397" t="s">
        <v>2367</v>
      </c>
      <c r="B1837" s="399" t="s">
        <v>2363</v>
      </c>
      <c r="C1837" s="400"/>
      <c r="D1837" s="403" t="s">
        <v>62</v>
      </c>
      <c r="E1837" s="313" t="s">
        <v>1454</v>
      </c>
    </row>
    <row r="1838" spans="1:5" x14ac:dyDescent="0.25">
      <c r="A1838" s="398"/>
      <c r="B1838" s="401"/>
      <c r="C1838" s="402"/>
      <c r="D1838" s="404"/>
      <c r="E1838" s="314" t="s">
        <v>1455</v>
      </c>
    </row>
    <row r="1839" spans="1:5" x14ac:dyDescent="0.25">
      <c r="A1839" s="405" t="s">
        <v>2368</v>
      </c>
      <c r="B1839" s="407" t="s">
        <v>2363</v>
      </c>
      <c r="C1839" s="408"/>
      <c r="D1839" s="411" t="s">
        <v>62</v>
      </c>
      <c r="E1839" s="311" t="s">
        <v>1454</v>
      </c>
    </row>
    <row r="1840" spans="1:5" x14ac:dyDescent="0.25">
      <c r="A1840" s="406"/>
      <c r="B1840" s="409"/>
      <c r="C1840" s="410"/>
      <c r="D1840" s="412"/>
      <c r="E1840" s="312" t="s">
        <v>1455</v>
      </c>
    </row>
    <row r="1841" spans="1:5" x14ac:dyDescent="0.25">
      <c r="A1841" s="397" t="s">
        <v>2369</v>
      </c>
      <c r="B1841" s="399" t="s">
        <v>2363</v>
      </c>
      <c r="C1841" s="400"/>
      <c r="D1841" s="403" t="s">
        <v>62</v>
      </c>
      <c r="E1841" s="313" t="s">
        <v>1454</v>
      </c>
    </row>
    <row r="1842" spans="1:5" x14ac:dyDescent="0.25">
      <c r="A1842" s="398"/>
      <c r="B1842" s="401"/>
      <c r="C1842" s="402"/>
      <c r="D1842" s="404"/>
      <c r="E1842" s="314" t="s">
        <v>1455</v>
      </c>
    </row>
    <row r="1843" spans="1:5" x14ac:dyDescent="0.25">
      <c r="A1843" s="405" t="s">
        <v>2370</v>
      </c>
      <c r="B1843" s="407" t="s">
        <v>2363</v>
      </c>
      <c r="C1843" s="408"/>
      <c r="D1843" s="411" t="s">
        <v>62</v>
      </c>
      <c r="E1843" s="311" t="s">
        <v>1454</v>
      </c>
    </row>
    <row r="1844" spans="1:5" x14ac:dyDescent="0.25">
      <c r="A1844" s="406"/>
      <c r="B1844" s="409"/>
      <c r="C1844" s="410"/>
      <c r="D1844" s="412"/>
      <c r="E1844" s="312" t="s">
        <v>1455</v>
      </c>
    </row>
    <row r="1845" spans="1:5" x14ac:dyDescent="0.25">
      <c r="A1845" s="397" t="s">
        <v>2371</v>
      </c>
      <c r="B1845" s="399" t="s">
        <v>2363</v>
      </c>
      <c r="C1845" s="400"/>
      <c r="D1845" s="403" t="s">
        <v>62</v>
      </c>
      <c r="E1845" s="313" t="s">
        <v>1454</v>
      </c>
    </row>
    <row r="1846" spans="1:5" x14ac:dyDescent="0.25">
      <c r="A1846" s="398"/>
      <c r="B1846" s="401"/>
      <c r="C1846" s="402"/>
      <c r="D1846" s="404"/>
      <c r="E1846" s="314" t="s">
        <v>1455</v>
      </c>
    </row>
    <row r="1847" spans="1:5" x14ac:dyDescent="0.25">
      <c r="A1847" s="405" t="s">
        <v>2372</v>
      </c>
      <c r="B1847" s="407" t="s">
        <v>2363</v>
      </c>
      <c r="C1847" s="408"/>
      <c r="D1847" s="411" t="s">
        <v>62</v>
      </c>
      <c r="E1847" s="311" t="s">
        <v>1454</v>
      </c>
    </row>
    <row r="1848" spans="1:5" x14ac:dyDescent="0.25">
      <c r="A1848" s="406"/>
      <c r="B1848" s="409"/>
      <c r="C1848" s="410"/>
      <c r="D1848" s="412"/>
      <c r="E1848" s="312" t="s">
        <v>1455</v>
      </c>
    </row>
    <row r="1849" spans="1:5" x14ac:dyDescent="0.25">
      <c r="A1849" s="397" t="s">
        <v>2373</v>
      </c>
      <c r="B1849" s="399" t="s">
        <v>2363</v>
      </c>
      <c r="C1849" s="400"/>
      <c r="D1849" s="403" t="s">
        <v>62</v>
      </c>
      <c r="E1849" s="313" t="s">
        <v>1454</v>
      </c>
    </row>
    <row r="1850" spans="1:5" x14ac:dyDescent="0.25">
      <c r="A1850" s="398"/>
      <c r="B1850" s="401"/>
      <c r="C1850" s="402"/>
      <c r="D1850" s="404"/>
      <c r="E1850" s="314" t="s">
        <v>1455</v>
      </c>
    </row>
    <row r="1851" spans="1:5" x14ac:dyDescent="0.25">
      <c r="A1851" s="405" t="s">
        <v>2374</v>
      </c>
      <c r="B1851" s="407" t="s">
        <v>2363</v>
      </c>
      <c r="C1851" s="408"/>
      <c r="D1851" s="411" t="s">
        <v>62</v>
      </c>
      <c r="E1851" s="311" t="s">
        <v>1454</v>
      </c>
    </row>
    <row r="1852" spans="1:5" x14ac:dyDescent="0.25">
      <c r="A1852" s="406"/>
      <c r="B1852" s="409"/>
      <c r="C1852" s="410"/>
      <c r="D1852" s="412"/>
      <c r="E1852" s="312" t="s">
        <v>1455</v>
      </c>
    </row>
    <row r="1853" spans="1:5" x14ac:dyDescent="0.25">
      <c r="A1853" s="397" t="s">
        <v>2375</v>
      </c>
      <c r="B1853" s="399" t="s">
        <v>2363</v>
      </c>
      <c r="C1853" s="400"/>
      <c r="D1853" s="403" t="s">
        <v>62</v>
      </c>
      <c r="E1853" s="313" t="s">
        <v>1454</v>
      </c>
    </row>
    <row r="1854" spans="1:5" x14ac:dyDescent="0.25">
      <c r="A1854" s="398"/>
      <c r="B1854" s="401"/>
      <c r="C1854" s="402"/>
      <c r="D1854" s="404"/>
      <c r="E1854" s="314" t="s">
        <v>1455</v>
      </c>
    </row>
    <row r="1855" spans="1:5" x14ac:dyDescent="0.25">
      <c r="A1855" s="405" t="s">
        <v>2376</v>
      </c>
      <c r="B1855" s="407" t="s">
        <v>2363</v>
      </c>
      <c r="C1855" s="408"/>
      <c r="D1855" s="411" t="s">
        <v>62</v>
      </c>
      <c r="E1855" s="311" t="s">
        <v>1454</v>
      </c>
    </row>
    <row r="1856" spans="1:5" x14ac:dyDescent="0.25">
      <c r="A1856" s="406"/>
      <c r="B1856" s="409"/>
      <c r="C1856" s="410"/>
      <c r="D1856" s="412"/>
      <c r="E1856" s="312" t="s">
        <v>1455</v>
      </c>
    </row>
    <row r="1857" spans="1:5" x14ac:dyDescent="0.25">
      <c r="A1857" s="397" t="s">
        <v>2377</v>
      </c>
      <c r="B1857" s="399" t="s">
        <v>2363</v>
      </c>
      <c r="C1857" s="400"/>
      <c r="D1857" s="403" t="s">
        <v>62</v>
      </c>
      <c r="E1857" s="313" t="s">
        <v>1454</v>
      </c>
    </row>
    <row r="1858" spans="1:5" x14ac:dyDescent="0.25">
      <c r="A1858" s="398"/>
      <c r="B1858" s="401"/>
      <c r="C1858" s="402"/>
      <c r="D1858" s="404"/>
      <c r="E1858" s="314" t="s">
        <v>1455</v>
      </c>
    </row>
    <row r="1859" spans="1:5" x14ac:dyDescent="0.25">
      <c r="A1859" s="405" t="s">
        <v>2378</v>
      </c>
      <c r="B1859" s="407" t="s">
        <v>2363</v>
      </c>
      <c r="C1859" s="408"/>
      <c r="D1859" s="411" t="s">
        <v>62</v>
      </c>
      <c r="E1859" s="311" t="s">
        <v>1454</v>
      </c>
    </row>
    <row r="1860" spans="1:5" x14ac:dyDescent="0.25">
      <c r="A1860" s="406"/>
      <c r="B1860" s="409"/>
      <c r="C1860" s="410"/>
      <c r="D1860" s="412"/>
      <c r="E1860" s="312" t="s">
        <v>1455</v>
      </c>
    </row>
    <row r="1861" spans="1:5" x14ac:dyDescent="0.25">
      <c r="A1861" s="397" t="s">
        <v>2379</v>
      </c>
      <c r="B1861" s="399" t="s">
        <v>2363</v>
      </c>
      <c r="C1861" s="400"/>
      <c r="D1861" s="403" t="s">
        <v>62</v>
      </c>
      <c r="E1861" s="313" t="s">
        <v>1454</v>
      </c>
    </row>
    <row r="1862" spans="1:5" x14ac:dyDescent="0.25">
      <c r="A1862" s="398"/>
      <c r="B1862" s="401"/>
      <c r="C1862" s="402"/>
      <c r="D1862" s="404"/>
      <c r="E1862" s="314" t="s">
        <v>1455</v>
      </c>
    </row>
    <row r="1863" spans="1:5" x14ac:dyDescent="0.25">
      <c r="A1863" s="405" t="s">
        <v>2380</v>
      </c>
      <c r="B1863" s="407" t="s">
        <v>2381</v>
      </c>
      <c r="C1863" s="408"/>
      <c r="D1863" s="411" t="s">
        <v>62</v>
      </c>
      <c r="E1863" s="311" t="s">
        <v>1454</v>
      </c>
    </row>
    <row r="1864" spans="1:5" x14ac:dyDescent="0.25">
      <c r="A1864" s="406"/>
      <c r="B1864" s="409"/>
      <c r="C1864" s="410"/>
      <c r="D1864" s="412"/>
      <c r="E1864" s="312" t="s">
        <v>1455</v>
      </c>
    </row>
    <row r="1865" spans="1:5" x14ac:dyDescent="0.25">
      <c r="A1865" s="397" t="s">
        <v>2382</v>
      </c>
      <c r="B1865" s="399" t="s">
        <v>2381</v>
      </c>
      <c r="C1865" s="400"/>
      <c r="D1865" s="403" t="s">
        <v>62</v>
      </c>
      <c r="E1865" s="313" t="s">
        <v>1454</v>
      </c>
    </row>
    <row r="1866" spans="1:5" x14ac:dyDescent="0.25">
      <c r="A1866" s="398"/>
      <c r="B1866" s="401"/>
      <c r="C1866" s="402"/>
      <c r="D1866" s="404"/>
      <c r="E1866" s="314" t="s">
        <v>1455</v>
      </c>
    </row>
    <row r="1867" spans="1:5" x14ac:dyDescent="0.25">
      <c r="A1867" s="405" t="s">
        <v>2182</v>
      </c>
      <c r="B1867" s="407" t="s">
        <v>2381</v>
      </c>
      <c r="C1867" s="408"/>
      <c r="D1867" s="411" t="s">
        <v>62</v>
      </c>
      <c r="E1867" s="311" t="s">
        <v>1454</v>
      </c>
    </row>
    <row r="1868" spans="1:5" x14ac:dyDescent="0.25">
      <c r="A1868" s="406"/>
      <c r="B1868" s="409"/>
      <c r="C1868" s="410"/>
      <c r="D1868" s="412"/>
      <c r="E1868" s="312" t="s">
        <v>1455</v>
      </c>
    </row>
    <row r="1869" spans="1:5" x14ac:dyDescent="0.25">
      <c r="A1869" s="397" t="s">
        <v>1941</v>
      </c>
      <c r="B1869" s="399" t="s">
        <v>2381</v>
      </c>
      <c r="C1869" s="400"/>
      <c r="D1869" s="403" t="s">
        <v>62</v>
      </c>
      <c r="E1869" s="313" t="s">
        <v>1454</v>
      </c>
    </row>
    <row r="1870" spans="1:5" x14ac:dyDescent="0.25">
      <c r="A1870" s="398"/>
      <c r="B1870" s="401"/>
      <c r="C1870" s="402"/>
      <c r="D1870" s="404"/>
      <c r="E1870" s="314" t="s">
        <v>1455</v>
      </c>
    </row>
    <row r="1871" spans="1:5" x14ac:dyDescent="0.25">
      <c r="A1871" s="405" t="s">
        <v>2383</v>
      </c>
      <c r="B1871" s="407" t="s">
        <v>2381</v>
      </c>
      <c r="C1871" s="408"/>
      <c r="D1871" s="411" t="s">
        <v>62</v>
      </c>
      <c r="E1871" s="311" t="s">
        <v>1454</v>
      </c>
    </row>
    <row r="1872" spans="1:5" x14ac:dyDescent="0.25">
      <c r="A1872" s="406"/>
      <c r="B1872" s="409"/>
      <c r="C1872" s="410"/>
      <c r="D1872" s="412"/>
      <c r="E1872" s="312" t="s">
        <v>1455</v>
      </c>
    </row>
    <row r="1873" spans="1:5" x14ac:dyDescent="0.25">
      <c r="A1873" s="397" t="s">
        <v>2384</v>
      </c>
      <c r="B1873" s="399" t="s">
        <v>2381</v>
      </c>
      <c r="C1873" s="400"/>
      <c r="D1873" s="403" t="s">
        <v>62</v>
      </c>
      <c r="E1873" s="313" t="s">
        <v>1454</v>
      </c>
    </row>
    <row r="1874" spans="1:5" x14ac:dyDescent="0.25">
      <c r="A1874" s="398"/>
      <c r="B1874" s="401"/>
      <c r="C1874" s="402"/>
      <c r="D1874" s="404"/>
      <c r="E1874" s="314" t="s">
        <v>1455</v>
      </c>
    </row>
    <row r="1875" spans="1:5" x14ac:dyDescent="0.25">
      <c r="A1875" s="405" t="s">
        <v>2385</v>
      </c>
      <c r="B1875" s="407" t="s">
        <v>2381</v>
      </c>
      <c r="C1875" s="408"/>
      <c r="D1875" s="411" t="s">
        <v>62</v>
      </c>
      <c r="E1875" s="311" t="s">
        <v>1454</v>
      </c>
    </row>
    <row r="1876" spans="1:5" x14ac:dyDescent="0.25">
      <c r="A1876" s="406"/>
      <c r="B1876" s="409"/>
      <c r="C1876" s="410"/>
      <c r="D1876" s="412"/>
      <c r="E1876" s="312" t="s">
        <v>1455</v>
      </c>
    </row>
    <row r="1877" spans="1:5" x14ac:dyDescent="0.25">
      <c r="A1877" s="397" t="s">
        <v>2386</v>
      </c>
      <c r="B1877" s="399" t="s">
        <v>2387</v>
      </c>
      <c r="C1877" s="400"/>
      <c r="D1877" s="403" t="s">
        <v>62</v>
      </c>
      <c r="E1877" s="313" t="s">
        <v>1454</v>
      </c>
    </row>
    <row r="1878" spans="1:5" x14ac:dyDescent="0.25">
      <c r="A1878" s="398"/>
      <c r="B1878" s="401"/>
      <c r="C1878" s="402"/>
      <c r="D1878" s="404"/>
      <c r="E1878" s="314" t="s">
        <v>1455</v>
      </c>
    </row>
    <row r="1879" spans="1:5" x14ac:dyDescent="0.25">
      <c r="A1879" s="405" t="s">
        <v>2388</v>
      </c>
      <c r="B1879" s="407" t="s">
        <v>2387</v>
      </c>
      <c r="C1879" s="408"/>
      <c r="D1879" s="411" t="s">
        <v>62</v>
      </c>
      <c r="E1879" s="311" t="s">
        <v>1454</v>
      </c>
    </row>
    <row r="1880" spans="1:5" x14ac:dyDescent="0.25">
      <c r="A1880" s="406"/>
      <c r="B1880" s="409"/>
      <c r="C1880" s="410"/>
      <c r="D1880" s="412"/>
      <c r="E1880" s="312" t="s">
        <v>1455</v>
      </c>
    </row>
    <row r="1881" spans="1:5" x14ac:dyDescent="0.25">
      <c r="A1881" s="397" t="s">
        <v>2389</v>
      </c>
      <c r="B1881" s="399" t="s">
        <v>2387</v>
      </c>
      <c r="C1881" s="400"/>
      <c r="D1881" s="403" t="s">
        <v>62</v>
      </c>
      <c r="E1881" s="313" t="s">
        <v>1454</v>
      </c>
    </row>
    <row r="1882" spans="1:5" x14ac:dyDescent="0.25">
      <c r="A1882" s="398"/>
      <c r="B1882" s="401"/>
      <c r="C1882" s="402"/>
      <c r="D1882" s="404"/>
      <c r="E1882" s="314" t="s">
        <v>1455</v>
      </c>
    </row>
    <row r="1883" spans="1:5" x14ac:dyDescent="0.25">
      <c r="A1883" s="405" t="s">
        <v>2390</v>
      </c>
      <c r="B1883" s="407" t="s">
        <v>2387</v>
      </c>
      <c r="C1883" s="408"/>
      <c r="D1883" s="411" t="s">
        <v>62</v>
      </c>
      <c r="E1883" s="311" t="s">
        <v>1454</v>
      </c>
    </row>
    <row r="1884" spans="1:5" x14ac:dyDescent="0.25">
      <c r="A1884" s="406"/>
      <c r="B1884" s="409"/>
      <c r="C1884" s="410"/>
      <c r="D1884" s="412"/>
      <c r="E1884" s="312" t="s">
        <v>1455</v>
      </c>
    </row>
    <row r="1885" spans="1:5" x14ac:dyDescent="0.25">
      <c r="A1885" s="397" t="s">
        <v>2391</v>
      </c>
      <c r="B1885" s="399" t="s">
        <v>2387</v>
      </c>
      <c r="C1885" s="400"/>
      <c r="D1885" s="403" t="s">
        <v>62</v>
      </c>
      <c r="E1885" s="313" t="s">
        <v>1454</v>
      </c>
    </row>
    <row r="1886" spans="1:5" x14ac:dyDescent="0.25">
      <c r="A1886" s="398"/>
      <c r="B1886" s="401"/>
      <c r="C1886" s="402"/>
      <c r="D1886" s="404"/>
      <c r="E1886" s="314" t="s">
        <v>1455</v>
      </c>
    </row>
    <row r="1887" spans="1:5" x14ac:dyDescent="0.25">
      <c r="A1887" s="405" t="s">
        <v>2392</v>
      </c>
      <c r="B1887" s="407" t="s">
        <v>2387</v>
      </c>
      <c r="C1887" s="408"/>
      <c r="D1887" s="411" t="s">
        <v>62</v>
      </c>
      <c r="E1887" s="311" t="s">
        <v>1454</v>
      </c>
    </row>
    <row r="1888" spans="1:5" x14ac:dyDescent="0.25">
      <c r="A1888" s="406"/>
      <c r="B1888" s="409"/>
      <c r="C1888" s="410"/>
      <c r="D1888" s="412"/>
      <c r="E1888" s="312" t="s">
        <v>1455</v>
      </c>
    </row>
    <row r="1889" spans="1:5" x14ac:dyDescent="0.25">
      <c r="A1889" s="397" t="s">
        <v>2393</v>
      </c>
      <c r="B1889" s="399" t="s">
        <v>2387</v>
      </c>
      <c r="C1889" s="400"/>
      <c r="D1889" s="403" t="s">
        <v>62</v>
      </c>
      <c r="E1889" s="313" t="s">
        <v>1454</v>
      </c>
    </row>
    <row r="1890" spans="1:5" x14ac:dyDescent="0.25">
      <c r="A1890" s="398"/>
      <c r="B1890" s="401"/>
      <c r="C1890" s="402"/>
      <c r="D1890" s="404"/>
      <c r="E1890" s="314" t="s">
        <v>1455</v>
      </c>
    </row>
    <row r="1891" spans="1:5" x14ac:dyDescent="0.25">
      <c r="A1891" s="405" t="s">
        <v>2394</v>
      </c>
      <c r="B1891" s="407" t="s">
        <v>2387</v>
      </c>
      <c r="C1891" s="408"/>
      <c r="D1891" s="411" t="s">
        <v>62</v>
      </c>
      <c r="E1891" s="311" t="s">
        <v>1454</v>
      </c>
    </row>
    <row r="1892" spans="1:5" x14ac:dyDescent="0.25">
      <c r="A1892" s="406"/>
      <c r="B1892" s="409"/>
      <c r="C1892" s="410"/>
      <c r="D1892" s="412"/>
      <c r="E1892" s="312" t="s">
        <v>1455</v>
      </c>
    </row>
    <row r="1893" spans="1:5" x14ac:dyDescent="0.25">
      <c r="A1893" s="397" t="s">
        <v>2395</v>
      </c>
      <c r="B1893" s="399" t="s">
        <v>2387</v>
      </c>
      <c r="C1893" s="400"/>
      <c r="D1893" s="403" t="s">
        <v>62</v>
      </c>
      <c r="E1893" s="313" t="s">
        <v>1454</v>
      </c>
    </row>
    <row r="1894" spans="1:5" x14ac:dyDescent="0.25">
      <c r="A1894" s="398"/>
      <c r="B1894" s="401"/>
      <c r="C1894" s="402"/>
      <c r="D1894" s="404"/>
      <c r="E1894" s="314" t="s">
        <v>1455</v>
      </c>
    </row>
    <row r="1895" spans="1:5" x14ac:dyDescent="0.25">
      <c r="A1895" s="405" t="s">
        <v>2396</v>
      </c>
      <c r="B1895" s="407" t="s">
        <v>2387</v>
      </c>
      <c r="C1895" s="408"/>
      <c r="D1895" s="411" t="s">
        <v>62</v>
      </c>
      <c r="E1895" s="311" t="s">
        <v>1454</v>
      </c>
    </row>
    <row r="1896" spans="1:5" x14ac:dyDescent="0.25">
      <c r="A1896" s="406"/>
      <c r="B1896" s="409"/>
      <c r="C1896" s="410"/>
      <c r="D1896" s="412"/>
      <c r="E1896" s="312" t="s">
        <v>1455</v>
      </c>
    </row>
    <row r="1897" spans="1:5" x14ac:dyDescent="0.25">
      <c r="A1897" s="397" t="s">
        <v>2397</v>
      </c>
      <c r="B1897" s="399" t="s">
        <v>2387</v>
      </c>
      <c r="C1897" s="400"/>
      <c r="D1897" s="403" t="s">
        <v>62</v>
      </c>
      <c r="E1897" s="313" t="s">
        <v>1454</v>
      </c>
    </row>
    <row r="1898" spans="1:5" x14ac:dyDescent="0.25">
      <c r="A1898" s="398"/>
      <c r="B1898" s="401"/>
      <c r="C1898" s="402"/>
      <c r="D1898" s="404"/>
      <c r="E1898" s="314" t="s">
        <v>1455</v>
      </c>
    </row>
    <row r="1899" spans="1:5" x14ac:dyDescent="0.25">
      <c r="A1899" s="405" t="s">
        <v>2398</v>
      </c>
      <c r="B1899" s="407" t="s">
        <v>2387</v>
      </c>
      <c r="C1899" s="408"/>
      <c r="D1899" s="411" t="s">
        <v>62</v>
      </c>
      <c r="E1899" s="311" t="s">
        <v>1454</v>
      </c>
    </row>
    <row r="1900" spans="1:5" x14ac:dyDescent="0.25">
      <c r="A1900" s="406"/>
      <c r="B1900" s="409"/>
      <c r="C1900" s="410"/>
      <c r="D1900" s="412"/>
      <c r="E1900" s="312" t="s">
        <v>1455</v>
      </c>
    </row>
    <row r="1901" spans="1:5" x14ac:dyDescent="0.25">
      <c r="A1901" s="397" t="s">
        <v>2399</v>
      </c>
      <c r="B1901" s="399" t="s">
        <v>2400</v>
      </c>
      <c r="C1901" s="400"/>
      <c r="D1901" s="403" t="s">
        <v>62</v>
      </c>
      <c r="E1901" s="313" t="s">
        <v>1454</v>
      </c>
    </row>
    <row r="1902" spans="1:5" x14ac:dyDescent="0.25">
      <c r="A1902" s="398"/>
      <c r="B1902" s="401"/>
      <c r="C1902" s="402"/>
      <c r="D1902" s="404"/>
      <c r="E1902" s="314" t="s">
        <v>1455</v>
      </c>
    </row>
    <row r="1903" spans="1:5" x14ac:dyDescent="0.25">
      <c r="A1903" s="405" t="s">
        <v>2401</v>
      </c>
      <c r="B1903" s="407" t="s">
        <v>2400</v>
      </c>
      <c r="C1903" s="408"/>
      <c r="D1903" s="411" t="s">
        <v>62</v>
      </c>
      <c r="E1903" s="311" t="s">
        <v>1454</v>
      </c>
    </row>
    <row r="1904" spans="1:5" x14ac:dyDescent="0.25">
      <c r="A1904" s="406"/>
      <c r="B1904" s="409"/>
      <c r="C1904" s="410"/>
      <c r="D1904" s="412"/>
      <c r="E1904" s="312" t="s">
        <v>1455</v>
      </c>
    </row>
    <row r="1905" spans="1:5" x14ac:dyDescent="0.25">
      <c r="A1905" s="397" t="s">
        <v>2027</v>
      </c>
      <c r="B1905" s="399" t="s">
        <v>2400</v>
      </c>
      <c r="C1905" s="400"/>
      <c r="D1905" s="403" t="s">
        <v>62</v>
      </c>
      <c r="E1905" s="313" t="s">
        <v>1454</v>
      </c>
    </row>
    <row r="1906" spans="1:5" x14ac:dyDescent="0.25">
      <c r="A1906" s="398"/>
      <c r="B1906" s="401"/>
      <c r="C1906" s="402"/>
      <c r="D1906" s="404"/>
      <c r="E1906" s="314" t="s">
        <v>1455</v>
      </c>
    </row>
    <row r="1907" spans="1:5" x14ac:dyDescent="0.25">
      <c r="A1907" s="405" t="s">
        <v>2402</v>
      </c>
      <c r="B1907" s="407" t="s">
        <v>2400</v>
      </c>
      <c r="C1907" s="408"/>
      <c r="D1907" s="411" t="s">
        <v>62</v>
      </c>
      <c r="E1907" s="311" t="s">
        <v>1454</v>
      </c>
    </row>
    <row r="1908" spans="1:5" x14ac:dyDescent="0.25">
      <c r="A1908" s="406"/>
      <c r="B1908" s="409"/>
      <c r="C1908" s="410"/>
      <c r="D1908" s="412"/>
      <c r="E1908" s="312" t="s">
        <v>1455</v>
      </c>
    </row>
    <row r="1909" spans="1:5" x14ac:dyDescent="0.25">
      <c r="A1909" s="397" t="s">
        <v>2403</v>
      </c>
      <c r="B1909" s="399" t="s">
        <v>2400</v>
      </c>
      <c r="C1909" s="400"/>
      <c r="D1909" s="403" t="s">
        <v>62</v>
      </c>
      <c r="E1909" s="313" t="s">
        <v>1454</v>
      </c>
    </row>
    <row r="1910" spans="1:5" x14ac:dyDescent="0.25">
      <c r="A1910" s="398"/>
      <c r="B1910" s="401"/>
      <c r="C1910" s="402"/>
      <c r="D1910" s="404"/>
      <c r="E1910" s="314" t="s">
        <v>1455</v>
      </c>
    </row>
    <row r="1911" spans="1:5" x14ac:dyDescent="0.25">
      <c r="A1911" s="405" t="s">
        <v>2404</v>
      </c>
      <c r="B1911" s="407" t="s">
        <v>2405</v>
      </c>
      <c r="C1911" s="408"/>
      <c r="D1911" s="411" t="s">
        <v>62</v>
      </c>
      <c r="E1911" s="311" t="s">
        <v>1454</v>
      </c>
    </row>
    <row r="1912" spans="1:5" x14ac:dyDescent="0.25">
      <c r="A1912" s="406"/>
      <c r="B1912" s="409"/>
      <c r="C1912" s="410"/>
      <c r="D1912" s="412"/>
      <c r="E1912" s="312" t="s">
        <v>1455</v>
      </c>
    </row>
    <row r="1913" spans="1:5" x14ac:dyDescent="0.25">
      <c r="A1913" s="397" t="s">
        <v>2406</v>
      </c>
      <c r="B1913" s="399" t="s">
        <v>2405</v>
      </c>
      <c r="C1913" s="400"/>
      <c r="D1913" s="403" t="s">
        <v>62</v>
      </c>
      <c r="E1913" s="313" t="s">
        <v>1454</v>
      </c>
    </row>
    <row r="1914" spans="1:5" x14ac:dyDescent="0.25">
      <c r="A1914" s="398"/>
      <c r="B1914" s="401"/>
      <c r="C1914" s="402"/>
      <c r="D1914" s="404"/>
      <c r="E1914" s="314" t="s">
        <v>1455</v>
      </c>
    </row>
    <row r="1915" spans="1:5" x14ac:dyDescent="0.25">
      <c r="A1915" s="405" t="s">
        <v>2407</v>
      </c>
      <c r="B1915" s="407" t="s">
        <v>2405</v>
      </c>
      <c r="C1915" s="408"/>
      <c r="D1915" s="411" t="s">
        <v>62</v>
      </c>
      <c r="E1915" s="311" t="s">
        <v>1454</v>
      </c>
    </row>
    <row r="1916" spans="1:5" x14ac:dyDescent="0.25">
      <c r="A1916" s="406"/>
      <c r="B1916" s="409"/>
      <c r="C1916" s="410"/>
      <c r="D1916" s="412"/>
      <c r="E1916" s="312" t="s">
        <v>1455</v>
      </c>
    </row>
    <row r="1917" spans="1:5" x14ac:dyDescent="0.25">
      <c r="A1917" s="397" t="s">
        <v>1755</v>
      </c>
      <c r="B1917" s="399" t="s">
        <v>2405</v>
      </c>
      <c r="C1917" s="400"/>
      <c r="D1917" s="403" t="s">
        <v>62</v>
      </c>
      <c r="E1917" s="313" t="s">
        <v>1454</v>
      </c>
    </row>
    <row r="1918" spans="1:5" x14ac:dyDescent="0.25">
      <c r="A1918" s="398"/>
      <c r="B1918" s="401"/>
      <c r="C1918" s="402"/>
      <c r="D1918" s="404"/>
      <c r="E1918" s="314" t="s">
        <v>1455</v>
      </c>
    </row>
    <row r="1919" spans="1:5" x14ac:dyDescent="0.25">
      <c r="A1919" s="405" t="s">
        <v>2408</v>
      </c>
      <c r="B1919" s="407" t="s">
        <v>2409</v>
      </c>
      <c r="C1919" s="408"/>
      <c r="D1919" s="411" t="s">
        <v>62</v>
      </c>
      <c r="E1919" s="311" t="s">
        <v>1454</v>
      </c>
    </row>
    <row r="1920" spans="1:5" x14ac:dyDescent="0.25">
      <c r="A1920" s="406"/>
      <c r="B1920" s="409"/>
      <c r="C1920" s="410"/>
      <c r="D1920" s="412"/>
      <c r="E1920" s="312" t="s">
        <v>1455</v>
      </c>
    </row>
    <row r="1921" spans="1:5" x14ac:dyDescent="0.25">
      <c r="A1921" s="397" t="s">
        <v>2410</v>
      </c>
      <c r="B1921" s="399" t="s">
        <v>2409</v>
      </c>
      <c r="C1921" s="400"/>
      <c r="D1921" s="403" t="s">
        <v>62</v>
      </c>
      <c r="E1921" s="313" t="s">
        <v>1454</v>
      </c>
    </row>
    <row r="1922" spans="1:5" x14ac:dyDescent="0.25">
      <c r="A1922" s="398"/>
      <c r="B1922" s="401"/>
      <c r="C1922" s="402"/>
      <c r="D1922" s="404"/>
      <c r="E1922" s="314" t="s">
        <v>1455</v>
      </c>
    </row>
    <row r="1923" spans="1:5" x14ac:dyDescent="0.25">
      <c r="A1923" s="405" t="s">
        <v>2411</v>
      </c>
      <c r="B1923" s="407" t="s">
        <v>2409</v>
      </c>
      <c r="C1923" s="408"/>
      <c r="D1923" s="411" t="s">
        <v>62</v>
      </c>
      <c r="E1923" s="311" t="s">
        <v>1454</v>
      </c>
    </row>
    <row r="1924" spans="1:5" x14ac:dyDescent="0.25">
      <c r="A1924" s="406"/>
      <c r="B1924" s="409"/>
      <c r="C1924" s="410"/>
      <c r="D1924" s="412"/>
      <c r="E1924" s="312" t="s">
        <v>1455</v>
      </c>
    </row>
    <row r="1925" spans="1:5" x14ac:dyDescent="0.25">
      <c r="A1925" s="397" t="s">
        <v>2412</v>
      </c>
      <c r="B1925" s="399" t="s">
        <v>2409</v>
      </c>
      <c r="C1925" s="400"/>
      <c r="D1925" s="403" t="s">
        <v>62</v>
      </c>
      <c r="E1925" s="313" t="s">
        <v>1454</v>
      </c>
    </row>
    <row r="1926" spans="1:5" x14ac:dyDescent="0.25">
      <c r="A1926" s="398"/>
      <c r="B1926" s="401"/>
      <c r="C1926" s="402"/>
      <c r="D1926" s="404"/>
      <c r="E1926" s="314" t="s">
        <v>1455</v>
      </c>
    </row>
    <row r="1927" spans="1:5" x14ac:dyDescent="0.25">
      <c r="A1927" s="405" t="s">
        <v>2413</v>
      </c>
      <c r="B1927" s="407" t="s">
        <v>2409</v>
      </c>
      <c r="C1927" s="408"/>
      <c r="D1927" s="411" t="s">
        <v>62</v>
      </c>
      <c r="E1927" s="311" t="s">
        <v>1454</v>
      </c>
    </row>
    <row r="1928" spans="1:5" x14ac:dyDescent="0.25">
      <c r="A1928" s="406"/>
      <c r="B1928" s="409"/>
      <c r="C1928" s="410"/>
      <c r="D1928" s="412"/>
      <c r="E1928" s="312" t="s">
        <v>1455</v>
      </c>
    </row>
    <row r="1929" spans="1:5" x14ac:dyDescent="0.25">
      <c r="A1929" s="397" t="s">
        <v>2414</v>
      </c>
      <c r="B1929" s="399" t="s">
        <v>2409</v>
      </c>
      <c r="C1929" s="400"/>
      <c r="D1929" s="403" t="s">
        <v>62</v>
      </c>
      <c r="E1929" s="313" t="s">
        <v>1454</v>
      </c>
    </row>
    <row r="1930" spans="1:5" x14ac:dyDescent="0.25">
      <c r="A1930" s="398"/>
      <c r="B1930" s="401"/>
      <c r="C1930" s="402"/>
      <c r="D1930" s="404"/>
      <c r="E1930" s="314" t="s">
        <v>1455</v>
      </c>
    </row>
    <row r="1931" spans="1:5" x14ac:dyDescent="0.25">
      <c r="A1931" s="405" t="s">
        <v>2415</v>
      </c>
      <c r="B1931" s="407" t="s">
        <v>2409</v>
      </c>
      <c r="C1931" s="408"/>
      <c r="D1931" s="411" t="s">
        <v>62</v>
      </c>
      <c r="E1931" s="311" t="s">
        <v>1454</v>
      </c>
    </row>
    <row r="1932" spans="1:5" x14ac:dyDescent="0.25">
      <c r="A1932" s="406"/>
      <c r="B1932" s="409"/>
      <c r="C1932" s="410"/>
      <c r="D1932" s="412"/>
      <c r="E1932" s="312" t="s">
        <v>1455</v>
      </c>
    </row>
    <row r="1933" spans="1:5" x14ac:dyDescent="0.25">
      <c r="A1933" s="397" t="s">
        <v>2416</v>
      </c>
      <c r="B1933" s="399" t="s">
        <v>2417</v>
      </c>
      <c r="C1933" s="400"/>
      <c r="D1933" s="403" t="s">
        <v>62</v>
      </c>
      <c r="E1933" s="313" t="s">
        <v>1454</v>
      </c>
    </row>
    <row r="1934" spans="1:5" x14ac:dyDescent="0.25">
      <c r="A1934" s="398"/>
      <c r="B1934" s="401"/>
      <c r="C1934" s="402"/>
      <c r="D1934" s="404"/>
      <c r="E1934" s="314" t="s">
        <v>1455</v>
      </c>
    </row>
    <row r="1935" spans="1:5" x14ac:dyDescent="0.25">
      <c r="A1935" s="405" t="s">
        <v>2418</v>
      </c>
      <c r="B1935" s="407" t="s">
        <v>2417</v>
      </c>
      <c r="C1935" s="408"/>
      <c r="D1935" s="411" t="s">
        <v>62</v>
      </c>
      <c r="E1935" s="311" t="s">
        <v>1454</v>
      </c>
    </row>
    <row r="1936" spans="1:5" x14ac:dyDescent="0.25">
      <c r="A1936" s="406"/>
      <c r="B1936" s="409"/>
      <c r="C1936" s="410"/>
      <c r="D1936" s="412"/>
      <c r="E1936" s="312" t="s">
        <v>1455</v>
      </c>
    </row>
    <row r="1937" spans="1:5" x14ac:dyDescent="0.25">
      <c r="A1937" s="397" t="s">
        <v>2419</v>
      </c>
      <c r="B1937" s="399" t="s">
        <v>2417</v>
      </c>
      <c r="C1937" s="400"/>
      <c r="D1937" s="403" t="s">
        <v>62</v>
      </c>
      <c r="E1937" s="313" t="s">
        <v>1454</v>
      </c>
    </row>
    <row r="1938" spans="1:5" x14ac:dyDescent="0.25">
      <c r="A1938" s="398"/>
      <c r="B1938" s="401"/>
      <c r="C1938" s="402"/>
      <c r="D1938" s="404"/>
      <c r="E1938" s="314" t="s">
        <v>1455</v>
      </c>
    </row>
    <row r="1939" spans="1:5" x14ac:dyDescent="0.25">
      <c r="A1939" s="405" t="s">
        <v>2420</v>
      </c>
      <c r="B1939" s="407" t="s">
        <v>2421</v>
      </c>
      <c r="C1939" s="408"/>
      <c r="D1939" s="411" t="s">
        <v>62</v>
      </c>
      <c r="E1939" s="311" t="s">
        <v>1454</v>
      </c>
    </row>
    <row r="1940" spans="1:5" x14ac:dyDescent="0.25">
      <c r="A1940" s="406"/>
      <c r="B1940" s="409"/>
      <c r="C1940" s="410"/>
      <c r="D1940" s="412"/>
      <c r="E1940" s="312" t="s">
        <v>1455</v>
      </c>
    </row>
    <row r="1941" spans="1:5" x14ac:dyDescent="0.25">
      <c r="A1941" s="397" t="s">
        <v>2422</v>
      </c>
      <c r="B1941" s="399" t="s">
        <v>2421</v>
      </c>
      <c r="C1941" s="400"/>
      <c r="D1941" s="403" t="s">
        <v>62</v>
      </c>
      <c r="E1941" s="313" t="s">
        <v>1454</v>
      </c>
    </row>
    <row r="1942" spans="1:5" x14ac:dyDescent="0.25">
      <c r="A1942" s="398"/>
      <c r="B1942" s="401"/>
      <c r="C1942" s="402"/>
      <c r="D1942" s="404"/>
      <c r="E1942" s="314" t="s">
        <v>1455</v>
      </c>
    </row>
    <row r="1943" spans="1:5" x14ac:dyDescent="0.25">
      <c r="A1943" s="405" t="s">
        <v>2423</v>
      </c>
      <c r="B1943" s="407" t="s">
        <v>2421</v>
      </c>
      <c r="C1943" s="408"/>
      <c r="D1943" s="411" t="s">
        <v>62</v>
      </c>
      <c r="E1943" s="311" t="s">
        <v>1454</v>
      </c>
    </row>
    <row r="1944" spans="1:5" x14ac:dyDescent="0.25">
      <c r="A1944" s="406"/>
      <c r="B1944" s="409"/>
      <c r="C1944" s="410"/>
      <c r="D1944" s="412"/>
      <c r="E1944" s="312" t="s">
        <v>1455</v>
      </c>
    </row>
    <row r="1945" spans="1:5" x14ac:dyDescent="0.25">
      <c r="A1945" s="397" t="s">
        <v>2424</v>
      </c>
      <c r="B1945" s="399" t="s">
        <v>2421</v>
      </c>
      <c r="C1945" s="400"/>
      <c r="D1945" s="403" t="s">
        <v>62</v>
      </c>
      <c r="E1945" s="313" t="s">
        <v>1454</v>
      </c>
    </row>
    <row r="1946" spans="1:5" x14ac:dyDescent="0.25">
      <c r="A1946" s="398"/>
      <c r="B1946" s="401"/>
      <c r="C1946" s="402"/>
      <c r="D1946" s="404"/>
      <c r="E1946" s="314" t="s">
        <v>1455</v>
      </c>
    </row>
    <row r="1947" spans="1:5" x14ac:dyDescent="0.25">
      <c r="A1947" s="405" t="s">
        <v>2231</v>
      </c>
      <c r="B1947" s="407"/>
      <c r="C1947" s="408"/>
      <c r="D1947" s="411" t="s">
        <v>62</v>
      </c>
      <c r="E1947" s="311" t="s">
        <v>1454</v>
      </c>
    </row>
    <row r="1948" spans="1:5" x14ac:dyDescent="0.25">
      <c r="A1948" s="406"/>
      <c r="B1948" s="409"/>
      <c r="C1948" s="410"/>
      <c r="D1948" s="412"/>
      <c r="E1948" s="312" t="s">
        <v>1455</v>
      </c>
    </row>
    <row r="1949" spans="1:5" x14ac:dyDescent="0.25">
      <c r="A1949" s="397" t="s">
        <v>2256</v>
      </c>
      <c r="B1949" s="399"/>
      <c r="C1949" s="400"/>
      <c r="D1949" s="403" t="s">
        <v>62</v>
      </c>
      <c r="E1949" s="313" t="s">
        <v>1454</v>
      </c>
    </row>
    <row r="1950" spans="1:5" x14ac:dyDescent="0.25">
      <c r="A1950" s="398"/>
      <c r="B1950" s="401"/>
      <c r="C1950" s="402"/>
      <c r="D1950" s="404"/>
      <c r="E1950" s="314" t="s">
        <v>1455</v>
      </c>
    </row>
    <row r="1951" spans="1:5" x14ac:dyDescent="0.25">
      <c r="A1951" s="405" t="s">
        <v>2264</v>
      </c>
      <c r="B1951" s="407"/>
      <c r="C1951" s="408"/>
      <c r="D1951" s="411" t="s">
        <v>62</v>
      </c>
      <c r="E1951" s="311" t="s">
        <v>1454</v>
      </c>
    </row>
    <row r="1952" spans="1:5" x14ac:dyDescent="0.25">
      <c r="A1952" s="406"/>
      <c r="B1952" s="409"/>
      <c r="C1952" s="410"/>
      <c r="D1952" s="412"/>
      <c r="E1952" s="312" t="s">
        <v>1455</v>
      </c>
    </row>
    <row r="1953" spans="1:5" x14ac:dyDescent="0.25">
      <c r="A1953" s="397" t="s">
        <v>2273</v>
      </c>
      <c r="B1953" s="399"/>
      <c r="C1953" s="400"/>
      <c r="D1953" s="403" t="s">
        <v>62</v>
      </c>
      <c r="E1953" s="313" t="s">
        <v>1454</v>
      </c>
    </row>
    <row r="1954" spans="1:5" x14ac:dyDescent="0.25">
      <c r="A1954" s="398"/>
      <c r="B1954" s="401"/>
      <c r="C1954" s="402"/>
      <c r="D1954" s="404"/>
      <c r="E1954" s="314" t="s">
        <v>1455</v>
      </c>
    </row>
    <row r="1955" spans="1:5" x14ac:dyDescent="0.25">
      <c r="A1955" s="405" t="s">
        <v>2425</v>
      </c>
      <c r="B1955" s="407"/>
      <c r="C1955" s="408"/>
      <c r="D1955" s="411" t="s">
        <v>62</v>
      </c>
      <c r="E1955" s="311" t="s">
        <v>1454</v>
      </c>
    </row>
    <row r="1956" spans="1:5" x14ac:dyDescent="0.25">
      <c r="A1956" s="406"/>
      <c r="B1956" s="409"/>
      <c r="C1956" s="410"/>
      <c r="D1956" s="412"/>
      <c r="E1956" s="312" t="s">
        <v>1455</v>
      </c>
    </row>
    <row r="1957" spans="1:5" x14ac:dyDescent="0.25">
      <c r="A1957" s="397" t="s">
        <v>2295</v>
      </c>
      <c r="B1957" s="399"/>
      <c r="C1957" s="400"/>
      <c r="D1957" s="403" t="s">
        <v>62</v>
      </c>
      <c r="E1957" s="313" t="s">
        <v>1454</v>
      </c>
    </row>
    <row r="1958" spans="1:5" x14ac:dyDescent="0.25">
      <c r="A1958" s="398"/>
      <c r="B1958" s="401"/>
      <c r="C1958" s="402"/>
      <c r="D1958" s="404"/>
      <c r="E1958" s="314" t="s">
        <v>1455</v>
      </c>
    </row>
    <row r="1959" spans="1:5" x14ac:dyDescent="0.25">
      <c r="A1959" s="405" t="s">
        <v>2303</v>
      </c>
      <c r="B1959" s="407"/>
      <c r="C1959" s="408"/>
      <c r="D1959" s="411" t="s">
        <v>62</v>
      </c>
      <c r="E1959" s="311" t="s">
        <v>1454</v>
      </c>
    </row>
    <row r="1960" spans="1:5" x14ac:dyDescent="0.25">
      <c r="A1960" s="406"/>
      <c r="B1960" s="409"/>
      <c r="C1960" s="410"/>
      <c r="D1960" s="412"/>
      <c r="E1960" s="312" t="s">
        <v>1455</v>
      </c>
    </row>
    <row r="1961" spans="1:5" x14ac:dyDescent="0.25">
      <c r="A1961" s="397" t="s">
        <v>2317</v>
      </c>
      <c r="B1961" s="399"/>
      <c r="C1961" s="400"/>
      <c r="D1961" s="403" t="s">
        <v>62</v>
      </c>
      <c r="E1961" s="313" t="s">
        <v>1454</v>
      </c>
    </row>
    <row r="1962" spans="1:5" x14ac:dyDescent="0.25">
      <c r="A1962" s="398"/>
      <c r="B1962" s="401"/>
      <c r="C1962" s="402"/>
      <c r="D1962" s="404"/>
      <c r="E1962" s="314" t="s">
        <v>1455</v>
      </c>
    </row>
    <row r="1963" spans="1:5" x14ac:dyDescent="0.25">
      <c r="A1963" s="405" t="s">
        <v>2323</v>
      </c>
      <c r="B1963" s="407"/>
      <c r="C1963" s="408"/>
      <c r="D1963" s="411" t="s">
        <v>62</v>
      </c>
      <c r="E1963" s="311" t="s">
        <v>1454</v>
      </c>
    </row>
    <row r="1964" spans="1:5" x14ac:dyDescent="0.25">
      <c r="A1964" s="406"/>
      <c r="B1964" s="409"/>
      <c r="C1964" s="410"/>
      <c r="D1964" s="412"/>
      <c r="E1964" s="312" t="s">
        <v>1455</v>
      </c>
    </row>
    <row r="1965" spans="1:5" x14ac:dyDescent="0.25">
      <c r="A1965" s="397" t="s">
        <v>2328</v>
      </c>
      <c r="B1965" s="399"/>
      <c r="C1965" s="400"/>
      <c r="D1965" s="403" t="s">
        <v>62</v>
      </c>
      <c r="E1965" s="313" t="s">
        <v>1454</v>
      </c>
    </row>
    <row r="1966" spans="1:5" x14ac:dyDescent="0.25">
      <c r="A1966" s="398"/>
      <c r="B1966" s="401"/>
      <c r="C1966" s="402"/>
      <c r="D1966" s="404"/>
      <c r="E1966" s="314" t="s">
        <v>1455</v>
      </c>
    </row>
    <row r="1967" spans="1:5" x14ac:dyDescent="0.25">
      <c r="A1967" s="405" t="s">
        <v>2338</v>
      </c>
      <c r="B1967" s="407"/>
      <c r="C1967" s="408"/>
      <c r="D1967" s="411" t="s">
        <v>62</v>
      </c>
      <c r="E1967" s="311" t="s">
        <v>1454</v>
      </c>
    </row>
    <row r="1968" spans="1:5" x14ac:dyDescent="0.25">
      <c r="A1968" s="406"/>
      <c r="B1968" s="409"/>
      <c r="C1968" s="410"/>
      <c r="D1968" s="412"/>
      <c r="E1968" s="312" t="s">
        <v>1455</v>
      </c>
    </row>
    <row r="1969" spans="1:5" x14ac:dyDescent="0.25">
      <c r="A1969" s="397" t="s">
        <v>2363</v>
      </c>
      <c r="B1969" s="399"/>
      <c r="C1969" s="400"/>
      <c r="D1969" s="403" t="s">
        <v>62</v>
      </c>
      <c r="E1969" s="313" t="s">
        <v>1454</v>
      </c>
    </row>
    <row r="1970" spans="1:5" x14ac:dyDescent="0.25">
      <c r="A1970" s="398"/>
      <c r="B1970" s="401"/>
      <c r="C1970" s="402"/>
      <c r="D1970" s="404"/>
      <c r="E1970" s="314" t="s">
        <v>1455</v>
      </c>
    </row>
    <row r="1971" spans="1:5" x14ac:dyDescent="0.25">
      <c r="A1971" s="405" t="s">
        <v>2381</v>
      </c>
      <c r="B1971" s="407"/>
      <c r="C1971" s="408"/>
      <c r="D1971" s="411" t="s">
        <v>62</v>
      </c>
      <c r="E1971" s="311" t="s">
        <v>1454</v>
      </c>
    </row>
    <row r="1972" spans="1:5" x14ac:dyDescent="0.25">
      <c r="A1972" s="406"/>
      <c r="B1972" s="409"/>
      <c r="C1972" s="410"/>
      <c r="D1972" s="412"/>
      <c r="E1972" s="312" t="s">
        <v>1455</v>
      </c>
    </row>
    <row r="1973" spans="1:5" x14ac:dyDescent="0.25">
      <c r="A1973" s="397" t="s">
        <v>2387</v>
      </c>
      <c r="B1973" s="399"/>
      <c r="C1973" s="400"/>
      <c r="D1973" s="403" t="s">
        <v>62</v>
      </c>
      <c r="E1973" s="313" t="s">
        <v>1454</v>
      </c>
    </row>
    <row r="1974" spans="1:5" x14ac:dyDescent="0.25">
      <c r="A1974" s="398"/>
      <c r="B1974" s="401"/>
      <c r="C1974" s="402"/>
      <c r="D1974" s="404"/>
      <c r="E1974" s="314" t="s">
        <v>1455</v>
      </c>
    </row>
    <row r="1975" spans="1:5" x14ac:dyDescent="0.25">
      <c r="A1975" s="405" t="s">
        <v>2400</v>
      </c>
      <c r="B1975" s="407"/>
      <c r="C1975" s="408"/>
      <c r="D1975" s="411" t="s">
        <v>62</v>
      </c>
      <c r="E1975" s="311" t="s">
        <v>1454</v>
      </c>
    </row>
    <row r="1976" spans="1:5" x14ac:dyDescent="0.25">
      <c r="A1976" s="406"/>
      <c r="B1976" s="409"/>
      <c r="C1976" s="410"/>
      <c r="D1976" s="412"/>
      <c r="E1976" s="312" t="s">
        <v>1455</v>
      </c>
    </row>
    <row r="1977" spans="1:5" x14ac:dyDescent="0.25">
      <c r="A1977" s="397" t="s">
        <v>2405</v>
      </c>
      <c r="B1977" s="399"/>
      <c r="C1977" s="400"/>
      <c r="D1977" s="403" t="s">
        <v>62</v>
      </c>
      <c r="E1977" s="313" t="s">
        <v>1454</v>
      </c>
    </row>
    <row r="1978" spans="1:5" x14ac:dyDescent="0.25">
      <c r="A1978" s="398"/>
      <c r="B1978" s="401"/>
      <c r="C1978" s="402"/>
      <c r="D1978" s="404"/>
      <c r="E1978" s="314" t="s">
        <v>1455</v>
      </c>
    </row>
    <row r="1979" spans="1:5" x14ac:dyDescent="0.25">
      <c r="A1979" s="405" t="s">
        <v>2409</v>
      </c>
      <c r="B1979" s="407"/>
      <c r="C1979" s="408"/>
      <c r="D1979" s="411" t="s">
        <v>62</v>
      </c>
      <c r="E1979" s="311" t="s">
        <v>1454</v>
      </c>
    </row>
    <row r="1980" spans="1:5" x14ac:dyDescent="0.25">
      <c r="A1980" s="406"/>
      <c r="B1980" s="409"/>
      <c r="C1980" s="410"/>
      <c r="D1980" s="412"/>
      <c r="E1980" s="312" t="s">
        <v>1455</v>
      </c>
    </row>
    <row r="1981" spans="1:5" x14ac:dyDescent="0.25">
      <c r="A1981" s="397" t="s">
        <v>2417</v>
      </c>
      <c r="B1981" s="399"/>
      <c r="C1981" s="400"/>
      <c r="D1981" s="403" t="s">
        <v>62</v>
      </c>
      <c r="E1981" s="313" t="s">
        <v>1454</v>
      </c>
    </row>
    <row r="1982" spans="1:5" x14ac:dyDescent="0.25">
      <c r="A1982" s="398"/>
      <c r="B1982" s="401"/>
      <c r="C1982" s="402"/>
      <c r="D1982" s="404"/>
      <c r="E1982" s="314" t="s">
        <v>1455</v>
      </c>
    </row>
    <row r="1983" spans="1:5" x14ac:dyDescent="0.25">
      <c r="A1983" s="405" t="s">
        <v>2347</v>
      </c>
      <c r="B1983" s="407"/>
      <c r="C1983" s="408"/>
      <c r="D1983" s="411" t="s">
        <v>62</v>
      </c>
      <c r="E1983" s="311" t="s">
        <v>1454</v>
      </c>
    </row>
    <row r="1984" spans="1:5" x14ac:dyDescent="0.25">
      <c r="A1984" s="406"/>
      <c r="B1984" s="409"/>
      <c r="C1984" s="410"/>
      <c r="D1984" s="412"/>
      <c r="E1984" s="312" t="s">
        <v>1455</v>
      </c>
    </row>
    <row r="1985" spans="1:5" x14ac:dyDescent="0.25">
      <c r="A1985" s="397" t="s">
        <v>2426</v>
      </c>
      <c r="B1985" s="399" t="s">
        <v>2231</v>
      </c>
      <c r="C1985" s="400"/>
      <c r="D1985" s="403" t="s">
        <v>62</v>
      </c>
      <c r="E1985" s="313" t="s">
        <v>1454</v>
      </c>
    </row>
    <row r="1986" spans="1:5" x14ac:dyDescent="0.25">
      <c r="A1986" s="398"/>
      <c r="B1986" s="401"/>
      <c r="C1986" s="402"/>
      <c r="D1986" s="404"/>
      <c r="E1986" s="314" t="s">
        <v>1455</v>
      </c>
    </row>
    <row r="1987" spans="1:5" x14ac:dyDescent="0.25">
      <c r="A1987" s="405" t="s">
        <v>2427</v>
      </c>
      <c r="B1987" s="407" t="s">
        <v>2231</v>
      </c>
      <c r="C1987" s="408"/>
      <c r="D1987" s="411" t="s">
        <v>62</v>
      </c>
      <c r="E1987" s="311" t="s">
        <v>1454</v>
      </c>
    </row>
    <row r="1988" spans="1:5" x14ac:dyDescent="0.25">
      <c r="A1988" s="406"/>
      <c r="B1988" s="409"/>
      <c r="C1988" s="410"/>
      <c r="D1988" s="412"/>
      <c r="E1988" s="312" t="s">
        <v>1455</v>
      </c>
    </row>
    <row r="1989" spans="1:5" x14ac:dyDescent="0.25">
      <c r="A1989" s="397" t="s">
        <v>2428</v>
      </c>
      <c r="B1989" s="399" t="s">
        <v>2231</v>
      </c>
      <c r="C1989" s="400"/>
      <c r="D1989" s="403" t="s">
        <v>62</v>
      </c>
      <c r="E1989" s="313" t="s">
        <v>1454</v>
      </c>
    </row>
    <row r="1990" spans="1:5" x14ac:dyDescent="0.25">
      <c r="A1990" s="398"/>
      <c r="B1990" s="401"/>
      <c r="C1990" s="402"/>
      <c r="D1990" s="404"/>
      <c r="E1990" s="314" t="s">
        <v>1455</v>
      </c>
    </row>
    <row r="1991" spans="1:5" x14ac:dyDescent="0.25">
      <c r="A1991" s="405" t="s">
        <v>2429</v>
      </c>
      <c r="B1991" s="407" t="s">
        <v>2256</v>
      </c>
      <c r="C1991" s="408"/>
      <c r="D1991" s="411" t="s">
        <v>62</v>
      </c>
      <c r="E1991" s="311" t="s">
        <v>1454</v>
      </c>
    </row>
    <row r="1992" spans="1:5" x14ac:dyDescent="0.25">
      <c r="A1992" s="406"/>
      <c r="B1992" s="409"/>
      <c r="C1992" s="410"/>
      <c r="D1992" s="412"/>
      <c r="E1992" s="312" t="s">
        <v>1455</v>
      </c>
    </row>
    <row r="1993" spans="1:5" x14ac:dyDescent="0.25">
      <c r="A1993" s="397" t="s">
        <v>2430</v>
      </c>
      <c r="B1993" s="399" t="s">
        <v>2256</v>
      </c>
      <c r="C1993" s="400"/>
      <c r="D1993" s="403" t="s">
        <v>62</v>
      </c>
      <c r="E1993" s="313" t="s">
        <v>1454</v>
      </c>
    </row>
    <row r="1994" spans="1:5" x14ac:dyDescent="0.25">
      <c r="A1994" s="398"/>
      <c r="B1994" s="401"/>
      <c r="C1994" s="402"/>
      <c r="D1994" s="404"/>
      <c r="E1994" s="314" t="s">
        <v>1455</v>
      </c>
    </row>
    <row r="1995" spans="1:5" x14ac:dyDescent="0.25">
      <c r="A1995" s="405" t="s">
        <v>1799</v>
      </c>
      <c r="B1995" s="407" t="s">
        <v>2264</v>
      </c>
      <c r="C1995" s="408"/>
      <c r="D1995" s="411" t="s">
        <v>62</v>
      </c>
      <c r="E1995" s="311" t="s">
        <v>1454</v>
      </c>
    </row>
    <row r="1996" spans="1:5" x14ac:dyDescent="0.25">
      <c r="A1996" s="406"/>
      <c r="B1996" s="409"/>
      <c r="C1996" s="410"/>
      <c r="D1996" s="412"/>
      <c r="E1996" s="312" t="s">
        <v>1455</v>
      </c>
    </row>
    <row r="1997" spans="1:5" x14ac:dyDescent="0.25">
      <c r="A1997" s="397" t="s">
        <v>2431</v>
      </c>
      <c r="B1997" s="399" t="s">
        <v>2264</v>
      </c>
      <c r="C1997" s="400"/>
      <c r="D1997" s="403" t="s">
        <v>62</v>
      </c>
      <c r="E1997" s="313" t="s">
        <v>1454</v>
      </c>
    </row>
    <row r="1998" spans="1:5" x14ac:dyDescent="0.25">
      <c r="A1998" s="398"/>
      <c r="B1998" s="401"/>
      <c r="C1998" s="402"/>
      <c r="D1998" s="404"/>
      <c r="E1998" s="314" t="s">
        <v>1455</v>
      </c>
    </row>
    <row r="1999" spans="1:5" x14ac:dyDescent="0.25">
      <c r="A1999" s="405" t="s">
        <v>2432</v>
      </c>
      <c r="B1999" s="407" t="s">
        <v>2264</v>
      </c>
      <c r="C1999" s="408"/>
      <c r="D1999" s="411" t="s">
        <v>62</v>
      </c>
      <c r="E1999" s="311" t="s">
        <v>1454</v>
      </c>
    </row>
    <row r="2000" spans="1:5" x14ac:dyDescent="0.25">
      <c r="A2000" s="406"/>
      <c r="B2000" s="409"/>
      <c r="C2000" s="410"/>
      <c r="D2000" s="412"/>
      <c r="E2000" s="312" t="s">
        <v>1455</v>
      </c>
    </row>
    <row r="2001" spans="1:5" x14ac:dyDescent="0.25">
      <c r="A2001" s="397" t="s">
        <v>2433</v>
      </c>
      <c r="B2001" s="399" t="s">
        <v>2295</v>
      </c>
      <c r="C2001" s="400"/>
      <c r="D2001" s="403" t="s">
        <v>62</v>
      </c>
      <c r="E2001" s="313" t="s">
        <v>1454</v>
      </c>
    </row>
    <row r="2002" spans="1:5" x14ac:dyDescent="0.25">
      <c r="A2002" s="398"/>
      <c r="B2002" s="401"/>
      <c r="C2002" s="402"/>
      <c r="D2002" s="404"/>
      <c r="E2002" s="314" t="s">
        <v>1455</v>
      </c>
    </row>
    <row r="2003" spans="1:5" x14ac:dyDescent="0.25">
      <c r="A2003" s="405" t="s">
        <v>2434</v>
      </c>
      <c r="B2003" s="407" t="s">
        <v>2303</v>
      </c>
      <c r="C2003" s="408"/>
      <c r="D2003" s="411" t="s">
        <v>62</v>
      </c>
      <c r="E2003" s="311" t="s">
        <v>1454</v>
      </c>
    </row>
    <row r="2004" spans="1:5" x14ac:dyDescent="0.25">
      <c r="A2004" s="406"/>
      <c r="B2004" s="409"/>
      <c r="C2004" s="410"/>
      <c r="D2004" s="412"/>
      <c r="E2004" s="312" t="s">
        <v>1455</v>
      </c>
    </row>
    <row r="2005" spans="1:5" x14ac:dyDescent="0.25">
      <c r="A2005" s="397" t="s">
        <v>2435</v>
      </c>
      <c r="B2005" s="399" t="s">
        <v>2317</v>
      </c>
      <c r="C2005" s="400"/>
      <c r="D2005" s="403" t="s">
        <v>62</v>
      </c>
      <c r="E2005" s="313" t="s">
        <v>1454</v>
      </c>
    </row>
    <row r="2006" spans="1:5" x14ac:dyDescent="0.25">
      <c r="A2006" s="398"/>
      <c r="B2006" s="401"/>
      <c r="C2006" s="402"/>
      <c r="D2006" s="404"/>
      <c r="E2006" s="314" t="s">
        <v>1455</v>
      </c>
    </row>
    <row r="2007" spans="1:5" x14ac:dyDescent="0.25">
      <c r="A2007" s="405" t="s">
        <v>2436</v>
      </c>
      <c r="B2007" s="407" t="s">
        <v>2328</v>
      </c>
      <c r="C2007" s="408"/>
      <c r="D2007" s="411" t="s">
        <v>62</v>
      </c>
      <c r="E2007" s="311" t="s">
        <v>1454</v>
      </c>
    </row>
    <row r="2008" spans="1:5" x14ac:dyDescent="0.25">
      <c r="A2008" s="406"/>
      <c r="B2008" s="409"/>
      <c r="C2008" s="410"/>
      <c r="D2008" s="412"/>
      <c r="E2008" s="312" t="s">
        <v>1455</v>
      </c>
    </row>
    <row r="2009" spans="1:5" x14ac:dyDescent="0.25">
      <c r="A2009" s="397" t="s">
        <v>2437</v>
      </c>
      <c r="B2009" s="399" t="s">
        <v>2328</v>
      </c>
      <c r="C2009" s="400"/>
      <c r="D2009" s="403" t="s">
        <v>62</v>
      </c>
      <c r="E2009" s="313" t="s">
        <v>1454</v>
      </c>
    </row>
    <row r="2010" spans="1:5" x14ac:dyDescent="0.25">
      <c r="A2010" s="398"/>
      <c r="B2010" s="401"/>
      <c r="C2010" s="402"/>
      <c r="D2010" s="404"/>
      <c r="E2010" s="314" t="s">
        <v>1455</v>
      </c>
    </row>
    <row r="2011" spans="1:5" x14ac:dyDescent="0.25">
      <c r="A2011" s="405" t="s">
        <v>2438</v>
      </c>
      <c r="B2011" s="407" t="s">
        <v>2338</v>
      </c>
      <c r="C2011" s="408"/>
      <c r="D2011" s="411" t="s">
        <v>62</v>
      </c>
      <c r="E2011" s="311" t="s">
        <v>1454</v>
      </c>
    </row>
    <row r="2012" spans="1:5" x14ac:dyDescent="0.25">
      <c r="A2012" s="406"/>
      <c r="B2012" s="409"/>
      <c r="C2012" s="410"/>
      <c r="D2012" s="412"/>
      <c r="E2012" s="312" t="s">
        <v>1455</v>
      </c>
    </row>
    <row r="2013" spans="1:5" x14ac:dyDescent="0.25">
      <c r="A2013" s="397" t="s">
        <v>2439</v>
      </c>
      <c r="B2013" s="399" t="s">
        <v>2338</v>
      </c>
      <c r="C2013" s="400"/>
      <c r="D2013" s="403" t="s">
        <v>62</v>
      </c>
      <c r="E2013" s="313" t="s">
        <v>1454</v>
      </c>
    </row>
    <row r="2014" spans="1:5" x14ac:dyDescent="0.25">
      <c r="A2014" s="398"/>
      <c r="B2014" s="401"/>
      <c r="C2014" s="402"/>
      <c r="D2014" s="404"/>
      <c r="E2014" s="314" t="s">
        <v>1455</v>
      </c>
    </row>
    <row r="2015" spans="1:5" x14ac:dyDescent="0.25">
      <c r="A2015" s="405" t="s">
        <v>2440</v>
      </c>
      <c r="B2015" s="407" t="s">
        <v>2381</v>
      </c>
      <c r="C2015" s="408"/>
      <c r="D2015" s="411" t="s">
        <v>62</v>
      </c>
      <c r="E2015" s="311" t="s">
        <v>1454</v>
      </c>
    </row>
    <row r="2016" spans="1:5" x14ac:dyDescent="0.25">
      <c r="A2016" s="406"/>
      <c r="B2016" s="409"/>
      <c r="C2016" s="410"/>
      <c r="D2016" s="412"/>
      <c r="E2016" s="312" t="s">
        <v>1455</v>
      </c>
    </row>
    <row r="2017" spans="1:5" x14ac:dyDescent="0.25">
      <c r="A2017" s="397" t="s">
        <v>2441</v>
      </c>
      <c r="B2017" s="399" t="s">
        <v>2409</v>
      </c>
      <c r="C2017" s="400"/>
      <c r="D2017" s="403" t="s">
        <v>62</v>
      </c>
      <c r="E2017" s="313" t="s">
        <v>1454</v>
      </c>
    </row>
    <row r="2018" spans="1:5" x14ac:dyDescent="0.25">
      <c r="A2018" s="398"/>
      <c r="B2018" s="401"/>
      <c r="C2018" s="402"/>
      <c r="D2018" s="404"/>
      <c r="E2018" s="314" t="s">
        <v>1455</v>
      </c>
    </row>
    <row r="2019" spans="1:5" x14ac:dyDescent="0.25">
      <c r="A2019" s="307" t="s">
        <v>2442</v>
      </c>
      <c r="B2019" s="388"/>
      <c r="C2019" s="389"/>
      <c r="D2019" s="298" t="s">
        <v>62</v>
      </c>
      <c r="E2019" s="308"/>
    </row>
    <row r="2020" spans="1:5" x14ac:dyDescent="0.25">
      <c r="A2020" s="397" t="s">
        <v>2443</v>
      </c>
      <c r="B2020" s="399" t="s">
        <v>2363</v>
      </c>
      <c r="C2020" s="400"/>
      <c r="D2020" s="403" t="s">
        <v>62</v>
      </c>
      <c r="E2020" s="313" t="s">
        <v>1454</v>
      </c>
    </row>
    <row r="2021" spans="1:5" x14ac:dyDescent="0.25">
      <c r="A2021" s="398"/>
      <c r="B2021" s="401"/>
      <c r="C2021" s="402"/>
      <c r="D2021" s="404"/>
      <c r="E2021" s="314" t="s">
        <v>1455</v>
      </c>
    </row>
    <row r="2022" spans="1:5" x14ac:dyDescent="0.25">
      <c r="A2022" s="405" t="s">
        <v>2444</v>
      </c>
      <c r="B2022" s="407" t="s">
        <v>2387</v>
      </c>
      <c r="C2022" s="408"/>
      <c r="D2022" s="411" t="s">
        <v>62</v>
      </c>
      <c r="E2022" s="311" t="s">
        <v>1454</v>
      </c>
    </row>
    <row r="2023" spans="1:5" x14ac:dyDescent="0.25">
      <c r="A2023" s="406"/>
      <c r="B2023" s="409"/>
      <c r="C2023" s="410"/>
      <c r="D2023" s="412"/>
      <c r="E2023" s="312" t="s">
        <v>1455</v>
      </c>
    </row>
    <row r="2024" spans="1:5" x14ac:dyDescent="0.25">
      <c r="A2024" s="397" t="s">
        <v>2445</v>
      </c>
      <c r="B2024" s="399" t="s">
        <v>2417</v>
      </c>
      <c r="C2024" s="400"/>
      <c r="D2024" s="403" t="s">
        <v>62</v>
      </c>
      <c r="E2024" s="313" t="s">
        <v>1454</v>
      </c>
    </row>
    <row r="2025" spans="1:5" x14ac:dyDescent="0.25">
      <c r="A2025" s="398"/>
      <c r="B2025" s="401"/>
      <c r="C2025" s="402"/>
      <c r="D2025" s="404"/>
      <c r="E2025" s="314" t="s">
        <v>1455</v>
      </c>
    </row>
    <row r="2026" spans="1:5" x14ac:dyDescent="0.25">
      <c r="A2026" s="405" t="s">
        <v>2446</v>
      </c>
      <c r="B2026" s="407" t="s">
        <v>2421</v>
      </c>
      <c r="C2026" s="408"/>
      <c r="D2026" s="411" t="s">
        <v>62</v>
      </c>
      <c r="E2026" s="311" t="s">
        <v>1454</v>
      </c>
    </row>
    <row r="2027" spans="1:5" x14ac:dyDescent="0.25">
      <c r="A2027" s="406"/>
      <c r="B2027" s="409"/>
      <c r="C2027" s="410"/>
      <c r="D2027" s="412"/>
      <c r="E2027" s="312" t="s">
        <v>1455</v>
      </c>
    </row>
    <row r="2028" spans="1:5" x14ac:dyDescent="0.25">
      <c r="A2028" s="397" t="s">
        <v>2447</v>
      </c>
      <c r="B2028" s="399" t="s">
        <v>2363</v>
      </c>
      <c r="C2028" s="400"/>
      <c r="D2028" s="403" t="s">
        <v>62</v>
      </c>
      <c r="E2028" s="313" t="s">
        <v>1454</v>
      </c>
    </row>
    <row r="2029" spans="1:5" x14ac:dyDescent="0.25">
      <c r="A2029" s="398"/>
      <c r="B2029" s="401"/>
      <c r="C2029" s="402"/>
      <c r="D2029" s="404"/>
      <c r="E2029" s="314" t="s">
        <v>1455</v>
      </c>
    </row>
    <row r="2030" spans="1:5" x14ac:dyDescent="0.25">
      <c r="A2030" s="405" t="s">
        <v>2448</v>
      </c>
      <c r="B2030" s="407" t="s">
        <v>2256</v>
      </c>
      <c r="C2030" s="408"/>
      <c r="D2030" s="411" t="s">
        <v>62</v>
      </c>
      <c r="E2030" s="311" t="s">
        <v>1454</v>
      </c>
    </row>
    <row r="2031" spans="1:5" x14ac:dyDescent="0.25">
      <c r="A2031" s="406"/>
      <c r="B2031" s="409"/>
      <c r="C2031" s="410"/>
      <c r="D2031" s="412"/>
      <c r="E2031" s="312" t="s">
        <v>1455</v>
      </c>
    </row>
    <row r="2032" spans="1:5" x14ac:dyDescent="0.25">
      <c r="A2032" s="397" t="s">
        <v>2449</v>
      </c>
      <c r="B2032" s="399" t="s">
        <v>2273</v>
      </c>
      <c r="C2032" s="400"/>
      <c r="D2032" s="403" t="s">
        <v>62</v>
      </c>
      <c r="E2032" s="313" t="s">
        <v>1454</v>
      </c>
    </row>
    <row r="2033" spans="1:5" x14ac:dyDescent="0.25">
      <c r="A2033" s="398"/>
      <c r="B2033" s="401"/>
      <c r="C2033" s="402"/>
      <c r="D2033" s="404"/>
      <c r="E2033" s="314" t="s">
        <v>1455</v>
      </c>
    </row>
    <row r="2034" spans="1:5" x14ac:dyDescent="0.25">
      <c r="A2034" s="405" t="s">
        <v>2450</v>
      </c>
      <c r="B2034" s="407" t="s">
        <v>2328</v>
      </c>
      <c r="C2034" s="408"/>
      <c r="D2034" s="411" t="s">
        <v>62</v>
      </c>
      <c r="E2034" s="311" t="s">
        <v>1454</v>
      </c>
    </row>
    <row r="2035" spans="1:5" x14ac:dyDescent="0.25">
      <c r="A2035" s="406"/>
      <c r="B2035" s="409"/>
      <c r="C2035" s="410"/>
      <c r="D2035" s="412"/>
      <c r="E2035" s="312" t="s">
        <v>1455</v>
      </c>
    </row>
    <row r="2036" spans="1:5" x14ac:dyDescent="0.25">
      <c r="A2036" s="397" t="s">
        <v>2451</v>
      </c>
      <c r="B2036" s="399" t="s">
        <v>2363</v>
      </c>
      <c r="C2036" s="400"/>
      <c r="D2036" s="403" t="s">
        <v>62</v>
      </c>
      <c r="E2036" s="313" t="s">
        <v>1454</v>
      </c>
    </row>
    <row r="2037" spans="1:5" x14ac:dyDescent="0.25">
      <c r="A2037" s="398"/>
      <c r="B2037" s="401"/>
      <c r="C2037" s="402"/>
      <c r="D2037" s="404"/>
      <c r="E2037" s="314" t="s">
        <v>1455</v>
      </c>
    </row>
    <row r="2038" spans="1:5" x14ac:dyDescent="0.25">
      <c r="A2038" s="405" t="s">
        <v>1879</v>
      </c>
      <c r="B2038" s="407" t="s">
        <v>2381</v>
      </c>
      <c r="C2038" s="408"/>
      <c r="D2038" s="411" t="s">
        <v>62</v>
      </c>
      <c r="E2038" s="311" t="s">
        <v>1454</v>
      </c>
    </row>
    <row r="2039" spans="1:5" x14ac:dyDescent="0.25">
      <c r="A2039" s="406"/>
      <c r="B2039" s="409"/>
      <c r="C2039" s="410"/>
      <c r="D2039" s="412"/>
      <c r="E2039" s="312" t="s">
        <v>1455</v>
      </c>
    </row>
    <row r="2040" spans="1:5" x14ac:dyDescent="0.25">
      <c r="A2040" s="397" t="s">
        <v>2452</v>
      </c>
      <c r="B2040" s="399" t="s">
        <v>2387</v>
      </c>
      <c r="C2040" s="400"/>
      <c r="D2040" s="403" t="s">
        <v>62</v>
      </c>
      <c r="E2040" s="313" t="s">
        <v>1454</v>
      </c>
    </row>
    <row r="2041" spans="1:5" x14ac:dyDescent="0.25">
      <c r="A2041" s="398"/>
      <c r="B2041" s="401"/>
      <c r="C2041" s="402"/>
      <c r="D2041" s="404"/>
      <c r="E2041" s="314" t="s">
        <v>1455</v>
      </c>
    </row>
    <row r="2042" spans="1:5" x14ac:dyDescent="0.25">
      <c r="A2042" s="405" t="s">
        <v>2453</v>
      </c>
      <c r="B2042" s="407" t="s">
        <v>2409</v>
      </c>
      <c r="C2042" s="408"/>
      <c r="D2042" s="411" t="s">
        <v>62</v>
      </c>
      <c r="E2042" s="311" t="s">
        <v>1454</v>
      </c>
    </row>
    <row r="2043" spans="1:5" x14ac:dyDescent="0.25">
      <c r="A2043" s="406"/>
      <c r="B2043" s="409"/>
      <c r="C2043" s="410"/>
      <c r="D2043" s="412"/>
      <c r="E2043" s="312" t="s">
        <v>1455</v>
      </c>
    </row>
    <row r="2044" spans="1:5" x14ac:dyDescent="0.25">
      <c r="A2044" s="397" t="s">
        <v>2454</v>
      </c>
      <c r="B2044" s="399" t="s">
        <v>2231</v>
      </c>
      <c r="C2044" s="400"/>
      <c r="D2044" s="403" t="s">
        <v>62</v>
      </c>
      <c r="E2044" s="313" t="s">
        <v>1454</v>
      </c>
    </row>
    <row r="2045" spans="1:5" x14ac:dyDescent="0.25">
      <c r="A2045" s="398"/>
      <c r="B2045" s="401"/>
      <c r="C2045" s="402"/>
      <c r="D2045" s="404"/>
      <c r="E2045" s="314" t="s">
        <v>1455</v>
      </c>
    </row>
    <row r="2046" spans="1:5" x14ac:dyDescent="0.25">
      <c r="A2046" s="405" t="s">
        <v>2455</v>
      </c>
      <c r="B2046" s="407" t="s">
        <v>2256</v>
      </c>
      <c r="C2046" s="408"/>
      <c r="D2046" s="411" t="s">
        <v>62</v>
      </c>
      <c r="E2046" s="311" t="s">
        <v>1454</v>
      </c>
    </row>
    <row r="2047" spans="1:5" x14ac:dyDescent="0.25">
      <c r="A2047" s="406"/>
      <c r="B2047" s="409"/>
      <c r="C2047" s="410"/>
      <c r="D2047" s="412"/>
      <c r="E2047" s="312" t="s">
        <v>1455</v>
      </c>
    </row>
    <row r="2048" spans="1:5" x14ac:dyDescent="0.25">
      <c r="A2048" s="397" t="s">
        <v>2421</v>
      </c>
      <c r="B2048" s="399"/>
      <c r="C2048" s="400"/>
      <c r="D2048" s="403" t="s">
        <v>62</v>
      </c>
      <c r="E2048" s="313" t="s">
        <v>1454</v>
      </c>
    </row>
    <row r="2049" spans="1:5" x14ac:dyDescent="0.25">
      <c r="A2049" s="398"/>
      <c r="B2049" s="401"/>
      <c r="C2049" s="402"/>
      <c r="D2049" s="404"/>
      <c r="E2049" s="314" t="s">
        <v>1455</v>
      </c>
    </row>
    <row r="2050" spans="1:5" x14ac:dyDescent="0.25">
      <c r="A2050" s="405" t="s">
        <v>2279</v>
      </c>
      <c r="B2050" s="407"/>
      <c r="C2050" s="408"/>
      <c r="D2050" s="411" t="s">
        <v>62</v>
      </c>
      <c r="E2050" s="311" t="s">
        <v>1454</v>
      </c>
    </row>
    <row r="2051" spans="1:5" ht="14.4" thickBot="1" x14ac:dyDescent="0.3">
      <c r="A2051" s="413"/>
      <c r="B2051" s="414"/>
      <c r="C2051" s="415"/>
      <c r="D2051" s="416"/>
      <c r="E2051" s="315" t="s">
        <v>1455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D1" zoomScale="82" zoomScaleNormal="82" workbookViewId="0">
      <selection activeCell="J53" sqref="J53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417" t="s">
        <v>66</v>
      </c>
      <c r="N1" s="417"/>
    </row>
    <row r="2" spans="1:14" x14ac:dyDescent="0.6">
      <c r="A2" s="418" t="s">
        <v>67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x14ac:dyDescent="0.6">
      <c r="A3" s="418" t="str">
        <f>'1.สรุปรายงานการส่งงบ '!A3:H3</f>
        <v>สำหรับเดือนพฤษภาคม 2564  ปีงบประมาณ 2564 (ข้อมูล ณ วันที่ 26 มิถุนายน 2564 เวลา 09.30 น.)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</row>
    <row r="4" spans="1:14" x14ac:dyDescent="0.6">
      <c r="A4" s="419" t="s">
        <v>68</v>
      </c>
      <c r="B4" s="419"/>
      <c r="C4" s="420" t="s">
        <v>69</v>
      </c>
      <c r="D4" s="420"/>
      <c r="E4" s="419" t="s">
        <v>70</v>
      </c>
      <c r="F4" s="419"/>
      <c r="G4" s="421" t="s">
        <v>71</v>
      </c>
      <c r="H4" s="421"/>
      <c r="I4" s="421" t="s">
        <v>72</v>
      </c>
      <c r="J4" s="421"/>
      <c r="K4" s="421" t="s">
        <v>73</v>
      </c>
      <c r="L4" s="421"/>
      <c r="M4" s="421" t="s">
        <v>74</v>
      </c>
      <c r="N4" s="421"/>
    </row>
    <row r="5" spans="1:14" x14ac:dyDescent="0.6">
      <c r="A5" s="87" t="s">
        <v>75</v>
      </c>
      <c r="B5" s="5" t="s">
        <v>76</v>
      </c>
      <c r="C5" s="87" t="s">
        <v>75</v>
      </c>
      <c r="D5" s="5" t="s">
        <v>76</v>
      </c>
      <c r="E5" s="87" t="s">
        <v>75</v>
      </c>
      <c r="F5" s="5" t="s">
        <v>76</v>
      </c>
      <c r="G5" s="87" t="s">
        <v>75</v>
      </c>
      <c r="H5" s="5" t="s">
        <v>76</v>
      </c>
      <c r="I5" s="87" t="s">
        <v>75</v>
      </c>
      <c r="J5" s="5" t="s">
        <v>76</v>
      </c>
      <c r="K5" s="87" t="s">
        <v>75</v>
      </c>
      <c r="L5" s="5" t="s">
        <v>76</v>
      </c>
      <c r="M5" s="87" t="s">
        <v>75</v>
      </c>
      <c r="N5" s="5" t="s">
        <v>76</v>
      </c>
    </row>
    <row r="6" spans="1:14" s="2" customFormat="1" x14ac:dyDescent="0.6">
      <c r="A6" s="3" t="s">
        <v>56</v>
      </c>
      <c r="B6" s="61">
        <v>50</v>
      </c>
      <c r="C6" s="12" t="s">
        <v>57</v>
      </c>
      <c r="D6" s="61">
        <v>50</v>
      </c>
      <c r="E6" s="3" t="s">
        <v>58</v>
      </c>
      <c r="F6" s="61">
        <v>50</v>
      </c>
      <c r="G6" s="3" t="s">
        <v>59</v>
      </c>
      <c r="H6" s="61">
        <v>50</v>
      </c>
      <c r="I6" s="12" t="s">
        <v>60</v>
      </c>
      <c r="J6" s="61">
        <v>50</v>
      </c>
      <c r="K6" s="36" t="s">
        <v>61</v>
      </c>
      <c r="L6" s="61">
        <v>50</v>
      </c>
      <c r="M6" s="3" t="s">
        <v>62</v>
      </c>
      <c r="N6" s="61">
        <v>50</v>
      </c>
    </row>
    <row r="7" spans="1:14" s="2" customFormat="1" x14ac:dyDescent="0.6">
      <c r="A7" s="3" t="s">
        <v>77</v>
      </c>
      <c r="B7" s="61">
        <v>50</v>
      </c>
      <c r="C7" s="12" t="s">
        <v>78</v>
      </c>
      <c r="D7" s="61">
        <v>50</v>
      </c>
      <c r="E7" s="3" t="s">
        <v>79</v>
      </c>
      <c r="F7" s="61">
        <v>50</v>
      </c>
      <c r="G7" s="3" t="s">
        <v>80</v>
      </c>
      <c r="H7" s="61">
        <v>50</v>
      </c>
      <c r="I7" s="12" t="s">
        <v>81</v>
      </c>
      <c r="J7" s="61">
        <v>50</v>
      </c>
      <c r="K7" s="36" t="s">
        <v>82</v>
      </c>
      <c r="L7" s="61">
        <v>50</v>
      </c>
      <c r="M7" s="3" t="s">
        <v>83</v>
      </c>
      <c r="N7" s="61">
        <v>50</v>
      </c>
    </row>
    <row r="8" spans="1:14" s="2" customFormat="1" x14ac:dyDescent="0.6">
      <c r="A8" s="3" t="s">
        <v>84</v>
      </c>
      <c r="B8" s="61">
        <v>50</v>
      </c>
      <c r="C8" s="12" t="s">
        <v>85</v>
      </c>
      <c r="D8" s="61">
        <v>50</v>
      </c>
      <c r="E8" s="3" t="s">
        <v>86</v>
      </c>
      <c r="F8" s="61">
        <v>50</v>
      </c>
      <c r="G8" s="3" t="s">
        <v>87</v>
      </c>
      <c r="H8" s="61">
        <v>50</v>
      </c>
      <c r="I8" s="12" t="s">
        <v>88</v>
      </c>
      <c r="J8" s="61">
        <v>50</v>
      </c>
      <c r="K8" s="36" t="s">
        <v>89</v>
      </c>
      <c r="L8" s="61">
        <v>50</v>
      </c>
      <c r="M8" s="3" t="s">
        <v>90</v>
      </c>
      <c r="N8" s="61">
        <v>50</v>
      </c>
    </row>
    <row r="9" spans="1:14" s="2" customFormat="1" x14ac:dyDescent="0.6">
      <c r="A9" s="3" t="s">
        <v>91</v>
      </c>
      <c r="B9" s="61">
        <v>50</v>
      </c>
      <c r="C9" s="12" t="s">
        <v>92</v>
      </c>
      <c r="D9" s="61">
        <v>50</v>
      </c>
      <c r="E9" s="3" t="s">
        <v>93</v>
      </c>
      <c r="F9" s="61">
        <v>50</v>
      </c>
      <c r="G9" s="3" t="s">
        <v>94</v>
      </c>
      <c r="H9" s="61">
        <v>50</v>
      </c>
      <c r="I9" s="12" t="s">
        <v>95</v>
      </c>
      <c r="J9" s="61">
        <v>50</v>
      </c>
      <c r="K9" s="36" t="s">
        <v>96</v>
      </c>
      <c r="L9" s="61">
        <v>50</v>
      </c>
      <c r="M9" s="3" t="s">
        <v>97</v>
      </c>
      <c r="N9" s="61">
        <v>50</v>
      </c>
    </row>
    <row r="10" spans="1:14" s="2" customFormat="1" x14ac:dyDescent="0.6">
      <c r="A10" s="3" t="s">
        <v>98</v>
      </c>
      <c r="B10" s="61">
        <v>50</v>
      </c>
      <c r="C10" s="12" t="s">
        <v>99</v>
      </c>
      <c r="D10" s="61">
        <v>50</v>
      </c>
      <c r="E10" s="3" t="s">
        <v>100</v>
      </c>
      <c r="F10" s="61">
        <v>50</v>
      </c>
      <c r="G10" s="3" t="s">
        <v>101</v>
      </c>
      <c r="H10" s="61">
        <v>50</v>
      </c>
      <c r="I10" s="12" t="s">
        <v>102</v>
      </c>
      <c r="J10" s="61">
        <v>50</v>
      </c>
      <c r="K10" s="36" t="s">
        <v>103</v>
      </c>
      <c r="L10" s="61">
        <v>50</v>
      </c>
      <c r="M10" s="6" t="s">
        <v>104</v>
      </c>
      <c r="N10" s="242"/>
    </row>
    <row r="11" spans="1:14" s="2" customFormat="1" x14ac:dyDescent="0.6">
      <c r="A11" s="3" t="s">
        <v>105</v>
      </c>
      <c r="B11" s="61">
        <v>50</v>
      </c>
      <c r="C11" s="12" t="s">
        <v>106</v>
      </c>
      <c r="D11" s="61">
        <v>50</v>
      </c>
      <c r="E11" s="3" t="s">
        <v>107</v>
      </c>
      <c r="F11" s="61">
        <v>50</v>
      </c>
      <c r="G11" s="3" t="s">
        <v>108</v>
      </c>
      <c r="H11" s="61">
        <v>50</v>
      </c>
      <c r="I11" s="12" t="s">
        <v>109</v>
      </c>
      <c r="J11" s="61">
        <v>50</v>
      </c>
      <c r="K11" s="36" t="s">
        <v>110</v>
      </c>
      <c r="L11" s="61">
        <v>50</v>
      </c>
      <c r="M11" s="3" t="s">
        <v>111</v>
      </c>
      <c r="N11" s="61">
        <v>50</v>
      </c>
    </row>
    <row r="12" spans="1:14" s="2" customFormat="1" ht="21.6" thickBot="1" x14ac:dyDescent="0.65">
      <c r="A12" s="3" t="s">
        <v>112</v>
      </c>
      <c r="B12" s="61">
        <v>50</v>
      </c>
      <c r="C12" s="12" t="s">
        <v>113</v>
      </c>
      <c r="D12" s="61">
        <v>50</v>
      </c>
      <c r="E12" s="3" t="s">
        <v>114</v>
      </c>
      <c r="F12" s="61">
        <v>50</v>
      </c>
      <c r="G12" s="3" t="s">
        <v>115</v>
      </c>
      <c r="H12" s="61">
        <v>50</v>
      </c>
      <c r="I12" s="62" t="s">
        <v>116</v>
      </c>
      <c r="J12" s="61">
        <v>50</v>
      </c>
      <c r="K12" s="7" t="s">
        <v>117</v>
      </c>
      <c r="L12" s="8">
        <f>AVERAGE(L6:L11)</f>
        <v>50</v>
      </c>
      <c r="M12" s="3" t="s">
        <v>118</v>
      </c>
      <c r="N12" s="61">
        <v>50</v>
      </c>
    </row>
    <row r="13" spans="1:14" s="2" customFormat="1" ht="21.6" thickTop="1" x14ac:dyDescent="0.6">
      <c r="A13" s="3" t="s">
        <v>119</v>
      </c>
      <c r="B13" s="61">
        <v>50</v>
      </c>
      <c r="C13" s="12" t="s">
        <v>120</v>
      </c>
      <c r="D13" s="61">
        <v>50</v>
      </c>
      <c r="E13" s="3" t="s">
        <v>121</v>
      </c>
      <c r="F13" s="61">
        <v>50</v>
      </c>
      <c r="G13" s="3" t="s">
        <v>122</v>
      </c>
      <c r="H13" s="61">
        <v>50</v>
      </c>
      <c r="I13" s="12" t="s">
        <v>123</v>
      </c>
      <c r="J13" s="61">
        <v>50</v>
      </c>
      <c r="K13" s="9"/>
      <c r="L13" s="9"/>
      <c r="M13" s="3" t="s">
        <v>124</v>
      </c>
      <c r="N13" s="61">
        <v>50</v>
      </c>
    </row>
    <row r="14" spans="1:14" s="2" customFormat="1" ht="21.6" thickBot="1" x14ac:dyDescent="0.65">
      <c r="A14" s="3" t="s">
        <v>125</v>
      </c>
      <c r="B14" s="61">
        <v>50</v>
      </c>
      <c r="C14" s="7" t="s">
        <v>117</v>
      </c>
      <c r="D14" s="11">
        <f>AVERAGE(D6:D13)</f>
        <v>50</v>
      </c>
      <c r="E14" s="12" t="s">
        <v>126</v>
      </c>
      <c r="F14" s="61">
        <v>50</v>
      </c>
      <c r="G14" s="3" t="s">
        <v>127</v>
      </c>
      <c r="H14" s="61">
        <v>50</v>
      </c>
      <c r="I14" s="12" t="s">
        <v>128</v>
      </c>
      <c r="J14" s="61">
        <v>50</v>
      </c>
      <c r="K14" s="9"/>
      <c r="L14" s="9"/>
      <c r="M14" s="3" t="s">
        <v>129</v>
      </c>
      <c r="N14" s="61">
        <v>50</v>
      </c>
    </row>
    <row r="15" spans="1:14" s="2" customFormat="1" ht="22.2" thickTop="1" thickBot="1" x14ac:dyDescent="0.65">
      <c r="A15" s="3" t="s">
        <v>130</v>
      </c>
      <c r="B15" s="61">
        <v>50</v>
      </c>
      <c r="C15" s="9"/>
      <c r="D15" s="9"/>
      <c r="E15" s="3" t="s">
        <v>131</v>
      </c>
      <c r="F15" s="61">
        <v>50</v>
      </c>
      <c r="G15" s="3" t="s">
        <v>132</v>
      </c>
      <c r="H15" s="61">
        <v>50</v>
      </c>
      <c r="I15" s="7" t="s">
        <v>117</v>
      </c>
      <c r="J15" s="11">
        <f>AVERAGE(J6:J14)</f>
        <v>50</v>
      </c>
      <c r="K15" s="9"/>
      <c r="L15" s="9"/>
      <c r="M15" s="3" t="s">
        <v>133</v>
      </c>
      <c r="N15" s="61">
        <v>50</v>
      </c>
    </row>
    <row r="16" spans="1:14" s="2" customFormat="1" ht="21.6" thickTop="1" x14ac:dyDescent="0.6">
      <c r="A16" s="3" t="s">
        <v>134</v>
      </c>
      <c r="B16" s="61">
        <v>50</v>
      </c>
      <c r="C16" s="9"/>
      <c r="D16" s="9"/>
      <c r="E16" s="3" t="s">
        <v>135</v>
      </c>
      <c r="F16" s="61">
        <v>50</v>
      </c>
      <c r="G16" s="3" t="s">
        <v>136</v>
      </c>
      <c r="H16" s="61">
        <v>50</v>
      </c>
      <c r="I16" s="9"/>
      <c r="J16" s="9"/>
      <c r="K16" s="9"/>
      <c r="L16" s="9"/>
      <c r="M16" s="3" t="s">
        <v>137</v>
      </c>
      <c r="N16" s="61">
        <v>50</v>
      </c>
    </row>
    <row r="17" spans="1:14" s="2" customFormat="1" x14ac:dyDescent="0.6">
      <c r="A17" s="43" t="s">
        <v>138</v>
      </c>
      <c r="B17" s="61">
        <v>50</v>
      </c>
      <c r="C17" s="9"/>
      <c r="D17" s="9"/>
      <c r="E17" s="3" t="s">
        <v>139</v>
      </c>
      <c r="F17" s="61">
        <v>50</v>
      </c>
      <c r="G17" s="3" t="s">
        <v>140</v>
      </c>
      <c r="H17" s="61">
        <v>50</v>
      </c>
      <c r="I17" s="9"/>
      <c r="J17" s="9"/>
      <c r="K17" s="9"/>
      <c r="L17" s="9"/>
      <c r="M17" s="3" t="s">
        <v>141</v>
      </c>
      <c r="N17" s="61">
        <v>50</v>
      </c>
    </row>
    <row r="18" spans="1:14" ht="21.6" thickBot="1" x14ac:dyDescent="0.65">
      <c r="A18" s="10" t="s">
        <v>117</v>
      </c>
      <c r="B18" s="11">
        <f>AVERAGE(B6:B17)</f>
        <v>50</v>
      </c>
      <c r="C18" s="9"/>
      <c r="D18" s="9"/>
      <c r="E18" s="3" t="s">
        <v>142</v>
      </c>
      <c r="F18" s="61">
        <v>50</v>
      </c>
      <c r="G18" s="3" t="s">
        <v>143</v>
      </c>
      <c r="H18" s="61">
        <v>50</v>
      </c>
      <c r="I18" s="9"/>
      <c r="J18" s="9"/>
      <c r="K18" s="9"/>
      <c r="L18" s="9"/>
      <c r="M18" s="3" t="s">
        <v>144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145</v>
      </c>
      <c r="F19" s="61">
        <v>50</v>
      </c>
      <c r="G19" s="3" t="s">
        <v>146</v>
      </c>
      <c r="H19" s="61">
        <v>50</v>
      </c>
      <c r="I19" s="9"/>
      <c r="J19" s="9"/>
      <c r="K19" s="9"/>
      <c r="L19" s="9"/>
      <c r="M19" s="3" t="s">
        <v>147</v>
      </c>
      <c r="N19" s="61">
        <v>50</v>
      </c>
    </row>
    <row r="20" spans="1:14" ht="21.6" thickBot="1" x14ac:dyDescent="0.65">
      <c r="E20" s="10" t="s">
        <v>117</v>
      </c>
      <c r="F20" s="8">
        <f>AVERAGE(F6:F19)</f>
        <v>50</v>
      </c>
      <c r="G20" s="3" t="s">
        <v>148</v>
      </c>
      <c r="H20" s="61">
        <v>50</v>
      </c>
      <c r="M20" s="3" t="s">
        <v>149</v>
      </c>
      <c r="N20" s="61">
        <v>50</v>
      </c>
    </row>
    <row r="21" spans="1:14" ht="21.6" thickTop="1" x14ac:dyDescent="0.6">
      <c r="G21" s="3" t="s">
        <v>150</v>
      </c>
      <c r="H21" s="61">
        <v>50</v>
      </c>
      <c r="M21" s="3" t="s">
        <v>151</v>
      </c>
      <c r="N21" s="61">
        <v>50</v>
      </c>
    </row>
    <row r="22" spans="1:14" x14ac:dyDescent="0.6">
      <c r="G22" s="3" t="s">
        <v>152</v>
      </c>
      <c r="H22" s="61">
        <v>50</v>
      </c>
      <c r="M22" s="3" t="s">
        <v>153</v>
      </c>
      <c r="N22" s="61">
        <v>50</v>
      </c>
    </row>
    <row r="23" spans="1:14" x14ac:dyDescent="0.6">
      <c r="G23" s="3" t="s">
        <v>154</v>
      </c>
      <c r="H23" s="61">
        <v>50</v>
      </c>
      <c r="M23" s="3" t="s">
        <v>155</v>
      </c>
      <c r="N23" s="61">
        <v>50</v>
      </c>
    </row>
    <row r="24" spans="1:14" ht="21.6" thickBot="1" x14ac:dyDescent="0.65">
      <c r="G24" s="10" t="s">
        <v>117</v>
      </c>
      <c r="H24" s="11">
        <f>AVERAGE(H6:H23)</f>
        <v>50</v>
      </c>
      <c r="M24" s="3" t="s">
        <v>156</v>
      </c>
      <c r="N24" s="61">
        <v>50</v>
      </c>
    </row>
    <row r="25" spans="1:14" ht="21.6" thickTop="1" x14ac:dyDescent="0.6">
      <c r="M25" s="3" t="s">
        <v>157</v>
      </c>
      <c r="N25" s="61">
        <v>50</v>
      </c>
    </row>
    <row r="26" spans="1:14" x14ac:dyDescent="0.6">
      <c r="A26" s="13" t="s">
        <v>158</v>
      </c>
      <c r="B26" s="4" t="s">
        <v>590</v>
      </c>
      <c r="M26" s="3" t="s">
        <v>159</v>
      </c>
      <c r="N26" s="61">
        <v>50</v>
      </c>
    </row>
    <row r="27" spans="1:14" ht="21.6" thickBot="1" x14ac:dyDescent="0.65">
      <c r="B27" s="4" t="s">
        <v>160</v>
      </c>
      <c r="M27" s="10" t="s">
        <v>117</v>
      </c>
      <c r="N27" s="11">
        <f>AVERAGE(N6:N26)</f>
        <v>50</v>
      </c>
    </row>
    <row r="28" spans="1:14" ht="21.6" thickTop="1" x14ac:dyDescent="0.6"/>
    <row r="33" spans="2:8" x14ac:dyDescent="0.6">
      <c r="D33" s="49"/>
      <c r="E33" s="49"/>
      <c r="F33" s="49"/>
      <c r="G33" s="49"/>
      <c r="H33" s="49"/>
    </row>
    <row r="35" spans="2:8" x14ac:dyDescent="0.6">
      <c r="B35" s="4" t="s">
        <v>597</v>
      </c>
      <c r="D35" s="4" t="s">
        <v>75</v>
      </c>
      <c r="E35" s="4" t="s">
        <v>76</v>
      </c>
      <c r="F35" s="4" t="s">
        <v>598</v>
      </c>
      <c r="G35" s="4" t="s">
        <v>599</v>
      </c>
      <c r="H35" s="4" t="s">
        <v>64</v>
      </c>
    </row>
    <row r="36" spans="2:8" x14ac:dyDescent="0.6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1"/>
  <sheetViews>
    <sheetView zoomScale="90" zoomScaleNormal="90" workbookViewId="0">
      <pane xSplit="2" ySplit="4" topLeftCell="E5" activePane="bottomRight" state="frozen"/>
      <selection activeCell="B12" sqref="B12"/>
      <selection pane="topRight" activeCell="B12" sqref="B12"/>
      <selection pane="bottomLeft" activeCell="B12" sqref="B12"/>
      <selection pane="bottomRight" activeCell="J6" sqref="J6"/>
    </sheetView>
  </sheetViews>
  <sheetFormatPr defaultRowHeight="24.6" x14ac:dyDescent="0.7"/>
  <cols>
    <col min="1" max="1" width="5.5" style="94" customWidth="1"/>
    <col min="2" max="2" width="9.8984375" style="94" customWidth="1"/>
    <col min="3" max="3" width="5.69921875" style="94" customWidth="1"/>
    <col min="4" max="4" width="12" style="94" customWidth="1"/>
    <col min="5" max="5" width="13.5" style="94" customWidth="1"/>
    <col min="6" max="6" width="5.69921875" style="94" customWidth="1"/>
    <col min="7" max="7" width="22.59765625" style="94" customWidth="1"/>
    <col min="8" max="8" width="11.5" style="170" customWidth="1"/>
    <col min="9" max="9" width="4.8984375" style="208" customWidth="1"/>
    <col min="10" max="10" width="15.5" style="93" customWidth="1"/>
    <col min="11" max="11" width="15.09765625" style="92" customWidth="1"/>
    <col min="12" max="12" width="17.19921875" style="93" customWidth="1"/>
    <col min="13" max="13" width="17.3984375" style="93" customWidth="1"/>
    <col min="14" max="16" width="7.8984375" style="94" customWidth="1"/>
    <col min="17" max="17" width="17.19921875" style="92" bestFit="1" customWidth="1"/>
    <col min="18" max="18" width="10.69921875" style="93" bestFit="1" customWidth="1"/>
    <col min="19" max="238" width="9.09765625" style="94"/>
    <col min="239" max="239" width="6.59765625" style="94" customWidth="1"/>
    <col min="240" max="240" width="11.3984375" style="94" customWidth="1"/>
    <col min="241" max="241" width="6.8984375" style="94" customWidth="1"/>
    <col min="242" max="242" width="16.3984375" style="94" customWidth="1"/>
    <col min="243" max="243" width="14.09765625" style="94" customWidth="1"/>
    <col min="244" max="244" width="5.3984375" style="94" customWidth="1"/>
    <col min="245" max="245" width="44.8984375" style="94" customWidth="1"/>
    <col min="246" max="246" width="7.19921875" style="94" customWidth="1"/>
    <col min="247" max="247" width="6.3984375" style="94" customWidth="1"/>
    <col min="248" max="248" width="11.8984375" style="94" customWidth="1"/>
    <col min="249" max="249" width="14.59765625" style="94" customWidth="1"/>
    <col min="250" max="250" width="14.3984375" style="94" customWidth="1"/>
    <col min="251" max="251" width="12.69921875" style="94" customWidth="1"/>
    <col min="252" max="252" width="13.8984375" style="94" customWidth="1"/>
    <col min="253" max="253" width="14.3984375" style="94" customWidth="1"/>
    <col min="254" max="254" width="12.69921875" style="94" customWidth="1"/>
    <col min="255" max="255" width="13.8984375" style="94" customWidth="1"/>
    <col min="256" max="256" width="14.3984375" style="94" customWidth="1"/>
    <col min="257" max="257" width="12.69921875" style="94" customWidth="1"/>
    <col min="258" max="260" width="7.3984375" style="94" customWidth="1"/>
    <col min="261" max="261" width="10.69921875" style="94" customWidth="1"/>
    <col min="262" max="494" width="9.09765625" style="94"/>
    <col min="495" max="495" width="6.59765625" style="94" customWidth="1"/>
    <col min="496" max="496" width="11.3984375" style="94" customWidth="1"/>
    <col min="497" max="497" width="6.8984375" style="94" customWidth="1"/>
    <col min="498" max="498" width="16.3984375" style="94" customWidth="1"/>
    <col min="499" max="499" width="14.09765625" style="94" customWidth="1"/>
    <col min="500" max="500" width="5.3984375" style="94" customWidth="1"/>
    <col min="501" max="501" width="44.8984375" style="94" customWidth="1"/>
    <col min="502" max="502" width="7.19921875" style="94" customWidth="1"/>
    <col min="503" max="503" width="6.3984375" style="94" customWidth="1"/>
    <col min="504" max="504" width="11.8984375" style="94" customWidth="1"/>
    <col min="505" max="505" width="14.59765625" style="94" customWidth="1"/>
    <col min="506" max="506" width="14.3984375" style="94" customWidth="1"/>
    <col min="507" max="507" width="12.69921875" style="94" customWidth="1"/>
    <col min="508" max="508" width="13.8984375" style="94" customWidth="1"/>
    <col min="509" max="509" width="14.3984375" style="94" customWidth="1"/>
    <col min="510" max="510" width="12.69921875" style="94" customWidth="1"/>
    <col min="511" max="511" width="13.8984375" style="94" customWidth="1"/>
    <col min="512" max="512" width="14.3984375" style="94" customWidth="1"/>
    <col min="513" max="513" width="12.69921875" style="94" customWidth="1"/>
    <col min="514" max="516" width="7.3984375" style="94" customWidth="1"/>
    <col min="517" max="517" width="10.69921875" style="94" customWidth="1"/>
    <col min="518" max="750" width="9.09765625" style="94"/>
    <col min="751" max="751" width="6.59765625" style="94" customWidth="1"/>
    <col min="752" max="752" width="11.3984375" style="94" customWidth="1"/>
    <col min="753" max="753" width="6.8984375" style="94" customWidth="1"/>
    <col min="754" max="754" width="16.3984375" style="94" customWidth="1"/>
    <col min="755" max="755" width="14.09765625" style="94" customWidth="1"/>
    <col min="756" max="756" width="5.3984375" style="94" customWidth="1"/>
    <col min="757" max="757" width="44.8984375" style="94" customWidth="1"/>
    <col min="758" max="758" width="7.19921875" style="94" customWidth="1"/>
    <col min="759" max="759" width="6.3984375" style="94" customWidth="1"/>
    <col min="760" max="760" width="11.8984375" style="94" customWidth="1"/>
    <col min="761" max="761" width="14.59765625" style="94" customWidth="1"/>
    <col min="762" max="762" width="14.3984375" style="94" customWidth="1"/>
    <col min="763" max="763" width="12.69921875" style="94" customWidth="1"/>
    <col min="764" max="764" width="13.8984375" style="94" customWidth="1"/>
    <col min="765" max="765" width="14.3984375" style="94" customWidth="1"/>
    <col min="766" max="766" width="12.69921875" style="94" customWidth="1"/>
    <col min="767" max="767" width="13.8984375" style="94" customWidth="1"/>
    <col min="768" max="768" width="14.3984375" style="94" customWidth="1"/>
    <col min="769" max="769" width="12.69921875" style="94" customWidth="1"/>
    <col min="770" max="772" width="7.3984375" style="94" customWidth="1"/>
    <col min="773" max="773" width="10.69921875" style="94" customWidth="1"/>
    <col min="774" max="1006" width="9.09765625" style="94"/>
    <col min="1007" max="1007" width="6.59765625" style="94" customWidth="1"/>
    <col min="1008" max="1008" width="11.3984375" style="94" customWidth="1"/>
    <col min="1009" max="1009" width="6.8984375" style="94" customWidth="1"/>
    <col min="1010" max="1010" width="16.3984375" style="94" customWidth="1"/>
    <col min="1011" max="1011" width="14.09765625" style="94" customWidth="1"/>
    <col min="1012" max="1012" width="5.3984375" style="94" customWidth="1"/>
    <col min="1013" max="1013" width="44.8984375" style="94" customWidth="1"/>
    <col min="1014" max="1014" width="7.19921875" style="94" customWidth="1"/>
    <col min="1015" max="1015" width="6.3984375" style="94" customWidth="1"/>
    <col min="1016" max="1016" width="11.8984375" style="94" customWidth="1"/>
    <col min="1017" max="1017" width="14.59765625" style="94" customWidth="1"/>
    <col min="1018" max="1018" width="14.3984375" style="94" customWidth="1"/>
    <col min="1019" max="1019" width="12.69921875" style="94" customWidth="1"/>
    <col min="1020" max="1020" width="13.8984375" style="94" customWidth="1"/>
    <col min="1021" max="1021" width="14.3984375" style="94" customWidth="1"/>
    <col min="1022" max="1022" width="12.69921875" style="94" customWidth="1"/>
    <col min="1023" max="1023" width="13.8984375" style="94" customWidth="1"/>
    <col min="1024" max="1024" width="14.3984375" style="94" customWidth="1"/>
    <col min="1025" max="1025" width="12.69921875" style="94" customWidth="1"/>
    <col min="1026" max="1028" width="7.3984375" style="94" customWidth="1"/>
    <col min="1029" max="1029" width="10.69921875" style="94" customWidth="1"/>
    <col min="1030" max="1262" width="9.09765625" style="94"/>
    <col min="1263" max="1263" width="6.59765625" style="94" customWidth="1"/>
    <col min="1264" max="1264" width="11.3984375" style="94" customWidth="1"/>
    <col min="1265" max="1265" width="6.8984375" style="94" customWidth="1"/>
    <col min="1266" max="1266" width="16.3984375" style="94" customWidth="1"/>
    <col min="1267" max="1267" width="14.09765625" style="94" customWidth="1"/>
    <col min="1268" max="1268" width="5.3984375" style="94" customWidth="1"/>
    <col min="1269" max="1269" width="44.8984375" style="94" customWidth="1"/>
    <col min="1270" max="1270" width="7.19921875" style="94" customWidth="1"/>
    <col min="1271" max="1271" width="6.3984375" style="94" customWidth="1"/>
    <col min="1272" max="1272" width="11.8984375" style="94" customWidth="1"/>
    <col min="1273" max="1273" width="14.59765625" style="94" customWidth="1"/>
    <col min="1274" max="1274" width="14.3984375" style="94" customWidth="1"/>
    <col min="1275" max="1275" width="12.69921875" style="94" customWidth="1"/>
    <col min="1276" max="1276" width="13.8984375" style="94" customWidth="1"/>
    <col min="1277" max="1277" width="14.3984375" style="94" customWidth="1"/>
    <col min="1278" max="1278" width="12.69921875" style="94" customWidth="1"/>
    <col min="1279" max="1279" width="13.8984375" style="94" customWidth="1"/>
    <col min="1280" max="1280" width="14.3984375" style="94" customWidth="1"/>
    <col min="1281" max="1281" width="12.69921875" style="94" customWidth="1"/>
    <col min="1282" max="1284" width="7.3984375" style="94" customWidth="1"/>
    <col min="1285" max="1285" width="10.69921875" style="94" customWidth="1"/>
    <col min="1286" max="1518" width="9.09765625" style="94"/>
    <col min="1519" max="1519" width="6.59765625" style="94" customWidth="1"/>
    <col min="1520" max="1520" width="11.3984375" style="94" customWidth="1"/>
    <col min="1521" max="1521" width="6.8984375" style="94" customWidth="1"/>
    <col min="1522" max="1522" width="16.3984375" style="94" customWidth="1"/>
    <col min="1523" max="1523" width="14.09765625" style="94" customWidth="1"/>
    <col min="1524" max="1524" width="5.3984375" style="94" customWidth="1"/>
    <col min="1525" max="1525" width="44.8984375" style="94" customWidth="1"/>
    <col min="1526" max="1526" width="7.19921875" style="94" customWidth="1"/>
    <col min="1527" max="1527" width="6.3984375" style="94" customWidth="1"/>
    <col min="1528" max="1528" width="11.8984375" style="94" customWidth="1"/>
    <col min="1529" max="1529" width="14.59765625" style="94" customWidth="1"/>
    <col min="1530" max="1530" width="14.3984375" style="94" customWidth="1"/>
    <col min="1531" max="1531" width="12.69921875" style="94" customWidth="1"/>
    <col min="1532" max="1532" width="13.8984375" style="94" customWidth="1"/>
    <col min="1533" max="1533" width="14.3984375" style="94" customWidth="1"/>
    <col min="1534" max="1534" width="12.69921875" style="94" customWidth="1"/>
    <col min="1535" max="1535" width="13.8984375" style="94" customWidth="1"/>
    <col min="1536" max="1536" width="14.3984375" style="94" customWidth="1"/>
    <col min="1537" max="1537" width="12.69921875" style="94" customWidth="1"/>
    <col min="1538" max="1540" width="7.3984375" style="94" customWidth="1"/>
    <col min="1541" max="1541" width="10.69921875" style="94" customWidth="1"/>
    <col min="1542" max="1774" width="9.09765625" style="94"/>
    <col min="1775" max="1775" width="6.59765625" style="94" customWidth="1"/>
    <col min="1776" max="1776" width="11.3984375" style="94" customWidth="1"/>
    <col min="1777" max="1777" width="6.8984375" style="94" customWidth="1"/>
    <col min="1778" max="1778" width="16.3984375" style="94" customWidth="1"/>
    <col min="1779" max="1779" width="14.09765625" style="94" customWidth="1"/>
    <col min="1780" max="1780" width="5.3984375" style="94" customWidth="1"/>
    <col min="1781" max="1781" width="44.8984375" style="94" customWidth="1"/>
    <col min="1782" max="1782" width="7.19921875" style="94" customWidth="1"/>
    <col min="1783" max="1783" width="6.3984375" style="94" customWidth="1"/>
    <col min="1784" max="1784" width="11.8984375" style="94" customWidth="1"/>
    <col min="1785" max="1785" width="14.59765625" style="94" customWidth="1"/>
    <col min="1786" max="1786" width="14.3984375" style="94" customWidth="1"/>
    <col min="1787" max="1787" width="12.69921875" style="94" customWidth="1"/>
    <col min="1788" max="1788" width="13.8984375" style="94" customWidth="1"/>
    <col min="1789" max="1789" width="14.3984375" style="94" customWidth="1"/>
    <col min="1790" max="1790" width="12.69921875" style="94" customWidth="1"/>
    <col min="1791" max="1791" width="13.8984375" style="94" customWidth="1"/>
    <col min="1792" max="1792" width="14.3984375" style="94" customWidth="1"/>
    <col min="1793" max="1793" width="12.69921875" style="94" customWidth="1"/>
    <col min="1794" max="1796" width="7.3984375" style="94" customWidth="1"/>
    <col min="1797" max="1797" width="10.69921875" style="94" customWidth="1"/>
    <col min="1798" max="2030" width="9.09765625" style="94"/>
    <col min="2031" max="2031" width="6.59765625" style="94" customWidth="1"/>
    <col min="2032" max="2032" width="11.3984375" style="94" customWidth="1"/>
    <col min="2033" max="2033" width="6.8984375" style="94" customWidth="1"/>
    <col min="2034" max="2034" width="16.3984375" style="94" customWidth="1"/>
    <col min="2035" max="2035" width="14.09765625" style="94" customWidth="1"/>
    <col min="2036" max="2036" width="5.3984375" style="94" customWidth="1"/>
    <col min="2037" max="2037" width="44.8984375" style="94" customWidth="1"/>
    <col min="2038" max="2038" width="7.19921875" style="94" customWidth="1"/>
    <col min="2039" max="2039" width="6.3984375" style="94" customWidth="1"/>
    <col min="2040" max="2040" width="11.8984375" style="94" customWidth="1"/>
    <col min="2041" max="2041" width="14.59765625" style="94" customWidth="1"/>
    <col min="2042" max="2042" width="14.3984375" style="94" customWidth="1"/>
    <col min="2043" max="2043" width="12.69921875" style="94" customWidth="1"/>
    <col min="2044" max="2044" width="13.8984375" style="94" customWidth="1"/>
    <col min="2045" max="2045" width="14.3984375" style="94" customWidth="1"/>
    <col min="2046" max="2046" width="12.69921875" style="94" customWidth="1"/>
    <col min="2047" max="2047" width="13.8984375" style="94" customWidth="1"/>
    <col min="2048" max="2048" width="14.3984375" style="94" customWidth="1"/>
    <col min="2049" max="2049" width="12.69921875" style="94" customWidth="1"/>
    <col min="2050" max="2052" width="7.3984375" style="94" customWidth="1"/>
    <col min="2053" max="2053" width="10.69921875" style="94" customWidth="1"/>
    <col min="2054" max="2286" width="9.09765625" style="94"/>
    <col min="2287" max="2287" width="6.59765625" style="94" customWidth="1"/>
    <col min="2288" max="2288" width="11.3984375" style="94" customWidth="1"/>
    <col min="2289" max="2289" width="6.8984375" style="94" customWidth="1"/>
    <col min="2290" max="2290" width="16.3984375" style="94" customWidth="1"/>
    <col min="2291" max="2291" width="14.09765625" style="94" customWidth="1"/>
    <col min="2292" max="2292" width="5.3984375" style="94" customWidth="1"/>
    <col min="2293" max="2293" width="44.8984375" style="94" customWidth="1"/>
    <col min="2294" max="2294" width="7.19921875" style="94" customWidth="1"/>
    <col min="2295" max="2295" width="6.3984375" style="94" customWidth="1"/>
    <col min="2296" max="2296" width="11.8984375" style="94" customWidth="1"/>
    <col min="2297" max="2297" width="14.59765625" style="94" customWidth="1"/>
    <col min="2298" max="2298" width="14.3984375" style="94" customWidth="1"/>
    <col min="2299" max="2299" width="12.69921875" style="94" customWidth="1"/>
    <col min="2300" max="2300" width="13.8984375" style="94" customWidth="1"/>
    <col min="2301" max="2301" width="14.3984375" style="94" customWidth="1"/>
    <col min="2302" max="2302" width="12.69921875" style="94" customWidth="1"/>
    <col min="2303" max="2303" width="13.8984375" style="94" customWidth="1"/>
    <col min="2304" max="2304" width="14.3984375" style="94" customWidth="1"/>
    <col min="2305" max="2305" width="12.69921875" style="94" customWidth="1"/>
    <col min="2306" max="2308" width="7.3984375" style="94" customWidth="1"/>
    <col min="2309" max="2309" width="10.69921875" style="94" customWidth="1"/>
    <col min="2310" max="2542" width="9.09765625" style="94"/>
    <col min="2543" max="2543" width="6.59765625" style="94" customWidth="1"/>
    <col min="2544" max="2544" width="11.3984375" style="94" customWidth="1"/>
    <col min="2545" max="2545" width="6.8984375" style="94" customWidth="1"/>
    <col min="2546" max="2546" width="16.3984375" style="94" customWidth="1"/>
    <col min="2547" max="2547" width="14.09765625" style="94" customWidth="1"/>
    <col min="2548" max="2548" width="5.3984375" style="94" customWidth="1"/>
    <col min="2549" max="2549" width="44.8984375" style="94" customWidth="1"/>
    <col min="2550" max="2550" width="7.19921875" style="94" customWidth="1"/>
    <col min="2551" max="2551" width="6.3984375" style="94" customWidth="1"/>
    <col min="2552" max="2552" width="11.8984375" style="94" customWidth="1"/>
    <col min="2553" max="2553" width="14.59765625" style="94" customWidth="1"/>
    <col min="2554" max="2554" width="14.3984375" style="94" customWidth="1"/>
    <col min="2555" max="2555" width="12.69921875" style="94" customWidth="1"/>
    <col min="2556" max="2556" width="13.8984375" style="94" customWidth="1"/>
    <col min="2557" max="2557" width="14.3984375" style="94" customWidth="1"/>
    <col min="2558" max="2558" width="12.69921875" style="94" customWidth="1"/>
    <col min="2559" max="2559" width="13.8984375" style="94" customWidth="1"/>
    <col min="2560" max="2560" width="14.3984375" style="94" customWidth="1"/>
    <col min="2561" max="2561" width="12.69921875" style="94" customWidth="1"/>
    <col min="2562" max="2564" width="7.3984375" style="94" customWidth="1"/>
    <col min="2565" max="2565" width="10.69921875" style="94" customWidth="1"/>
    <col min="2566" max="2798" width="9.09765625" style="94"/>
    <col min="2799" max="2799" width="6.59765625" style="94" customWidth="1"/>
    <col min="2800" max="2800" width="11.3984375" style="94" customWidth="1"/>
    <col min="2801" max="2801" width="6.8984375" style="94" customWidth="1"/>
    <col min="2802" max="2802" width="16.3984375" style="94" customWidth="1"/>
    <col min="2803" max="2803" width="14.09765625" style="94" customWidth="1"/>
    <col min="2804" max="2804" width="5.3984375" style="94" customWidth="1"/>
    <col min="2805" max="2805" width="44.8984375" style="94" customWidth="1"/>
    <col min="2806" max="2806" width="7.19921875" style="94" customWidth="1"/>
    <col min="2807" max="2807" width="6.3984375" style="94" customWidth="1"/>
    <col min="2808" max="2808" width="11.8984375" style="94" customWidth="1"/>
    <col min="2809" max="2809" width="14.59765625" style="94" customWidth="1"/>
    <col min="2810" max="2810" width="14.3984375" style="94" customWidth="1"/>
    <col min="2811" max="2811" width="12.69921875" style="94" customWidth="1"/>
    <col min="2812" max="2812" width="13.8984375" style="94" customWidth="1"/>
    <col min="2813" max="2813" width="14.3984375" style="94" customWidth="1"/>
    <col min="2814" max="2814" width="12.69921875" style="94" customWidth="1"/>
    <col min="2815" max="2815" width="13.8984375" style="94" customWidth="1"/>
    <col min="2816" max="2816" width="14.3984375" style="94" customWidth="1"/>
    <col min="2817" max="2817" width="12.69921875" style="94" customWidth="1"/>
    <col min="2818" max="2820" width="7.3984375" style="94" customWidth="1"/>
    <col min="2821" max="2821" width="10.69921875" style="94" customWidth="1"/>
    <col min="2822" max="3054" width="9.09765625" style="94"/>
    <col min="3055" max="3055" width="6.59765625" style="94" customWidth="1"/>
    <col min="3056" max="3056" width="11.3984375" style="94" customWidth="1"/>
    <col min="3057" max="3057" width="6.8984375" style="94" customWidth="1"/>
    <col min="3058" max="3058" width="16.3984375" style="94" customWidth="1"/>
    <col min="3059" max="3059" width="14.09765625" style="94" customWidth="1"/>
    <col min="3060" max="3060" width="5.3984375" style="94" customWidth="1"/>
    <col min="3061" max="3061" width="44.8984375" style="94" customWidth="1"/>
    <col min="3062" max="3062" width="7.19921875" style="94" customWidth="1"/>
    <col min="3063" max="3063" width="6.3984375" style="94" customWidth="1"/>
    <col min="3064" max="3064" width="11.8984375" style="94" customWidth="1"/>
    <col min="3065" max="3065" width="14.59765625" style="94" customWidth="1"/>
    <col min="3066" max="3066" width="14.3984375" style="94" customWidth="1"/>
    <col min="3067" max="3067" width="12.69921875" style="94" customWidth="1"/>
    <col min="3068" max="3068" width="13.8984375" style="94" customWidth="1"/>
    <col min="3069" max="3069" width="14.3984375" style="94" customWidth="1"/>
    <col min="3070" max="3070" width="12.69921875" style="94" customWidth="1"/>
    <col min="3071" max="3071" width="13.8984375" style="94" customWidth="1"/>
    <col min="3072" max="3072" width="14.3984375" style="94" customWidth="1"/>
    <col min="3073" max="3073" width="12.69921875" style="94" customWidth="1"/>
    <col min="3074" max="3076" width="7.3984375" style="94" customWidth="1"/>
    <col min="3077" max="3077" width="10.69921875" style="94" customWidth="1"/>
    <col min="3078" max="3310" width="9.09765625" style="94"/>
    <col min="3311" max="3311" width="6.59765625" style="94" customWidth="1"/>
    <col min="3312" max="3312" width="11.3984375" style="94" customWidth="1"/>
    <col min="3313" max="3313" width="6.8984375" style="94" customWidth="1"/>
    <col min="3314" max="3314" width="16.3984375" style="94" customWidth="1"/>
    <col min="3315" max="3315" width="14.09765625" style="94" customWidth="1"/>
    <col min="3316" max="3316" width="5.3984375" style="94" customWidth="1"/>
    <col min="3317" max="3317" width="44.8984375" style="94" customWidth="1"/>
    <col min="3318" max="3318" width="7.19921875" style="94" customWidth="1"/>
    <col min="3319" max="3319" width="6.3984375" style="94" customWidth="1"/>
    <col min="3320" max="3320" width="11.8984375" style="94" customWidth="1"/>
    <col min="3321" max="3321" width="14.59765625" style="94" customWidth="1"/>
    <col min="3322" max="3322" width="14.3984375" style="94" customWidth="1"/>
    <col min="3323" max="3323" width="12.69921875" style="94" customWidth="1"/>
    <col min="3324" max="3324" width="13.8984375" style="94" customWidth="1"/>
    <col min="3325" max="3325" width="14.3984375" style="94" customWidth="1"/>
    <col min="3326" max="3326" width="12.69921875" style="94" customWidth="1"/>
    <col min="3327" max="3327" width="13.8984375" style="94" customWidth="1"/>
    <col min="3328" max="3328" width="14.3984375" style="94" customWidth="1"/>
    <col min="3329" max="3329" width="12.69921875" style="94" customWidth="1"/>
    <col min="3330" max="3332" width="7.3984375" style="94" customWidth="1"/>
    <col min="3333" max="3333" width="10.69921875" style="94" customWidth="1"/>
    <col min="3334" max="3566" width="9.09765625" style="94"/>
    <col min="3567" max="3567" width="6.59765625" style="94" customWidth="1"/>
    <col min="3568" max="3568" width="11.3984375" style="94" customWidth="1"/>
    <col min="3569" max="3569" width="6.8984375" style="94" customWidth="1"/>
    <col min="3570" max="3570" width="16.3984375" style="94" customWidth="1"/>
    <col min="3571" max="3571" width="14.09765625" style="94" customWidth="1"/>
    <col min="3572" max="3572" width="5.3984375" style="94" customWidth="1"/>
    <col min="3573" max="3573" width="44.8984375" style="94" customWidth="1"/>
    <col min="3574" max="3574" width="7.19921875" style="94" customWidth="1"/>
    <col min="3575" max="3575" width="6.3984375" style="94" customWidth="1"/>
    <col min="3576" max="3576" width="11.8984375" style="94" customWidth="1"/>
    <col min="3577" max="3577" width="14.59765625" style="94" customWidth="1"/>
    <col min="3578" max="3578" width="14.3984375" style="94" customWidth="1"/>
    <col min="3579" max="3579" width="12.69921875" style="94" customWidth="1"/>
    <col min="3580" max="3580" width="13.8984375" style="94" customWidth="1"/>
    <col min="3581" max="3581" width="14.3984375" style="94" customWidth="1"/>
    <col min="3582" max="3582" width="12.69921875" style="94" customWidth="1"/>
    <col min="3583" max="3583" width="13.8984375" style="94" customWidth="1"/>
    <col min="3584" max="3584" width="14.3984375" style="94" customWidth="1"/>
    <col min="3585" max="3585" width="12.69921875" style="94" customWidth="1"/>
    <col min="3586" max="3588" width="7.3984375" style="94" customWidth="1"/>
    <col min="3589" max="3589" width="10.69921875" style="94" customWidth="1"/>
    <col min="3590" max="3822" width="9.09765625" style="94"/>
    <col min="3823" max="3823" width="6.59765625" style="94" customWidth="1"/>
    <col min="3824" max="3824" width="11.3984375" style="94" customWidth="1"/>
    <col min="3825" max="3825" width="6.8984375" style="94" customWidth="1"/>
    <col min="3826" max="3826" width="16.3984375" style="94" customWidth="1"/>
    <col min="3827" max="3827" width="14.09765625" style="94" customWidth="1"/>
    <col min="3828" max="3828" width="5.3984375" style="94" customWidth="1"/>
    <col min="3829" max="3829" width="44.8984375" style="94" customWidth="1"/>
    <col min="3830" max="3830" width="7.19921875" style="94" customWidth="1"/>
    <col min="3831" max="3831" width="6.3984375" style="94" customWidth="1"/>
    <col min="3832" max="3832" width="11.8984375" style="94" customWidth="1"/>
    <col min="3833" max="3833" width="14.59765625" style="94" customWidth="1"/>
    <col min="3834" max="3834" width="14.3984375" style="94" customWidth="1"/>
    <col min="3835" max="3835" width="12.69921875" style="94" customWidth="1"/>
    <col min="3836" max="3836" width="13.8984375" style="94" customWidth="1"/>
    <col min="3837" max="3837" width="14.3984375" style="94" customWidth="1"/>
    <col min="3838" max="3838" width="12.69921875" style="94" customWidth="1"/>
    <col min="3839" max="3839" width="13.8984375" style="94" customWidth="1"/>
    <col min="3840" max="3840" width="14.3984375" style="94" customWidth="1"/>
    <col min="3841" max="3841" width="12.69921875" style="94" customWidth="1"/>
    <col min="3842" max="3844" width="7.3984375" style="94" customWidth="1"/>
    <col min="3845" max="3845" width="10.69921875" style="94" customWidth="1"/>
    <col min="3846" max="4078" width="9.09765625" style="94"/>
    <col min="4079" max="4079" width="6.59765625" style="94" customWidth="1"/>
    <col min="4080" max="4080" width="11.3984375" style="94" customWidth="1"/>
    <col min="4081" max="4081" width="6.8984375" style="94" customWidth="1"/>
    <col min="4082" max="4082" width="16.3984375" style="94" customWidth="1"/>
    <col min="4083" max="4083" width="14.09765625" style="94" customWidth="1"/>
    <col min="4084" max="4084" width="5.3984375" style="94" customWidth="1"/>
    <col min="4085" max="4085" width="44.8984375" style="94" customWidth="1"/>
    <col min="4086" max="4086" width="7.19921875" style="94" customWidth="1"/>
    <col min="4087" max="4087" width="6.3984375" style="94" customWidth="1"/>
    <col min="4088" max="4088" width="11.8984375" style="94" customWidth="1"/>
    <col min="4089" max="4089" width="14.59765625" style="94" customWidth="1"/>
    <col min="4090" max="4090" width="14.3984375" style="94" customWidth="1"/>
    <col min="4091" max="4091" width="12.69921875" style="94" customWidth="1"/>
    <col min="4092" max="4092" width="13.8984375" style="94" customWidth="1"/>
    <col min="4093" max="4093" width="14.3984375" style="94" customWidth="1"/>
    <col min="4094" max="4094" width="12.69921875" style="94" customWidth="1"/>
    <col min="4095" max="4095" width="13.8984375" style="94" customWidth="1"/>
    <col min="4096" max="4096" width="14.3984375" style="94" customWidth="1"/>
    <col min="4097" max="4097" width="12.69921875" style="94" customWidth="1"/>
    <col min="4098" max="4100" width="7.3984375" style="94" customWidth="1"/>
    <col min="4101" max="4101" width="10.69921875" style="94" customWidth="1"/>
    <col min="4102" max="4334" width="9.09765625" style="94"/>
    <col min="4335" max="4335" width="6.59765625" style="94" customWidth="1"/>
    <col min="4336" max="4336" width="11.3984375" style="94" customWidth="1"/>
    <col min="4337" max="4337" width="6.8984375" style="94" customWidth="1"/>
    <col min="4338" max="4338" width="16.3984375" style="94" customWidth="1"/>
    <col min="4339" max="4339" width="14.09765625" style="94" customWidth="1"/>
    <col min="4340" max="4340" width="5.3984375" style="94" customWidth="1"/>
    <col min="4341" max="4341" width="44.8984375" style="94" customWidth="1"/>
    <col min="4342" max="4342" width="7.19921875" style="94" customWidth="1"/>
    <col min="4343" max="4343" width="6.3984375" style="94" customWidth="1"/>
    <col min="4344" max="4344" width="11.8984375" style="94" customWidth="1"/>
    <col min="4345" max="4345" width="14.59765625" style="94" customWidth="1"/>
    <col min="4346" max="4346" width="14.3984375" style="94" customWidth="1"/>
    <col min="4347" max="4347" width="12.69921875" style="94" customWidth="1"/>
    <col min="4348" max="4348" width="13.8984375" style="94" customWidth="1"/>
    <col min="4349" max="4349" width="14.3984375" style="94" customWidth="1"/>
    <col min="4350" max="4350" width="12.69921875" style="94" customWidth="1"/>
    <col min="4351" max="4351" width="13.8984375" style="94" customWidth="1"/>
    <col min="4352" max="4352" width="14.3984375" style="94" customWidth="1"/>
    <col min="4353" max="4353" width="12.69921875" style="94" customWidth="1"/>
    <col min="4354" max="4356" width="7.3984375" style="94" customWidth="1"/>
    <col min="4357" max="4357" width="10.69921875" style="94" customWidth="1"/>
    <col min="4358" max="4590" width="9.09765625" style="94"/>
    <col min="4591" max="4591" width="6.59765625" style="94" customWidth="1"/>
    <col min="4592" max="4592" width="11.3984375" style="94" customWidth="1"/>
    <col min="4593" max="4593" width="6.8984375" style="94" customWidth="1"/>
    <col min="4594" max="4594" width="16.3984375" style="94" customWidth="1"/>
    <col min="4595" max="4595" width="14.09765625" style="94" customWidth="1"/>
    <col min="4596" max="4596" width="5.3984375" style="94" customWidth="1"/>
    <col min="4597" max="4597" width="44.8984375" style="94" customWidth="1"/>
    <col min="4598" max="4598" width="7.19921875" style="94" customWidth="1"/>
    <col min="4599" max="4599" width="6.3984375" style="94" customWidth="1"/>
    <col min="4600" max="4600" width="11.8984375" style="94" customWidth="1"/>
    <col min="4601" max="4601" width="14.59765625" style="94" customWidth="1"/>
    <col min="4602" max="4602" width="14.3984375" style="94" customWidth="1"/>
    <col min="4603" max="4603" width="12.69921875" style="94" customWidth="1"/>
    <col min="4604" max="4604" width="13.8984375" style="94" customWidth="1"/>
    <col min="4605" max="4605" width="14.3984375" style="94" customWidth="1"/>
    <col min="4606" max="4606" width="12.69921875" style="94" customWidth="1"/>
    <col min="4607" max="4607" width="13.8984375" style="94" customWidth="1"/>
    <col min="4608" max="4608" width="14.3984375" style="94" customWidth="1"/>
    <col min="4609" max="4609" width="12.69921875" style="94" customWidth="1"/>
    <col min="4610" max="4612" width="7.3984375" style="94" customWidth="1"/>
    <col min="4613" max="4613" width="10.69921875" style="94" customWidth="1"/>
    <col min="4614" max="4846" width="9.09765625" style="94"/>
    <col min="4847" max="4847" width="6.59765625" style="94" customWidth="1"/>
    <col min="4848" max="4848" width="11.3984375" style="94" customWidth="1"/>
    <col min="4849" max="4849" width="6.8984375" style="94" customWidth="1"/>
    <col min="4850" max="4850" width="16.3984375" style="94" customWidth="1"/>
    <col min="4851" max="4851" width="14.09765625" style="94" customWidth="1"/>
    <col min="4852" max="4852" width="5.3984375" style="94" customWidth="1"/>
    <col min="4853" max="4853" width="44.8984375" style="94" customWidth="1"/>
    <col min="4854" max="4854" width="7.19921875" style="94" customWidth="1"/>
    <col min="4855" max="4855" width="6.3984375" style="94" customWidth="1"/>
    <col min="4856" max="4856" width="11.8984375" style="94" customWidth="1"/>
    <col min="4857" max="4857" width="14.59765625" style="94" customWidth="1"/>
    <col min="4858" max="4858" width="14.3984375" style="94" customWidth="1"/>
    <col min="4859" max="4859" width="12.69921875" style="94" customWidth="1"/>
    <col min="4860" max="4860" width="13.8984375" style="94" customWidth="1"/>
    <col min="4861" max="4861" width="14.3984375" style="94" customWidth="1"/>
    <col min="4862" max="4862" width="12.69921875" style="94" customWidth="1"/>
    <col min="4863" max="4863" width="13.8984375" style="94" customWidth="1"/>
    <col min="4864" max="4864" width="14.3984375" style="94" customWidth="1"/>
    <col min="4865" max="4865" width="12.69921875" style="94" customWidth="1"/>
    <col min="4866" max="4868" width="7.3984375" style="94" customWidth="1"/>
    <col min="4869" max="4869" width="10.69921875" style="94" customWidth="1"/>
    <col min="4870" max="5102" width="9.09765625" style="94"/>
    <col min="5103" max="5103" width="6.59765625" style="94" customWidth="1"/>
    <col min="5104" max="5104" width="11.3984375" style="94" customWidth="1"/>
    <col min="5105" max="5105" width="6.8984375" style="94" customWidth="1"/>
    <col min="5106" max="5106" width="16.3984375" style="94" customWidth="1"/>
    <col min="5107" max="5107" width="14.09765625" style="94" customWidth="1"/>
    <col min="5108" max="5108" width="5.3984375" style="94" customWidth="1"/>
    <col min="5109" max="5109" width="44.8984375" style="94" customWidth="1"/>
    <col min="5110" max="5110" width="7.19921875" style="94" customWidth="1"/>
    <col min="5111" max="5111" width="6.3984375" style="94" customWidth="1"/>
    <col min="5112" max="5112" width="11.8984375" style="94" customWidth="1"/>
    <col min="5113" max="5113" width="14.59765625" style="94" customWidth="1"/>
    <col min="5114" max="5114" width="14.3984375" style="94" customWidth="1"/>
    <col min="5115" max="5115" width="12.69921875" style="94" customWidth="1"/>
    <col min="5116" max="5116" width="13.8984375" style="94" customWidth="1"/>
    <col min="5117" max="5117" width="14.3984375" style="94" customWidth="1"/>
    <col min="5118" max="5118" width="12.69921875" style="94" customWidth="1"/>
    <col min="5119" max="5119" width="13.8984375" style="94" customWidth="1"/>
    <col min="5120" max="5120" width="14.3984375" style="94" customWidth="1"/>
    <col min="5121" max="5121" width="12.69921875" style="94" customWidth="1"/>
    <col min="5122" max="5124" width="7.3984375" style="94" customWidth="1"/>
    <col min="5125" max="5125" width="10.69921875" style="94" customWidth="1"/>
    <col min="5126" max="5358" width="9.09765625" style="94"/>
    <col min="5359" max="5359" width="6.59765625" style="94" customWidth="1"/>
    <col min="5360" max="5360" width="11.3984375" style="94" customWidth="1"/>
    <col min="5361" max="5361" width="6.8984375" style="94" customWidth="1"/>
    <col min="5362" max="5362" width="16.3984375" style="94" customWidth="1"/>
    <col min="5363" max="5363" width="14.09765625" style="94" customWidth="1"/>
    <col min="5364" max="5364" width="5.3984375" style="94" customWidth="1"/>
    <col min="5365" max="5365" width="44.8984375" style="94" customWidth="1"/>
    <col min="5366" max="5366" width="7.19921875" style="94" customWidth="1"/>
    <col min="5367" max="5367" width="6.3984375" style="94" customWidth="1"/>
    <col min="5368" max="5368" width="11.8984375" style="94" customWidth="1"/>
    <col min="5369" max="5369" width="14.59765625" style="94" customWidth="1"/>
    <col min="5370" max="5370" width="14.3984375" style="94" customWidth="1"/>
    <col min="5371" max="5371" width="12.69921875" style="94" customWidth="1"/>
    <col min="5372" max="5372" width="13.8984375" style="94" customWidth="1"/>
    <col min="5373" max="5373" width="14.3984375" style="94" customWidth="1"/>
    <col min="5374" max="5374" width="12.69921875" style="94" customWidth="1"/>
    <col min="5375" max="5375" width="13.8984375" style="94" customWidth="1"/>
    <col min="5376" max="5376" width="14.3984375" style="94" customWidth="1"/>
    <col min="5377" max="5377" width="12.69921875" style="94" customWidth="1"/>
    <col min="5378" max="5380" width="7.3984375" style="94" customWidth="1"/>
    <col min="5381" max="5381" width="10.69921875" style="94" customWidth="1"/>
    <col min="5382" max="5614" width="9.09765625" style="94"/>
    <col min="5615" max="5615" width="6.59765625" style="94" customWidth="1"/>
    <col min="5616" max="5616" width="11.3984375" style="94" customWidth="1"/>
    <col min="5617" max="5617" width="6.8984375" style="94" customWidth="1"/>
    <col min="5618" max="5618" width="16.3984375" style="94" customWidth="1"/>
    <col min="5619" max="5619" width="14.09765625" style="94" customWidth="1"/>
    <col min="5620" max="5620" width="5.3984375" style="94" customWidth="1"/>
    <col min="5621" max="5621" width="44.8984375" style="94" customWidth="1"/>
    <col min="5622" max="5622" width="7.19921875" style="94" customWidth="1"/>
    <col min="5623" max="5623" width="6.3984375" style="94" customWidth="1"/>
    <col min="5624" max="5624" width="11.8984375" style="94" customWidth="1"/>
    <col min="5625" max="5625" width="14.59765625" style="94" customWidth="1"/>
    <col min="5626" max="5626" width="14.3984375" style="94" customWidth="1"/>
    <col min="5627" max="5627" width="12.69921875" style="94" customWidth="1"/>
    <col min="5628" max="5628" width="13.8984375" style="94" customWidth="1"/>
    <col min="5629" max="5629" width="14.3984375" style="94" customWidth="1"/>
    <col min="5630" max="5630" width="12.69921875" style="94" customWidth="1"/>
    <col min="5631" max="5631" width="13.8984375" style="94" customWidth="1"/>
    <col min="5632" max="5632" width="14.3984375" style="94" customWidth="1"/>
    <col min="5633" max="5633" width="12.69921875" style="94" customWidth="1"/>
    <col min="5634" max="5636" width="7.3984375" style="94" customWidth="1"/>
    <col min="5637" max="5637" width="10.69921875" style="94" customWidth="1"/>
    <col min="5638" max="5870" width="9.09765625" style="94"/>
    <col min="5871" max="5871" width="6.59765625" style="94" customWidth="1"/>
    <col min="5872" max="5872" width="11.3984375" style="94" customWidth="1"/>
    <col min="5873" max="5873" width="6.8984375" style="94" customWidth="1"/>
    <col min="5874" max="5874" width="16.3984375" style="94" customWidth="1"/>
    <col min="5875" max="5875" width="14.09765625" style="94" customWidth="1"/>
    <col min="5876" max="5876" width="5.3984375" style="94" customWidth="1"/>
    <col min="5877" max="5877" width="44.8984375" style="94" customWidth="1"/>
    <col min="5878" max="5878" width="7.19921875" style="94" customWidth="1"/>
    <col min="5879" max="5879" width="6.3984375" style="94" customWidth="1"/>
    <col min="5880" max="5880" width="11.8984375" style="94" customWidth="1"/>
    <col min="5881" max="5881" width="14.59765625" style="94" customWidth="1"/>
    <col min="5882" max="5882" width="14.3984375" style="94" customWidth="1"/>
    <col min="5883" max="5883" width="12.69921875" style="94" customWidth="1"/>
    <col min="5884" max="5884" width="13.8984375" style="94" customWidth="1"/>
    <col min="5885" max="5885" width="14.3984375" style="94" customWidth="1"/>
    <col min="5886" max="5886" width="12.69921875" style="94" customWidth="1"/>
    <col min="5887" max="5887" width="13.8984375" style="94" customWidth="1"/>
    <col min="5888" max="5888" width="14.3984375" style="94" customWidth="1"/>
    <col min="5889" max="5889" width="12.69921875" style="94" customWidth="1"/>
    <col min="5890" max="5892" width="7.3984375" style="94" customWidth="1"/>
    <col min="5893" max="5893" width="10.69921875" style="94" customWidth="1"/>
    <col min="5894" max="6126" width="9.09765625" style="94"/>
    <col min="6127" max="6127" width="6.59765625" style="94" customWidth="1"/>
    <col min="6128" max="6128" width="11.3984375" style="94" customWidth="1"/>
    <col min="6129" max="6129" width="6.8984375" style="94" customWidth="1"/>
    <col min="6130" max="6130" width="16.3984375" style="94" customWidth="1"/>
    <col min="6131" max="6131" width="14.09765625" style="94" customWidth="1"/>
    <col min="6132" max="6132" width="5.3984375" style="94" customWidth="1"/>
    <col min="6133" max="6133" width="44.8984375" style="94" customWidth="1"/>
    <col min="6134" max="6134" width="7.19921875" style="94" customWidth="1"/>
    <col min="6135" max="6135" width="6.3984375" style="94" customWidth="1"/>
    <col min="6136" max="6136" width="11.8984375" style="94" customWidth="1"/>
    <col min="6137" max="6137" width="14.59765625" style="94" customWidth="1"/>
    <col min="6138" max="6138" width="14.3984375" style="94" customWidth="1"/>
    <col min="6139" max="6139" width="12.69921875" style="94" customWidth="1"/>
    <col min="6140" max="6140" width="13.8984375" style="94" customWidth="1"/>
    <col min="6141" max="6141" width="14.3984375" style="94" customWidth="1"/>
    <col min="6142" max="6142" width="12.69921875" style="94" customWidth="1"/>
    <col min="6143" max="6143" width="13.8984375" style="94" customWidth="1"/>
    <col min="6144" max="6144" width="14.3984375" style="94" customWidth="1"/>
    <col min="6145" max="6145" width="12.69921875" style="94" customWidth="1"/>
    <col min="6146" max="6148" width="7.3984375" style="94" customWidth="1"/>
    <col min="6149" max="6149" width="10.69921875" style="94" customWidth="1"/>
    <col min="6150" max="6382" width="9.09765625" style="94"/>
    <col min="6383" max="6383" width="6.59765625" style="94" customWidth="1"/>
    <col min="6384" max="6384" width="11.3984375" style="94" customWidth="1"/>
    <col min="6385" max="6385" width="6.8984375" style="94" customWidth="1"/>
    <col min="6386" max="6386" width="16.3984375" style="94" customWidth="1"/>
    <col min="6387" max="6387" width="14.09765625" style="94" customWidth="1"/>
    <col min="6388" max="6388" width="5.3984375" style="94" customWidth="1"/>
    <col min="6389" max="6389" width="44.8984375" style="94" customWidth="1"/>
    <col min="6390" max="6390" width="7.19921875" style="94" customWidth="1"/>
    <col min="6391" max="6391" width="6.3984375" style="94" customWidth="1"/>
    <col min="6392" max="6392" width="11.8984375" style="94" customWidth="1"/>
    <col min="6393" max="6393" width="14.59765625" style="94" customWidth="1"/>
    <col min="6394" max="6394" width="14.3984375" style="94" customWidth="1"/>
    <col min="6395" max="6395" width="12.69921875" style="94" customWidth="1"/>
    <col min="6396" max="6396" width="13.8984375" style="94" customWidth="1"/>
    <col min="6397" max="6397" width="14.3984375" style="94" customWidth="1"/>
    <col min="6398" max="6398" width="12.69921875" style="94" customWidth="1"/>
    <col min="6399" max="6399" width="13.8984375" style="94" customWidth="1"/>
    <col min="6400" max="6400" width="14.3984375" style="94" customWidth="1"/>
    <col min="6401" max="6401" width="12.69921875" style="94" customWidth="1"/>
    <col min="6402" max="6404" width="7.3984375" style="94" customWidth="1"/>
    <col min="6405" max="6405" width="10.69921875" style="94" customWidth="1"/>
    <col min="6406" max="6638" width="9.09765625" style="94"/>
    <col min="6639" max="6639" width="6.59765625" style="94" customWidth="1"/>
    <col min="6640" max="6640" width="11.3984375" style="94" customWidth="1"/>
    <col min="6641" max="6641" width="6.8984375" style="94" customWidth="1"/>
    <col min="6642" max="6642" width="16.3984375" style="94" customWidth="1"/>
    <col min="6643" max="6643" width="14.09765625" style="94" customWidth="1"/>
    <col min="6644" max="6644" width="5.3984375" style="94" customWidth="1"/>
    <col min="6645" max="6645" width="44.8984375" style="94" customWidth="1"/>
    <col min="6646" max="6646" width="7.19921875" style="94" customWidth="1"/>
    <col min="6647" max="6647" width="6.3984375" style="94" customWidth="1"/>
    <col min="6648" max="6648" width="11.8984375" style="94" customWidth="1"/>
    <col min="6649" max="6649" width="14.59765625" style="94" customWidth="1"/>
    <col min="6650" max="6650" width="14.3984375" style="94" customWidth="1"/>
    <col min="6651" max="6651" width="12.69921875" style="94" customWidth="1"/>
    <col min="6652" max="6652" width="13.8984375" style="94" customWidth="1"/>
    <col min="6653" max="6653" width="14.3984375" style="94" customWidth="1"/>
    <col min="6654" max="6654" width="12.69921875" style="94" customWidth="1"/>
    <col min="6655" max="6655" width="13.8984375" style="94" customWidth="1"/>
    <col min="6656" max="6656" width="14.3984375" style="94" customWidth="1"/>
    <col min="6657" max="6657" width="12.69921875" style="94" customWidth="1"/>
    <col min="6658" max="6660" width="7.3984375" style="94" customWidth="1"/>
    <col min="6661" max="6661" width="10.69921875" style="94" customWidth="1"/>
    <col min="6662" max="6894" width="9.09765625" style="94"/>
    <col min="6895" max="6895" width="6.59765625" style="94" customWidth="1"/>
    <col min="6896" max="6896" width="11.3984375" style="94" customWidth="1"/>
    <col min="6897" max="6897" width="6.8984375" style="94" customWidth="1"/>
    <col min="6898" max="6898" width="16.3984375" style="94" customWidth="1"/>
    <col min="6899" max="6899" width="14.09765625" style="94" customWidth="1"/>
    <col min="6900" max="6900" width="5.3984375" style="94" customWidth="1"/>
    <col min="6901" max="6901" width="44.8984375" style="94" customWidth="1"/>
    <col min="6902" max="6902" width="7.19921875" style="94" customWidth="1"/>
    <col min="6903" max="6903" width="6.3984375" style="94" customWidth="1"/>
    <col min="6904" max="6904" width="11.8984375" style="94" customWidth="1"/>
    <col min="6905" max="6905" width="14.59765625" style="94" customWidth="1"/>
    <col min="6906" max="6906" width="14.3984375" style="94" customWidth="1"/>
    <col min="6907" max="6907" width="12.69921875" style="94" customWidth="1"/>
    <col min="6908" max="6908" width="13.8984375" style="94" customWidth="1"/>
    <col min="6909" max="6909" width="14.3984375" style="94" customWidth="1"/>
    <col min="6910" max="6910" width="12.69921875" style="94" customWidth="1"/>
    <col min="6911" max="6911" width="13.8984375" style="94" customWidth="1"/>
    <col min="6912" max="6912" width="14.3984375" style="94" customWidth="1"/>
    <col min="6913" max="6913" width="12.69921875" style="94" customWidth="1"/>
    <col min="6914" max="6916" width="7.3984375" style="94" customWidth="1"/>
    <col min="6917" max="6917" width="10.69921875" style="94" customWidth="1"/>
    <col min="6918" max="7150" width="9.09765625" style="94"/>
    <col min="7151" max="7151" width="6.59765625" style="94" customWidth="1"/>
    <col min="7152" max="7152" width="11.3984375" style="94" customWidth="1"/>
    <col min="7153" max="7153" width="6.8984375" style="94" customWidth="1"/>
    <col min="7154" max="7154" width="16.3984375" style="94" customWidth="1"/>
    <col min="7155" max="7155" width="14.09765625" style="94" customWidth="1"/>
    <col min="7156" max="7156" width="5.3984375" style="94" customWidth="1"/>
    <col min="7157" max="7157" width="44.8984375" style="94" customWidth="1"/>
    <col min="7158" max="7158" width="7.19921875" style="94" customWidth="1"/>
    <col min="7159" max="7159" width="6.3984375" style="94" customWidth="1"/>
    <col min="7160" max="7160" width="11.8984375" style="94" customWidth="1"/>
    <col min="7161" max="7161" width="14.59765625" style="94" customWidth="1"/>
    <col min="7162" max="7162" width="14.3984375" style="94" customWidth="1"/>
    <col min="7163" max="7163" width="12.69921875" style="94" customWidth="1"/>
    <col min="7164" max="7164" width="13.8984375" style="94" customWidth="1"/>
    <col min="7165" max="7165" width="14.3984375" style="94" customWidth="1"/>
    <col min="7166" max="7166" width="12.69921875" style="94" customWidth="1"/>
    <col min="7167" max="7167" width="13.8984375" style="94" customWidth="1"/>
    <col min="7168" max="7168" width="14.3984375" style="94" customWidth="1"/>
    <col min="7169" max="7169" width="12.69921875" style="94" customWidth="1"/>
    <col min="7170" max="7172" width="7.3984375" style="94" customWidth="1"/>
    <col min="7173" max="7173" width="10.69921875" style="94" customWidth="1"/>
    <col min="7174" max="7406" width="9.09765625" style="94"/>
    <col min="7407" max="7407" width="6.59765625" style="94" customWidth="1"/>
    <col min="7408" max="7408" width="11.3984375" style="94" customWidth="1"/>
    <col min="7409" max="7409" width="6.8984375" style="94" customWidth="1"/>
    <col min="7410" max="7410" width="16.3984375" style="94" customWidth="1"/>
    <col min="7411" max="7411" width="14.09765625" style="94" customWidth="1"/>
    <col min="7412" max="7412" width="5.3984375" style="94" customWidth="1"/>
    <col min="7413" max="7413" width="44.8984375" style="94" customWidth="1"/>
    <col min="7414" max="7414" width="7.19921875" style="94" customWidth="1"/>
    <col min="7415" max="7415" width="6.3984375" style="94" customWidth="1"/>
    <col min="7416" max="7416" width="11.8984375" style="94" customWidth="1"/>
    <col min="7417" max="7417" width="14.59765625" style="94" customWidth="1"/>
    <col min="7418" max="7418" width="14.3984375" style="94" customWidth="1"/>
    <col min="7419" max="7419" width="12.69921875" style="94" customWidth="1"/>
    <col min="7420" max="7420" width="13.8984375" style="94" customWidth="1"/>
    <col min="7421" max="7421" width="14.3984375" style="94" customWidth="1"/>
    <col min="7422" max="7422" width="12.69921875" style="94" customWidth="1"/>
    <col min="7423" max="7423" width="13.8984375" style="94" customWidth="1"/>
    <col min="7424" max="7424" width="14.3984375" style="94" customWidth="1"/>
    <col min="7425" max="7425" width="12.69921875" style="94" customWidth="1"/>
    <col min="7426" max="7428" width="7.3984375" style="94" customWidth="1"/>
    <col min="7429" max="7429" width="10.69921875" style="94" customWidth="1"/>
    <col min="7430" max="7662" width="9.09765625" style="94"/>
    <col min="7663" max="7663" width="6.59765625" style="94" customWidth="1"/>
    <col min="7664" max="7664" width="11.3984375" style="94" customWidth="1"/>
    <col min="7665" max="7665" width="6.8984375" style="94" customWidth="1"/>
    <col min="7666" max="7666" width="16.3984375" style="94" customWidth="1"/>
    <col min="7667" max="7667" width="14.09765625" style="94" customWidth="1"/>
    <col min="7668" max="7668" width="5.3984375" style="94" customWidth="1"/>
    <col min="7669" max="7669" width="44.8984375" style="94" customWidth="1"/>
    <col min="7670" max="7670" width="7.19921875" style="94" customWidth="1"/>
    <col min="7671" max="7671" width="6.3984375" style="94" customWidth="1"/>
    <col min="7672" max="7672" width="11.8984375" style="94" customWidth="1"/>
    <col min="7673" max="7673" width="14.59765625" style="94" customWidth="1"/>
    <col min="7674" max="7674" width="14.3984375" style="94" customWidth="1"/>
    <col min="7675" max="7675" width="12.69921875" style="94" customWidth="1"/>
    <col min="7676" max="7676" width="13.8984375" style="94" customWidth="1"/>
    <col min="7677" max="7677" width="14.3984375" style="94" customWidth="1"/>
    <col min="7678" max="7678" width="12.69921875" style="94" customWidth="1"/>
    <col min="7679" max="7679" width="13.8984375" style="94" customWidth="1"/>
    <col min="7680" max="7680" width="14.3984375" style="94" customWidth="1"/>
    <col min="7681" max="7681" width="12.69921875" style="94" customWidth="1"/>
    <col min="7682" max="7684" width="7.3984375" style="94" customWidth="1"/>
    <col min="7685" max="7685" width="10.69921875" style="94" customWidth="1"/>
    <col min="7686" max="7918" width="9.09765625" style="94"/>
    <col min="7919" max="7919" width="6.59765625" style="94" customWidth="1"/>
    <col min="7920" max="7920" width="11.3984375" style="94" customWidth="1"/>
    <col min="7921" max="7921" width="6.8984375" style="94" customWidth="1"/>
    <col min="7922" max="7922" width="16.3984375" style="94" customWidth="1"/>
    <col min="7923" max="7923" width="14.09765625" style="94" customWidth="1"/>
    <col min="7924" max="7924" width="5.3984375" style="94" customWidth="1"/>
    <col min="7925" max="7925" width="44.8984375" style="94" customWidth="1"/>
    <col min="7926" max="7926" width="7.19921875" style="94" customWidth="1"/>
    <col min="7927" max="7927" width="6.3984375" style="94" customWidth="1"/>
    <col min="7928" max="7928" width="11.8984375" style="94" customWidth="1"/>
    <col min="7929" max="7929" width="14.59765625" style="94" customWidth="1"/>
    <col min="7930" max="7930" width="14.3984375" style="94" customWidth="1"/>
    <col min="7931" max="7931" width="12.69921875" style="94" customWidth="1"/>
    <col min="7932" max="7932" width="13.8984375" style="94" customWidth="1"/>
    <col min="7933" max="7933" width="14.3984375" style="94" customWidth="1"/>
    <col min="7934" max="7934" width="12.69921875" style="94" customWidth="1"/>
    <col min="7935" max="7935" width="13.8984375" style="94" customWidth="1"/>
    <col min="7936" max="7936" width="14.3984375" style="94" customWidth="1"/>
    <col min="7937" max="7937" width="12.69921875" style="94" customWidth="1"/>
    <col min="7938" max="7940" width="7.3984375" style="94" customWidth="1"/>
    <col min="7941" max="7941" width="10.69921875" style="94" customWidth="1"/>
    <col min="7942" max="8174" width="9.09765625" style="94"/>
    <col min="8175" max="8175" width="6.59765625" style="94" customWidth="1"/>
    <col min="8176" max="8176" width="11.3984375" style="94" customWidth="1"/>
    <col min="8177" max="8177" width="6.8984375" style="94" customWidth="1"/>
    <col min="8178" max="8178" width="16.3984375" style="94" customWidth="1"/>
    <col min="8179" max="8179" width="14.09765625" style="94" customWidth="1"/>
    <col min="8180" max="8180" width="5.3984375" style="94" customWidth="1"/>
    <col min="8181" max="8181" width="44.8984375" style="94" customWidth="1"/>
    <col min="8182" max="8182" width="7.19921875" style="94" customWidth="1"/>
    <col min="8183" max="8183" width="6.3984375" style="94" customWidth="1"/>
    <col min="8184" max="8184" width="11.8984375" style="94" customWidth="1"/>
    <col min="8185" max="8185" width="14.59765625" style="94" customWidth="1"/>
    <col min="8186" max="8186" width="14.3984375" style="94" customWidth="1"/>
    <col min="8187" max="8187" width="12.69921875" style="94" customWidth="1"/>
    <col min="8188" max="8188" width="13.8984375" style="94" customWidth="1"/>
    <col min="8189" max="8189" width="14.3984375" style="94" customWidth="1"/>
    <col min="8190" max="8190" width="12.69921875" style="94" customWidth="1"/>
    <col min="8191" max="8191" width="13.8984375" style="94" customWidth="1"/>
    <col min="8192" max="8192" width="14.3984375" style="94" customWidth="1"/>
    <col min="8193" max="8193" width="12.69921875" style="94" customWidth="1"/>
    <col min="8194" max="8196" width="7.3984375" style="94" customWidth="1"/>
    <col min="8197" max="8197" width="10.69921875" style="94" customWidth="1"/>
    <col min="8198" max="8430" width="9.09765625" style="94"/>
    <col min="8431" max="8431" width="6.59765625" style="94" customWidth="1"/>
    <col min="8432" max="8432" width="11.3984375" style="94" customWidth="1"/>
    <col min="8433" max="8433" width="6.8984375" style="94" customWidth="1"/>
    <col min="8434" max="8434" width="16.3984375" style="94" customWidth="1"/>
    <col min="8435" max="8435" width="14.09765625" style="94" customWidth="1"/>
    <col min="8436" max="8436" width="5.3984375" style="94" customWidth="1"/>
    <col min="8437" max="8437" width="44.8984375" style="94" customWidth="1"/>
    <col min="8438" max="8438" width="7.19921875" style="94" customWidth="1"/>
    <col min="8439" max="8439" width="6.3984375" style="94" customWidth="1"/>
    <col min="8440" max="8440" width="11.8984375" style="94" customWidth="1"/>
    <col min="8441" max="8441" width="14.59765625" style="94" customWidth="1"/>
    <col min="8442" max="8442" width="14.3984375" style="94" customWidth="1"/>
    <col min="8443" max="8443" width="12.69921875" style="94" customWidth="1"/>
    <col min="8444" max="8444" width="13.8984375" style="94" customWidth="1"/>
    <col min="8445" max="8445" width="14.3984375" style="94" customWidth="1"/>
    <col min="8446" max="8446" width="12.69921875" style="94" customWidth="1"/>
    <col min="8447" max="8447" width="13.8984375" style="94" customWidth="1"/>
    <col min="8448" max="8448" width="14.3984375" style="94" customWidth="1"/>
    <col min="8449" max="8449" width="12.69921875" style="94" customWidth="1"/>
    <col min="8450" max="8452" width="7.3984375" style="94" customWidth="1"/>
    <col min="8453" max="8453" width="10.69921875" style="94" customWidth="1"/>
    <col min="8454" max="8686" width="9.09765625" style="94"/>
    <col min="8687" max="8687" width="6.59765625" style="94" customWidth="1"/>
    <col min="8688" max="8688" width="11.3984375" style="94" customWidth="1"/>
    <col min="8689" max="8689" width="6.8984375" style="94" customWidth="1"/>
    <col min="8690" max="8690" width="16.3984375" style="94" customWidth="1"/>
    <col min="8691" max="8691" width="14.09765625" style="94" customWidth="1"/>
    <col min="8692" max="8692" width="5.3984375" style="94" customWidth="1"/>
    <col min="8693" max="8693" width="44.8984375" style="94" customWidth="1"/>
    <col min="8694" max="8694" width="7.19921875" style="94" customWidth="1"/>
    <col min="8695" max="8695" width="6.3984375" style="94" customWidth="1"/>
    <col min="8696" max="8696" width="11.8984375" style="94" customWidth="1"/>
    <col min="8697" max="8697" width="14.59765625" style="94" customWidth="1"/>
    <col min="8698" max="8698" width="14.3984375" style="94" customWidth="1"/>
    <col min="8699" max="8699" width="12.69921875" style="94" customWidth="1"/>
    <col min="8700" max="8700" width="13.8984375" style="94" customWidth="1"/>
    <col min="8701" max="8701" width="14.3984375" style="94" customWidth="1"/>
    <col min="8702" max="8702" width="12.69921875" style="94" customWidth="1"/>
    <col min="8703" max="8703" width="13.8984375" style="94" customWidth="1"/>
    <col min="8704" max="8704" width="14.3984375" style="94" customWidth="1"/>
    <col min="8705" max="8705" width="12.69921875" style="94" customWidth="1"/>
    <col min="8706" max="8708" width="7.3984375" style="94" customWidth="1"/>
    <col min="8709" max="8709" width="10.69921875" style="94" customWidth="1"/>
    <col min="8710" max="8942" width="9.09765625" style="94"/>
    <col min="8943" max="8943" width="6.59765625" style="94" customWidth="1"/>
    <col min="8944" max="8944" width="11.3984375" style="94" customWidth="1"/>
    <col min="8945" max="8945" width="6.8984375" style="94" customWidth="1"/>
    <col min="8946" max="8946" width="16.3984375" style="94" customWidth="1"/>
    <col min="8947" max="8947" width="14.09765625" style="94" customWidth="1"/>
    <col min="8948" max="8948" width="5.3984375" style="94" customWidth="1"/>
    <col min="8949" max="8949" width="44.8984375" style="94" customWidth="1"/>
    <col min="8950" max="8950" width="7.19921875" style="94" customWidth="1"/>
    <col min="8951" max="8951" width="6.3984375" style="94" customWidth="1"/>
    <col min="8952" max="8952" width="11.8984375" style="94" customWidth="1"/>
    <col min="8953" max="8953" width="14.59765625" style="94" customWidth="1"/>
    <col min="8954" max="8954" width="14.3984375" style="94" customWidth="1"/>
    <col min="8955" max="8955" width="12.69921875" style="94" customWidth="1"/>
    <col min="8956" max="8956" width="13.8984375" style="94" customWidth="1"/>
    <col min="8957" max="8957" width="14.3984375" style="94" customWidth="1"/>
    <col min="8958" max="8958" width="12.69921875" style="94" customWidth="1"/>
    <col min="8959" max="8959" width="13.8984375" style="94" customWidth="1"/>
    <col min="8960" max="8960" width="14.3984375" style="94" customWidth="1"/>
    <col min="8961" max="8961" width="12.69921875" style="94" customWidth="1"/>
    <col min="8962" max="8964" width="7.3984375" style="94" customWidth="1"/>
    <col min="8965" max="8965" width="10.69921875" style="94" customWidth="1"/>
    <col min="8966" max="9198" width="9.09765625" style="94"/>
    <col min="9199" max="9199" width="6.59765625" style="94" customWidth="1"/>
    <col min="9200" max="9200" width="11.3984375" style="94" customWidth="1"/>
    <col min="9201" max="9201" width="6.8984375" style="94" customWidth="1"/>
    <col min="9202" max="9202" width="16.3984375" style="94" customWidth="1"/>
    <col min="9203" max="9203" width="14.09765625" style="94" customWidth="1"/>
    <col min="9204" max="9204" width="5.3984375" style="94" customWidth="1"/>
    <col min="9205" max="9205" width="44.8984375" style="94" customWidth="1"/>
    <col min="9206" max="9206" width="7.19921875" style="94" customWidth="1"/>
    <col min="9207" max="9207" width="6.3984375" style="94" customWidth="1"/>
    <col min="9208" max="9208" width="11.8984375" style="94" customWidth="1"/>
    <col min="9209" max="9209" width="14.59765625" style="94" customWidth="1"/>
    <col min="9210" max="9210" width="14.3984375" style="94" customWidth="1"/>
    <col min="9211" max="9211" width="12.69921875" style="94" customWidth="1"/>
    <col min="9212" max="9212" width="13.8984375" style="94" customWidth="1"/>
    <col min="9213" max="9213" width="14.3984375" style="94" customWidth="1"/>
    <col min="9214" max="9214" width="12.69921875" style="94" customWidth="1"/>
    <col min="9215" max="9215" width="13.8984375" style="94" customWidth="1"/>
    <col min="9216" max="9216" width="14.3984375" style="94" customWidth="1"/>
    <col min="9217" max="9217" width="12.69921875" style="94" customWidth="1"/>
    <col min="9218" max="9220" width="7.3984375" style="94" customWidth="1"/>
    <col min="9221" max="9221" width="10.69921875" style="94" customWidth="1"/>
    <col min="9222" max="9454" width="9.09765625" style="94"/>
    <col min="9455" max="9455" width="6.59765625" style="94" customWidth="1"/>
    <col min="9456" max="9456" width="11.3984375" style="94" customWidth="1"/>
    <col min="9457" max="9457" width="6.8984375" style="94" customWidth="1"/>
    <col min="9458" max="9458" width="16.3984375" style="94" customWidth="1"/>
    <col min="9459" max="9459" width="14.09765625" style="94" customWidth="1"/>
    <col min="9460" max="9460" width="5.3984375" style="94" customWidth="1"/>
    <col min="9461" max="9461" width="44.8984375" style="94" customWidth="1"/>
    <col min="9462" max="9462" width="7.19921875" style="94" customWidth="1"/>
    <col min="9463" max="9463" width="6.3984375" style="94" customWidth="1"/>
    <col min="9464" max="9464" width="11.8984375" style="94" customWidth="1"/>
    <col min="9465" max="9465" width="14.59765625" style="94" customWidth="1"/>
    <col min="9466" max="9466" width="14.3984375" style="94" customWidth="1"/>
    <col min="9467" max="9467" width="12.69921875" style="94" customWidth="1"/>
    <col min="9468" max="9468" width="13.8984375" style="94" customWidth="1"/>
    <col min="9469" max="9469" width="14.3984375" style="94" customWidth="1"/>
    <col min="9470" max="9470" width="12.69921875" style="94" customWidth="1"/>
    <col min="9471" max="9471" width="13.8984375" style="94" customWidth="1"/>
    <col min="9472" max="9472" width="14.3984375" style="94" customWidth="1"/>
    <col min="9473" max="9473" width="12.69921875" style="94" customWidth="1"/>
    <col min="9474" max="9476" width="7.3984375" style="94" customWidth="1"/>
    <col min="9477" max="9477" width="10.69921875" style="94" customWidth="1"/>
    <col min="9478" max="9710" width="9.09765625" style="94"/>
    <col min="9711" max="9711" width="6.59765625" style="94" customWidth="1"/>
    <col min="9712" max="9712" width="11.3984375" style="94" customWidth="1"/>
    <col min="9713" max="9713" width="6.8984375" style="94" customWidth="1"/>
    <col min="9714" max="9714" width="16.3984375" style="94" customWidth="1"/>
    <col min="9715" max="9715" width="14.09765625" style="94" customWidth="1"/>
    <col min="9716" max="9716" width="5.3984375" style="94" customWidth="1"/>
    <col min="9717" max="9717" width="44.8984375" style="94" customWidth="1"/>
    <col min="9718" max="9718" width="7.19921875" style="94" customWidth="1"/>
    <col min="9719" max="9719" width="6.3984375" style="94" customWidth="1"/>
    <col min="9720" max="9720" width="11.8984375" style="94" customWidth="1"/>
    <col min="9721" max="9721" width="14.59765625" style="94" customWidth="1"/>
    <col min="9722" max="9722" width="14.3984375" style="94" customWidth="1"/>
    <col min="9723" max="9723" width="12.69921875" style="94" customWidth="1"/>
    <col min="9724" max="9724" width="13.8984375" style="94" customWidth="1"/>
    <col min="9725" max="9725" width="14.3984375" style="94" customWidth="1"/>
    <col min="9726" max="9726" width="12.69921875" style="94" customWidth="1"/>
    <col min="9727" max="9727" width="13.8984375" style="94" customWidth="1"/>
    <col min="9728" max="9728" width="14.3984375" style="94" customWidth="1"/>
    <col min="9729" max="9729" width="12.69921875" style="94" customWidth="1"/>
    <col min="9730" max="9732" width="7.3984375" style="94" customWidth="1"/>
    <col min="9733" max="9733" width="10.69921875" style="94" customWidth="1"/>
    <col min="9734" max="9966" width="9.09765625" style="94"/>
    <col min="9967" max="9967" width="6.59765625" style="94" customWidth="1"/>
    <col min="9968" max="9968" width="11.3984375" style="94" customWidth="1"/>
    <col min="9969" max="9969" width="6.8984375" style="94" customWidth="1"/>
    <col min="9970" max="9970" width="16.3984375" style="94" customWidth="1"/>
    <col min="9971" max="9971" width="14.09765625" style="94" customWidth="1"/>
    <col min="9972" max="9972" width="5.3984375" style="94" customWidth="1"/>
    <col min="9973" max="9973" width="44.8984375" style="94" customWidth="1"/>
    <col min="9974" max="9974" width="7.19921875" style="94" customWidth="1"/>
    <col min="9975" max="9975" width="6.3984375" style="94" customWidth="1"/>
    <col min="9976" max="9976" width="11.8984375" style="94" customWidth="1"/>
    <col min="9977" max="9977" width="14.59765625" style="94" customWidth="1"/>
    <col min="9978" max="9978" width="14.3984375" style="94" customWidth="1"/>
    <col min="9979" max="9979" width="12.69921875" style="94" customWidth="1"/>
    <col min="9980" max="9980" width="13.8984375" style="94" customWidth="1"/>
    <col min="9981" max="9981" width="14.3984375" style="94" customWidth="1"/>
    <col min="9982" max="9982" width="12.69921875" style="94" customWidth="1"/>
    <col min="9983" max="9983" width="13.8984375" style="94" customWidth="1"/>
    <col min="9984" max="9984" width="14.3984375" style="94" customWidth="1"/>
    <col min="9985" max="9985" width="12.69921875" style="94" customWidth="1"/>
    <col min="9986" max="9988" width="7.3984375" style="94" customWidth="1"/>
    <col min="9989" max="9989" width="10.69921875" style="94" customWidth="1"/>
    <col min="9990" max="10222" width="9.09765625" style="94"/>
    <col min="10223" max="10223" width="6.59765625" style="94" customWidth="1"/>
    <col min="10224" max="10224" width="11.3984375" style="94" customWidth="1"/>
    <col min="10225" max="10225" width="6.8984375" style="94" customWidth="1"/>
    <col min="10226" max="10226" width="16.3984375" style="94" customWidth="1"/>
    <col min="10227" max="10227" width="14.09765625" style="94" customWidth="1"/>
    <col min="10228" max="10228" width="5.3984375" style="94" customWidth="1"/>
    <col min="10229" max="10229" width="44.8984375" style="94" customWidth="1"/>
    <col min="10230" max="10230" width="7.19921875" style="94" customWidth="1"/>
    <col min="10231" max="10231" width="6.3984375" style="94" customWidth="1"/>
    <col min="10232" max="10232" width="11.8984375" style="94" customWidth="1"/>
    <col min="10233" max="10233" width="14.59765625" style="94" customWidth="1"/>
    <col min="10234" max="10234" width="14.3984375" style="94" customWidth="1"/>
    <col min="10235" max="10235" width="12.69921875" style="94" customWidth="1"/>
    <col min="10236" max="10236" width="13.8984375" style="94" customWidth="1"/>
    <col min="10237" max="10237" width="14.3984375" style="94" customWidth="1"/>
    <col min="10238" max="10238" width="12.69921875" style="94" customWidth="1"/>
    <col min="10239" max="10239" width="13.8984375" style="94" customWidth="1"/>
    <col min="10240" max="10240" width="14.3984375" style="94" customWidth="1"/>
    <col min="10241" max="10241" width="12.69921875" style="94" customWidth="1"/>
    <col min="10242" max="10244" width="7.3984375" style="94" customWidth="1"/>
    <col min="10245" max="10245" width="10.69921875" style="94" customWidth="1"/>
    <col min="10246" max="10478" width="9.09765625" style="94"/>
    <col min="10479" max="10479" width="6.59765625" style="94" customWidth="1"/>
    <col min="10480" max="10480" width="11.3984375" style="94" customWidth="1"/>
    <col min="10481" max="10481" width="6.8984375" style="94" customWidth="1"/>
    <col min="10482" max="10482" width="16.3984375" style="94" customWidth="1"/>
    <col min="10483" max="10483" width="14.09765625" style="94" customWidth="1"/>
    <col min="10484" max="10484" width="5.3984375" style="94" customWidth="1"/>
    <col min="10485" max="10485" width="44.8984375" style="94" customWidth="1"/>
    <col min="10486" max="10486" width="7.19921875" style="94" customWidth="1"/>
    <col min="10487" max="10487" width="6.3984375" style="94" customWidth="1"/>
    <col min="10488" max="10488" width="11.8984375" style="94" customWidth="1"/>
    <col min="10489" max="10489" width="14.59765625" style="94" customWidth="1"/>
    <col min="10490" max="10490" width="14.3984375" style="94" customWidth="1"/>
    <col min="10491" max="10491" width="12.69921875" style="94" customWidth="1"/>
    <col min="10492" max="10492" width="13.8984375" style="94" customWidth="1"/>
    <col min="10493" max="10493" width="14.3984375" style="94" customWidth="1"/>
    <col min="10494" max="10494" width="12.69921875" style="94" customWidth="1"/>
    <col min="10495" max="10495" width="13.8984375" style="94" customWidth="1"/>
    <col min="10496" max="10496" width="14.3984375" style="94" customWidth="1"/>
    <col min="10497" max="10497" width="12.69921875" style="94" customWidth="1"/>
    <col min="10498" max="10500" width="7.3984375" style="94" customWidth="1"/>
    <col min="10501" max="10501" width="10.69921875" style="94" customWidth="1"/>
    <col min="10502" max="10734" width="9.09765625" style="94"/>
    <col min="10735" max="10735" width="6.59765625" style="94" customWidth="1"/>
    <col min="10736" max="10736" width="11.3984375" style="94" customWidth="1"/>
    <col min="10737" max="10737" width="6.8984375" style="94" customWidth="1"/>
    <col min="10738" max="10738" width="16.3984375" style="94" customWidth="1"/>
    <col min="10739" max="10739" width="14.09765625" style="94" customWidth="1"/>
    <col min="10740" max="10740" width="5.3984375" style="94" customWidth="1"/>
    <col min="10741" max="10741" width="44.8984375" style="94" customWidth="1"/>
    <col min="10742" max="10742" width="7.19921875" style="94" customWidth="1"/>
    <col min="10743" max="10743" width="6.3984375" style="94" customWidth="1"/>
    <col min="10744" max="10744" width="11.8984375" style="94" customWidth="1"/>
    <col min="10745" max="10745" width="14.59765625" style="94" customWidth="1"/>
    <col min="10746" max="10746" width="14.3984375" style="94" customWidth="1"/>
    <col min="10747" max="10747" width="12.69921875" style="94" customWidth="1"/>
    <col min="10748" max="10748" width="13.8984375" style="94" customWidth="1"/>
    <col min="10749" max="10749" width="14.3984375" style="94" customWidth="1"/>
    <col min="10750" max="10750" width="12.69921875" style="94" customWidth="1"/>
    <col min="10751" max="10751" width="13.8984375" style="94" customWidth="1"/>
    <col min="10752" max="10752" width="14.3984375" style="94" customWidth="1"/>
    <col min="10753" max="10753" width="12.69921875" style="94" customWidth="1"/>
    <col min="10754" max="10756" width="7.3984375" style="94" customWidth="1"/>
    <col min="10757" max="10757" width="10.69921875" style="94" customWidth="1"/>
    <col min="10758" max="10990" width="9.09765625" style="94"/>
    <col min="10991" max="10991" width="6.59765625" style="94" customWidth="1"/>
    <col min="10992" max="10992" width="11.3984375" style="94" customWidth="1"/>
    <col min="10993" max="10993" width="6.8984375" style="94" customWidth="1"/>
    <col min="10994" max="10994" width="16.3984375" style="94" customWidth="1"/>
    <col min="10995" max="10995" width="14.09765625" style="94" customWidth="1"/>
    <col min="10996" max="10996" width="5.3984375" style="94" customWidth="1"/>
    <col min="10997" max="10997" width="44.8984375" style="94" customWidth="1"/>
    <col min="10998" max="10998" width="7.19921875" style="94" customWidth="1"/>
    <col min="10999" max="10999" width="6.3984375" style="94" customWidth="1"/>
    <col min="11000" max="11000" width="11.8984375" style="94" customWidth="1"/>
    <col min="11001" max="11001" width="14.59765625" style="94" customWidth="1"/>
    <col min="11002" max="11002" width="14.3984375" style="94" customWidth="1"/>
    <col min="11003" max="11003" width="12.69921875" style="94" customWidth="1"/>
    <col min="11004" max="11004" width="13.8984375" style="94" customWidth="1"/>
    <col min="11005" max="11005" width="14.3984375" style="94" customWidth="1"/>
    <col min="11006" max="11006" width="12.69921875" style="94" customWidth="1"/>
    <col min="11007" max="11007" width="13.8984375" style="94" customWidth="1"/>
    <col min="11008" max="11008" width="14.3984375" style="94" customWidth="1"/>
    <col min="11009" max="11009" width="12.69921875" style="94" customWidth="1"/>
    <col min="11010" max="11012" width="7.3984375" style="94" customWidth="1"/>
    <col min="11013" max="11013" width="10.69921875" style="94" customWidth="1"/>
    <col min="11014" max="11246" width="9.09765625" style="94"/>
    <col min="11247" max="11247" width="6.59765625" style="94" customWidth="1"/>
    <col min="11248" max="11248" width="11.3984375" style="94" customWidth="1"/>
    <col min="11249" max="11249" width="6.8984375" style="94" customWidth="1"/>
    <col min="11250" max="11250" width="16.3984375" style="94" customWidth="1"/>
    <col min="11251" max="11251" width="14.09765625" style="94" customWidth="1"/>
    <col min="11252" max="11252" width="5.3984375" style="94" customWidth="1"/>
    <col min="11253" max="11253" width="44.8984375" style="94" customWidth="1"/>
    <col min="11254" max="11254" width="7.19921875" style="94" customWidth="1"/>
    <col min="11255" max="11255" width="6.3984375" style="94" customWidth="1"/>
    <col min="11256" max="11256" width="11.8984375" style="94" customWidth="1"/>
    <col min="11257" max="11257" width="14.59765625" style="94" customWidth="1"/>
    <col min="11258" max="11258" width="14.3984375" style="94" customWidth="1"/>
    <col min="11259" max="11259" width="12.69921875" style="94" customWidth="1"/>
    <col min="11260" max="11260" width="13.8984375" style="94" customWidth="1"/>
    <col min="11261" max="11261" width="14.3984375" style="94" customWidth="1"/>
    <col min="11262" max="11262" width="12.69921875" style="94" customWidth="1"/>
    <col min="11263" max="11263" width="13.8984375" style="94" customWidth="1"/>
    <col min="11264" max="11264" width="14.3984375" style="94" customWidth="1"/>
    <col min="11265" max="11265" width="12.69921875" style="94" customWidth="1"/>
    <col min="11266" max="11268" width="7.3984375" style="94" customWidth="1"/>
    <col min="11269" max="11269" width="10.69921875" style="94" customWidth="1"/>
    <col min="11270" max="11502" width="9.09765625" style="94"/>
    <col min="11503" max="11503" width="6.59765625" style="94" customWidth="1"/>
    <col min="11504" max="11504" width="11.3984375" style="94" customWidth="1"/>
    <col min="11505" max="11505" width="6.8984375" style="94" customWidth="1"/>
    <col min="11506" max="11506" width="16.3984375" style="94" customWidth="1"/>
    <col min="11507" max="11507" width="14.09765625" style="94" customWidth="1"/>
    <col min="11508" max="11508" width="5.3984375" style="94" customWidth="1"/>
    <col min="11509" max="11509" width="44.8984375" style="94" customWidth="1"/>
    <col min="11510" max="11510" width="7.19921875" style="94" customWidth="1"/>
    <col min="11511" max="11511" width="6.3984375" style="94" customWidth="1"/>
    <col min="11512" max="11512" width="11.8984375" style="94" customWidth="1"/>
    <col min="11513" max="11513" width="14.59765625" style="94" customWidth="1"/>
    <col min="11514" max="11514" width="14.3984375" style="94" customWidth="1"/>
    <col min="11515" max="11515" width="12.69921875" style="94" customWidth="1"/>
    <col min="11516" max="11516" width="13.8984375" style="94" customWidth="1"/>
    <col min="11517" max="11517" width="14.3984375" style="94" customWidth="1"/>
    <col min="11518" max="11518" width="12.69921875" style="94" customWidth="1"/>
    <col min="11519" max="11519" width="13.8984375" style="94" customWidth="1"/>
    <col min="11520" max="11520" width="14.3984375" style="94" customWidth="1"/>
    <col min="11521" max="11521" width="12.69921875" style="94" customWidth="1"/>
    <col min="11522" max="11524" width="7.3984375" style="94" customWidth="1"/>
    <col min="11525" max="11525" width="10.69921875" style="94" customWidth="1"/>
    <col min="11526" max="11758" width="9.09765625" style="94"/>
    <col min="11759" max="11759" width="6.59765625" style="94" customWidth="1"/>
    <col min="11760" max="11760" width="11.3984375" style="94" customWidth="1"/>
    <col min="11761" max="11761" width="6.8984375" style="94" customWidth="1"/>
    <col min="11762" max="11762" width="16.3984375" style="94" customWidth="1"/>
    <col min="11763" max="11763" width="14.09765625" style="94" customWidth="1"/>
    <col min="11764" max="11764" width="5.3984375" style="94" customWidth="1"/>
    <col min="11765" max="11765" width="44.8984375" style="94" customWidth="1"/>
    <col min="11766" max="11766" width="7.19921875" style="94" customWidth="1"/>
    <col min="11767" max="11767" width="6.3984375" style="94" customWidth="1"/>
    <col min="11768" max="11768" width="11.8984375" style="94" customWidth="1"/>
    <col min="11769" max="11769" width="14.59765625" style="94" customWidth="1"/>
    <col min="11770" max="11770" width="14.3984375" style="94" customWidth="1"/>
    <col min="11771" max="11771" width="12.69921875" style="94" customWidth="1"/>
    <col min="11772" max="11772" width="13.8984375" style="94" customWidth="1"/>
    <col min="11773" max="11773" width="14.3984375" style="94" customWidth="1"/>
    <col min="11774" max="11774" width="12.69921875" style="94" customWidth="1"/>
    <col min="11775" max="11775" width="13.8984375" style="94" customWidth="1"/>
    <col min="11776" max="11776" width="14.3984375" style="94" customWidth="1"/>
    <col min="11777" max="11777" width="12.69921875" style="94" customWidth="1"/>
    <col min="11778" max="11780" width="7.3984375" style="94" customWidth="1"/>
    <col min="11781" max="11781" width="10.69921875" style="94" customWidth="1"/>
    <col min="11782" max="12014" width="9.09765625" style="94"/>
    <col min="12015" max="12015" width="6.59765625" style="94" customWidth="1"/>
    <col min="12016" max="12016" width="11.3984375" style="94" customWidth="1"/>
    <col min="12017" max="12017" width="6.8984375" style="94" customWidth="1"/>
    <col min="12018" max="12018" width="16.3984375" style="94" customWidth="1"/>
    <col min="12019" max="12019" width="14.09765625" style="94" customWidth="1"/>
    <col min="12020" max="12020" width="5.3984375" style="94" customWidth="1"/>
    <col min="12021" max="12021" width="44.8984375" style="94" customWidth="1"/>
    <col min="12022" max="12022" width="7.19921875" style="94" customWidth="1"/>
    <col min="12023" max="12023" width="6.3984375" style="94" customWidth="1"/>
    <col min="12024" max="12024" width="11.8984375" style="94" customWidth="1"/>
    <col min="12025" max="12025" width="14.59765625" style="94" customWidth="1"/>
    <col min="12026" max="12026" width="14.3984375" style="94" customWidth="1"/>
    <col min="12027" max="12027" width="12.69921875" style="94" customWidth="1"/>
    <col min="12028" max="12028" width="13.8984375" style="94" customWidth="1"/>
    <col min="12029" max="12029" width="14.3984375" style="94" customWidth="1"/>
    <col min="12030" max="12030" width="12.69921875" style="94" customWidth="1"/>
    <col min="12031" max="12031" width="13.8984375" style="94" customWidth="1"/>
    <col min="12032" max="12032" width="14.3984375" style="94" customWidth="1"/>
    <col min="12033" max="12033" width="12.69921875" style="94" customWidth="1"/>
    <col min="12034" max="12036" width="7.3984375" style="94" customWidth="1"/>
    <col min="12037" max="12037" width="10.69921875" style="94" customWidth="1"/>
    <col min="12038" max="12270" width="9.09765625" style="94"/>
    <col min="12271" max="12271" width="6.59765625" style="94" customWidth="1"/>
    <col min="12272" max="12272" width="11.3984375" style="94" customWidth="1"/>
    <col min="12273" max="12273" width="6.8984375" style="94" customWidth="1"/>
    <col min="12274" max="12274" width="16.3984375" style="94" customWidth="1"/>
    <col min="12275" max="12275" width="14.09765625" style="94" customWidth="1"/>
    <col min="12276" max="12276" width="5.3984375" style="94" customWidth="1"/>
    <col min="12277" max="12277" width="44.8984375" style="94" customWidth="1"/>
    <col min="12278" max="12278" width="7.19921875" style="94" customWidth="1"/>
    <col min="12279" max="12279" width="6.3984375" style="94" customWidth="1"/>
    <col min="12280" max="12280" width="11.8984375" style="94" customWidth="1"/>
    <col min="12281" max="12281" width="14.59765625" style="94" customWidth="1"/>
    <col min="12282" max="12282" width="14.3984375" style="94" customWidth="1"/>
    <col min="12283" max="12283" width="12.69921875" style="94" customWidth="1"/>
    <col min="12284" max="12284" width="13.8984375" style="94" customWidth="1"/>
    <col min="12285" max="12285" width="14.3984375" style="94" customWidth="1"/>
    <col min="12286" max="12286" width="12.69921875" style="94" customWidth="1"/>
    <col min="12287" max="12287" width="13.8984375" style="94" customWidth="1"/>
    <col min="12288" max="12288" width="14.3984375" style="94" customWidth="1"/>
    <col min="12289" max="12289" width="12.69921875" style="94" customWidth="1"/>
    <col min="12290" max="12292" width="7.3984375" style="94" customWidth="1"/>
    <col min="12293" max="12293" width="10.69921875" style="94" customWidth="1"/>
    <col min="12294" max="12526" width="9.09765625" style="94"/>
    <col min="12527" max="12527" width="6.59765625" style="94" customWidth="1"/>
    <col min="12528" max="12528" width="11.3984375" style="94" customWidth="1"/>
    <col min="12529" max="12529" width="6.8984375" style="94" customWidth="1"/>
    <col min="12530" max="12530" width="16.3984375" style="94" customWidth="1"/>
    <col min="12531" max="12531" width="14.09765625" style="94" customWidth="1"/>
    <col min="12532" max="12532" width="5.3984375" style="94" customWidth="1"/>
    <col min="12533" max="12533" width="44.8984375" style="94" customWidth="1"/>
    <col min="12534" max="12534" width="7.19921875" style="94" customWidth="1"/>
    <col min="12535" max="12535" width="6.3984375" style="94" customWidth="1"/>
    <col min="12536" max="12536" width="11.8984375" style="94" customWidth="1"/>
    <col min="12537" max="12537" width="14.59765625" style="94" customWidth="1"/>
    <col min="12538" max="12538" width="14.3984375" style="94" customWidth="1"/>
    <col min="12539" max="12539" width="12.69921875" style="94" customWidth="1"/>
    <col min="12540" max="12540" width="13.8984375" style="94" customWidth="1"/>
    <col min="12541" max="12541" width="14.3984375" style="94" customWidth="1"/>
    <col min="12542" max="12542" width="12.69921875" style="94" customWidth="1"/>
    <col min="12543" max="12543" width="13.8984375" style="94" customWidth="1"/>
    <col min="12544" max="12544" width="14.3984375" style="94" customWidth="1"/>
    <col min="12545" max="12545" width="12.69921875" style="94" customWidth="1"/>
    <col min="12546" max="12548" width="7.3984375" style="94" customWidth="1"/>
    <col min="12549" max="12549" width="10.69921875" style="94" customWidth="1"/>
    <col min="12550" max="12782" width="9.09765625" style="94"/>
    <col min="12783" max="12783" width="6.59765625" style="94" customWidth="1"/>
    <col min="12784" max="12784" width="11.3984375" style="94" customWidth="1"/>
    <col min="12785" max="12785" width="6.8984375" style="94" customWidth="1"/>
    <col min="12786" max="12786" width="16.3984375" style="94" customWidth="1"/>
    <col min="12787" max="12787" width="14.09765625" style="94" customWidth="1"/>
    <col min="12788" max="12788" width="5.3984375" style="94" customWidth="1"/>
    <col min="12789" max="12789" width="44.8984375" style="94" customWidth="1"/>
    <col min="12790" max="12790" width="7.19921875" style="94" customWidth="1"/>
    <col min="12791" max="12791" width="6.3984375" style="94" customWidth="1"/>
    <col min="12792" max="12792" width="11.8984375" style="94" customWidth="1"/>
    <col min="12793" max="12793" width="14.59765625" style="94" customWidth="1"/>
    <col min="12794" max="12794" width="14.3984375" style="94" customWidth="1"/>
    <col min="12795" max="12795" width="12.69921875" style="94" customWidth="1"/>
    <col min="12796" max="12796" width="13.8984375" style="94" customWidth="1"/>
    <col min="12797" max="12797" width="14.3984375" style="94" customWidth="1"/>
    <col min="12798" max="12798" width="12.69921875" style="94" customWidth="1"/>
    <col min="12799" max="12799" width="13.8984375" style="94" customWidth="1"/>
    <col min="12800" max="12800" width="14.3984375" style="94" customWidth="1"/>
    <col min="12801" max="12801" width="12.69921875" style="94" customWidth="1"/>
    <col min="12802" max="12804" width="7.3984375" style="94" customWidth="1"/>
    <col min="12805" max="12805" width="10.69921875" style="94" customWidth="1"/>
    <col min="12806" max="13038" width="9.09765625" style="94"/>
    <col min="13039" max="13039" width="6.59765625" style="94" customWidth="1"/>
    <col min="13040" max="13040" width="11.3984375" style="94" customWidth="1"/>
    <col min="13041" max="13041" width="6.8984375" style="94" customWidth="1"/>
    <col min="13042" max="13042" width="16.3984375" style="94" customWidth="1"/>
    <col min="13043" max="13043" width="14.09765625" style="94" customWidth="1"/>
    <col min="13044" max="13044" width="5.3984375" style="94" customWidth="1"/>
    <col min="13045" max="13045" width="44.8984375" style="94" customWidth="1"/>
    <col min="13046" max="13046" width="7.19921875" style="94" customWidth="1"/>
    <col min="13047" max="13047" width="6.3984375" style="94" customWidth="1"/>
    <col min="13048" max="13048" width="11.8984375" style="94" customWidth="1"/>
    <col min="13049" max="13049" width="14.59765625" style="94" customWidth="1"/>
    <col min="13050" max="13050" width="14.3984375" style="94" customWidth="1"/>
    <col min="13051" max="13051" width="12.69921875" style="94" customWidth="1"/>
    <col min="13052" max="13052" width="13.8984375" style="94" customWidth="1"/>
    <col min="13053" max="13053" width="14.3984375" style="94" customWidth="1"/>
    <col min="13054" max="13054" width="12.69921875" style="94" customWidth="1"/>
    <col min="13055" max="13055" width="13.8984375" style="94" customWidth="1"/>
    <col min="13056" max="13056" width="14.3984375" style="94" customWidth="1"/>
    <col min="13057" max="13057" width="12.69921875" style="94" customWidth="1"/>
    <col min="13058" max="13060" width="7.3984375" style="94" customWidth="1"/>
    <col min="13061" max="13061" width="10.69921875" style="94" customWidth="1"/>
    <col min="13062" max="13294" width="9.09765625" style="94"/>
    <col min="13295" max="13295" width="6.59765625" style="94" customWidth="1"/>
    <col min="13296" max="13296" width="11.3984375" style="94" customWidth="1"/>
    <col min="13297" max="13297" width="6.8984375" style="94" customWidth="1"/>
    <col min="13298" max="13298" width="16.3984375" style="94" customWidth="1"/>
    <col min="13299" max="13299" width="14.09765625" style="94" customWidth="1"/>
    <col min="13300" max="13300" width="5.3984375" style="94" customWidth="1"/>
    <col min="13301" max="13301" width="44.8984375" style="94" customWidth="1"/>
    <col min="13302" max="13302" width="7.19921875" style="94" customWidth="1"/>
    <col min="13303" max="13303" width="6.3984375" style="94" customWidth="1"/>
    <col min="13304" max="13304" width="11.8984375" style="94" customWidth="1"/>
    <col min="13305" max="13305" width="14.59765625" style="94" customWidth="1"/>
    <col min="13306" max="13306" width="14.3984375" style="94" customWidth="1"/>
    <col min="13307" max="13307" width="12.69921875" style="94" customWidth="1"/>
    <col min="13308" max="13308" width="13.8984375" style="94" customWidth="1"/>
    <col min="13309" max="13309" width="14.3984375" style="94" customWidth="1"/>
    <col min="13310" max="13310" width="12.69921875" style="94" customWidth="1"/>
    <col min="13311" max="13311" width="13.8984375" style="94" customWidth="1"/>
    <col min="13312" max="13312" width="14.3984375" style="94" customWidth="1"/>
    <col min="13313" max="13313" width="12.69921875" style="94" customWidth="1"/>
    <col min="13314" max="13316" width="7.3984375" style="94" customWidth="1"/>
    <col min="13317" max="13317" width="10.69921875" style="94" customWidth="1"/>
    <col min="13318" max="13550" width="9.09765625" style="94"/>
    <col min="13551" max="13551" width="6.59765625" style="94" customWidth="1"/>
    <col min="13552" max="13552" width="11.3984375" style="94" customWidth="1"/>
    <col min="13553" max="13553" width="6.8984375" style="94" customWidth="1"/>
    <col min="13554" max="13554" width="16.3984375" style="94" customWidth="1"/>
    <col min="13555" max="13555" width="14.09765625" style="94" customWidth="1"/>
    <col min="13556" max="13556" width="5.3984375" style="94" customWidth="1"/>
    <col min="13557" max="13557" width="44.8984375" style="94" customWidth="1"/>
    <col min="13558" max="13558" width="7.19921875" style="94" customWidth="1"/>
    <col min="13559" max="13559" width="6.3984375" style="94" customWidth="1"/>
    <col min="13560" max="13560" width="11.8984375" style="94" customWidth="1"/>
    <col min="13561" max="13561" width="14.59765625" style="94" customWidth="1"/>
    <col min="13562" max="13562" width="14.3984375" style="94" customWidth="1"/>
    <col min="13563" max="13563" width="12.69921875" style="94" customWidth="1"/>
    <col min="13564" max="13564" width="13.8984375" style="94" customWidth="1"/>
    <col min="13565" max="13565" width="14.3984375" style="94" customWidth="1"/>
    <col min="13566" max="13566" width="12.69921875" style="94" customWidth="1"/>
    <col min="13567" max="13567" width="13.8984375" style="94" customWidth="1"/>
    <col min="13568" max="13568" width="14.3984375" style="94" customWidth="1"/>
    <col min="13569" max="13569" width="12.69921875" style="94" customWidth="1"/>
    <col min="13570" max="13572" width="7.3984375" style="94" customWidth="1"/>
    <col min="13573" max="13573" width="10.69921875" style="94" customWidth="1"/>
    <col min="13574" max="13806" width="9.09765625" style="94"/>
    <col min="13807" max="13807" width="6.59765625" style="94" customWidth="1"/>
    <col min="13808" max="13808" width="11.3984375" style="94" customWidth="1"/>
    <col min="13809" max="13809" width="6.8984375" style="94" customWidth="1"/>
    <col min="13810" max="13810" width="16.3984375" style="94" customWidth="1"/>
    <col min="13811" max="13811" width="14.09765625" style="94" customWidth="1"/>
    <col min="13812" max="13812" width="5.3984375" style="94" customWidth="1"/>
    <col min="13813" max="13813" width="44.8984375" style="94" customWidth="1"/>
    <col min="13814" max="13814" width="7.19921875" style="94" customWidth="1"/>
    <col min="13815" max="13815" width="6.3984375" style="94" customWidth="1"/>
    <col min="13816" max="13816" width="11.8984375" style="94" customWidth="1"/>
    <col min="13817" max="13817" width="14.59765625" style="94" customWidth="1"/>
    <col min="13818" max="13818" width="14.3984375" style="94" customWidth="1"/>
    <col min="13819" max="13819" width="12.69921875" style="94" customWidth="1"/>
    <col min="13820" max="13820" width="13.8984375" style="94" customWidth="1"/>
    <col min="13821" max="13821" width="14.3984375" style="94" customWidth="1"/>
    <col min="13822" max="13822" width="12.69921875" style="94" customWidth="1"/>
    <col min="13823" max="13823" width="13.8984375" style="94" customWidth="1"/>
    <col min="13824" max="13824" width="14.3984375" style="94" customWidth="1"/>
    <col min="13825" max="13825" width="12.69921875" style="94" customWidth="1"/>
    <col min="13826" max="13828" width="7.3984375" style="94" customWidth="1"/>
    <col min="13829" max="13829" width="10.69921875" style="94" customWidth="1"/>
    <col min="13830" max="14062" width="9.09765625" style="94"/>
    <col min="14063" max="14063" width="6.59765625" style="94" customWidth="1"/>
    <col min="14064" max="14064" width="11.3984375" style="94" customWidth="1"/>
    <col min="14065" max="14065" width="6.8984375" style="94" customWidth="1"/>
    <col min="14066" max="14066" width="16.3984375" style="94" customWidth="1"/>
    <col min="14067" max="14067" width="14.09765625" style="94" customWidth="1"/>
    <col min="14068" max="14068" width="5.3984375" style="94" customWidth="1"/>
    <col min="14069" max="14069" width="44.8984375" style="94" customWidth="1"/>
    <col min="14070" max="14070" width="7.19921875" style="94" customWidth="1"/>
    <col min="14071" max="14071" width="6.3984375" style="94" customWidth="1"/>
    <col min="14072" max="14072" width="11.8984375" style="94" customWidth="1"/>
    <col min="14073" max="14073" width="14.59765625" style="94" customWidth="1"/>
    <col min="14074" max="14074" width="14.3984375" style="94" customWidth="1"/>
    <col min="14075" max="14075" width="12.69921875" style="94" customWidth="1"/>
    <col min="14076" max="14076" width="13.8984375" style="94" customWidth="1"/>
    <col min="14077" max="14077" width="14.3984375" style="94" customWidth="1"/>
    <col min="14078" max="14078" width="12.69921875" style="94" customWidth="1"/>
    <col min="14079" max="14079" width="13.8984375" style="94" customWidth="1"/>
    <col min="14080" max="14080" width="14.3984375" style="94" customWidth="1"/>
    <col min="14081" max="14081" width="12.69921875" style="94" customWidth="1"/>
    <col min="14082" max="14084" width="7.3984375" style="94" customWidth="1"/>
    <col min="14085" max="14085" width="10.69921875" style="94" customWidth="1"/>
    <col min="14086" max="14318" width="9.09765625" style="94"/>
    <col min="14319" max="14319" width="6.59765625" style="94" customWidth="1"/>
    <col min="14320" max="14320" width="11.3984375" style="94" customWidth="1"/>
    <col min="14321" max="14321" width="6.8984375" style="94" customWidth="1"/>
    <col min="14322" max="14322" width="16.3984375" style="94" customWidth="1"/>
    <col min="14323" max="14323" width="14.09765625" style="94" customWidth="1"/>
    <col min="14324" max="14324" width="5.3984375" style="94" customWidth="1"/>
    <col min="14325" max="14325" width="44.8984375" style="94" customWidth="1"/>
    <col min="14326" max="14326" width="7.19921875" style="94" customWidth="1"/>
    <col min="14327" max="14327" width="6.3984375" style="94" customWidth="1"/>
    <col min="14328" max="14328" width="11.8984375" style="94" customWidth="1"/>
    <col min="14329" max="14329" width="14.59765625" style="94" customWidth="1"/>
    <col min="14330" max="14330" width="14.3984375" style="94" customWidth="1"/>
    <col min="14331" max="14331" width="12.69921875" style="94" customWidth="1"/>
    <col min="14332" max="14332" width="13.8984375" style="94" customWidth="1"/>
    <col min="14333" max="14333" width="14.3984375" style="94" customWidth="1"/>
    <col min="14334" max="14334" width="12.69921875" style="94" customWidth="1"/>
    <col min="14335" max="14335" width="13.8984375" style="94" customWidth="1"/>
    <col min="14336" max="14336" width="14.3984375" style="94" customWidth="1"/>
    <col min="14337" max="14337" width="12.69921875" style="94" customWidth="1"/>
    <col min="14338" max="14340" width="7.3984375" style="94" customWidth="1"/>
    <col min="14341" max="14341" width="10.69921875" style="94" customWidth="1"/>
    <col min="14342" max="14574" width="9.09765625" style="94"/>
    <col min="14575" max="14575" width="6.59765625" style="94" customWidth="1"/>
    <col min="14576" max="14576" width="11.3984375" style="94" customWidth="1"/>
    <col min="14577" max="14577" width="6.8984375" style="94" customWidth="1"/>
    <col min="14578" max="14578" width="16.3984375" style="94" customWidth="1"/>
    <col min="14579" max="14579" width="14.09765625" style="94" customWidth="1"/>
    <col min="14580" max="14580" width="5.3984375" style="94" customWidth="1"/>
    <col min="14581" max="14581" width="44.8984375" style="94" customWidth="1"/>
    <col min="14582" max="14582" width="7.19921875" style="94" customWidth="1"/>
    <col min="14583" max="14583" width="6.3984375" style="94" customWidth="1"/>
    <col min="14584" max="14584" width="11.8984375" style="94" customWidth="1"/>
    <col min="14585" max="14585" width="14.59765625" style="94" customWidth="1"/>
    <col min="14586" max="14586" width="14.3984375" style="94" customWidth="1"/>
    <col min="14587" max="14587" width="12.69921875" style="94" customWidth="1"/>
    <col min="14588" max="14588" width="13.8984375" style="94" customWidth="1"/>
    <col min="14589" max="14589" width="14.3984375" style="94" customWidth="1"/>
    <col min="14590" max="14590" width="12.69921875" style="94" customWidth="1"/>
    <col min="14591" max="14591" width="13.8984375" style="94" customWidth="1"/>
    <col min="14592" max="14592" width="14.3984375" style="94" customWidth="1"/>
    <col min="14593" max="14593" width="12.69921875" style="94" customWidth="1"/>
    <col min="14594" max="14596" width="7.3984375" style="94" customWidth="1"/>
    <col min="14597" max="14597" width="10.69921875" style="94" customWidth="1"/>
    <col min="14598" max="14830" width="9.09765625" style="94"/>
    <col min="14831" max="14831" width="6.59765625" style="94" customWidth="1"/>
    <col min="14832" max="14832" width="11.3984375" style="94" customWidth="1"/>
    <col min="14833" max="14833" width="6.8984375" style="94" customWidth="1"/>
    <col min="14834" max="14834" width="16.3984375" style="94" customWidth="1"/>
    <col min="14835" max="14835" width="14.09765625" style="94" customWidth="1"/>
    <col min="14836" max="14836" width="5.3984375" style="94" customWidth="1"/>
    <col min="14837" max="14837" width="44.8984375" style="94" customWidth="1"/>
    <col min="14838" max="14838" width="7.19921875" style="94" customWidth="1"/>
    <col min="14839" max="14839" width="6.3984375" style="94" customWidth="1"/>
    <col min="14840" max="14840" width="11.8984375" style="94" customWidth="1"/>
    <col min="14841" max="14841" width="14.59765625" style="94" customWidth="1"/>
    <col min="14842" max="14842" width="14.3984375" style="94" customWidth="1"/>
    <col min="14843" max="14843" width="12.69921875" style="94" customWidth="1"/>
    <col min="14844" max="14844" width="13.8984375" style="94" customWidth="1"/>
    <col min="14845" max="14845" width="14.3984375" style="94" customWidth="1"/>
    <col min="14846" max="14846" width="12.69921875" style="94" customWidth="1"/>
    <col min="14847" max="14847" width="13.8984375" style="94" customWidth="1"/>
    <col min="14848" max="14848" width="14.3984375" style="94" customWidth="1"/>
    <col min="14849" max="14849" width="12.69921875" style="94" customWidth="1"/>
    <col min="14850" max="14852" width="7.3984375" style="94" customWidth="1"/>
    <col min="14853" max="14853" width="10.69921875" style="94" customWidth="1"/>
    <col min="14854" max="15086" width="9.09765625" style="94"/>
    <col min="15087" max="15087" width="6.59765625" style="94" customWidth="1"/>
    <col min="15088" max="15088" width="11.3984375" style="94" customWidth="1"/>
    <col min="15089" max="15089" width="6.8984375" style="94" customWidth="1"/>
    <col min="15090" max="15090" width="16.3984375" style="94" customWidth="1"/>
    <col min="15091" max="15091" width="14.09765625" style="94" customWidth="1"/>
    <col min="15092" max="15092" width="5.3984375" style="94" customWidth="1"/>
    <col min="15093" max="15093" width="44.8984375" style="94" customWidth="1"/>
    <col min="15094" max="15094" width="7.19921875" style="94" customWidth="1"/>
    <col min="15095" max="15095" width="6.3984375" style="94" customWidth="1"/>
    <col min="15096" max="15096" width="11.8984375" style="94" customWidth="1"/>
    <col min="15097" max="15097" width="14.59765625" style="94" customWidth="1"/>
    <col min="15098" max="15098" width="14.3984375" style="94" customWidth="1"/>
    <col min="15099" max="15099" width="12.69921875" style="94" customWidth="1"/>
    <col min="15100" max="15100" width="13.8984375" style="94" customWidth="1"/>
    <col min="15101" max="15101" width="14.3984375" style="94" customWidth="1"/>
    <col min="15102" max="15102" width="12.69921875" style="94" customWidth="1"/>
    <col min="15103" max="15103" width="13.8984375" style="94" customWidth="1"/>
    <col min="15104" max="15104" width="14.3984375" style="94" customWidth="1"/>
    <col min="15105" max="15105" width="12.69921875" style="94" customWidth="1"/>
    <col min="15106" max="15108" width="7.3984375" style="94" customWidth="1"/>
    <col min="15109" max="15109" width="10.69921875" style="94" customWidth="1"/>
    <col min="15110" max="15342" width="9.09765625" style="94"/>
    <col min="15343" max="15343" width="6.59765625" style="94" customWidth="1"/>
    <col min="15344" max="15344" width="11.3984375" style="94" customWidth="1"/>
    <col min="15345" max="15345" width="6.8984375" style="94" customWidth="1"/>
    <col min="15346" max="15346" width="16.3984375" style="94" customWidth="1"/>
    <col min="15347" max="15347" width="14.09765625" style="94" customWidth="1"/>
    <col min="15348" max="15348" width="5.3984375" style="94" customWidth="1"/>
    <col min="15349" max="15349" width="44.8984375" style="94" customWidth="1"/>
    <col min="15350" max="15350" width="7.19921875" style="94" customWidth="1"/>
    <col min="15351" max="15351" width="6.3984375" style="94" customWidth="1"/>
    <col min="15352" max="15352" width="11.8984375" style="94" customWidth="1"/>
    <col min="15353" max="15353" width="14.59765625" style="94" customWidth="1"/>
    <col min="15354" max="15354" width="14.3984375" style="94" customWidth="1"/>
    <col min="15355" max="15355" width="12.69921875" style="94" customWidth="1"/>
    <col min="15356" max="15356" width="13.8984375" style="94" customWidth="1"/>
    <col min="15357" max="15357" width="14.3984375" style="94" customWidth="1"/>
    <col min="15358" max="15358" width="12.69921875" style="94" customWidth="1"/>
    <col min="15359" max="15359" width="13.8984375" style="94" customWidth="1"/>
    <col min="15360" max="15360" width="14.3984375" style="94" customWidth="1"/>
    <col min="15361" max="15361" width="12.69921875" style="94" customWidth="1"/>
    <col min="15362" max="15364" width="7.3984375" style="94" customWidth="1"/>
    <col min="15365" max="15365" width="10.69921875" style="94" customWidth="1"/>
    <col min="15366" max="15598" width="9.09765625" style="94"/>
    <col min="15599" max="15599" width="6.59765625" style="94" customWidth="1"/>
    <col min="15600" max="15600" width="11.3984375" style="94" customWidth="1"/>
    <col min="15601" max="15601" width="6.8984375" style="94" customWidth="1"/>
    <col min="15602" max="15602" width="16.3984375" style="94" customWidth="1"/>
    <col min="15603" max="15603" width="14.09765625" style="94" customWidth="1"/>
    <col min="15604" max="15604" width="5.3984375" style="94" customWidth="1"/>
    <col min="15605" max="15605" width="44.8984375" style="94" customWidth="1"/>
    <col min="15606" max="15606" width="7.19921875" style="94" customWidth="1"/>
    <col min="15607" max="15607" width="6.3984375" style="94" customWidth="1"/>
    <col min="15608" max="15608" width="11.8984375" style="94" customWidth="1"/>
    <col min="15609" max="15609" width="14.59765625" style="94" customWidth="1"/>
    <col min="15610" max="15610" width="14.3984375" style="94" customWidth="1"/>
    <col min="15611" max="15611" width="12.69921875" style="94" customWidth="1"/>
    <col min="15612" max="15612" width="13.8984375" style="94" customWidth="1"/>
    <col min="15613" max="15613" width="14.3984375" style="94" customWidth="1"/>
    <col min="15614" max="15614" width="12.69921875" style="94" customWidth="1"/>
    <col min="15615" max="15615" width="13.8984375" style="94" customWidth="1"/>
    <col min="15616" max="15616" width="14.3984375" style="94" customWidth="1"/>
    <col min="15617" max="15617" width="12.69921875" style="94" customWidth="1"/>
    <col min="15618" max="15620" width="7.3984375" style="94" customWidth="1"/>
    <col min="15621" max="15621" width="10.69921875" style="94" customWidth="1"/>
    <col min="15622" max="15854" width="9.09765625" style="94"/>
    <col min="15855" max="15855" width="6.59765625" style="94" customWidth="1"/>
    <col min="15856" max="15856" width="11.3984375" style="94" customWidth="1"/>
    <col min="15857" max="15857" width="6.8984375" style="94" customWidth="1"/>
    <col min="15858" max="15858" width="16.3984375" style="94" customWidth="1"/>
    <col min="15859" max="15859" width="14.09765625" style="94" customWidth="1"/>
    <col min="15860" max="15860" width="5.3984375" style="94" customWidth="1"/>
    <col min="15861" max="15861" width="44.8984375" style="94" customWidth="1"/>
    <col min="15862" max="15862" width="7.19921875" style="94" customWidth="1"/>
    <col min="15863" max="15863" width="6.3984375" style="94" customWidth="1"/>
    <col min="15864" max="15864" width="11.8984375" style="94" customWidth="1"/>
    <col min="15865" max="15865" width="14.59765625" style="94" customWidth="1"/>
    <col min="15866" max="15866" width="14.3984375" style="94" customWidth="1"/>
    <col min="15867" max="15867" width="12.69921875" style="94" customWidth="1"/>
    <col min="15868" max="15868" width="13.8984375" style="94" customWidth="1"/>
    <col min="15869" max="15869" width="14.3984375" style="94" customWidth="1"/>
    <col min="15870" max="15870" width="12.69921875" style="94" customWidth="1"/>
    <col min="15871" max="15871" width="13.8984375" style="94" customWidth="1"/>
    <col min="15872" max="15872" width="14.3984375" style="94" customWidth="1"/>
    <col min="15873" max="15873" width="12.69921875" style="94" customWidth="1"/>
    <col min="15874" max="15876" width="7.3984375" style="94" customWidth="1"/>
    <col min="15877" max="15877" width="10.69921875" style="94" customWidth="1"/>
    <col min="15878" max="16110" width="9.09765625" style="94"/>
    <col min="16111" max="16111" width="6.59765625" style="94" customWidth="1"/>
    <col min="16112" max="16112" width="11.3984375" style="94" customWidth="1"/>
    <col min="16113" max="16113" width="6.8984375" style="94" customWidth="1"/>
    <col min="16114" max="16114" width="16.3984375" style="94" customWidth="1"/>
    <col min="16115" max="16115" width="14.09765625" style="94" customWidth="1"/>
    <col min="16116" max="16116" width="5.3984375" style="94" customWidth="1"/>
    <col min="16117" max="16117" width="44.8984375" style="94" customWidth="1"/>
    <col min="16118" max="16118" width="7.19921875" style="94" customWidth="1"/>
    <col min="16119" max="16119" width="6.3984375" style="94" customWidth="1"/>
    <col min="16120" max="16120" width="11.8984375" style="94" customWidth="1"/>
    <col min="16121" max="16121" width="14.59765625" style="94" customWidth="1"/>
    <col min="16122" max="16122" width="14.3984375" style="94" customWidth="1"/>
    <col min="16123" max="16123" width="12.69921875" style="94" customWidth="1"/>
    <col min="16124" max="16124" width="13.8984375" style="94" customWidth="1"/>
    <col min="16125" max="16125" width="14.3984375" style="94" customWidth="1"/>
    <col min="16126" max="16126" width="12.69921875" style="94" customWidth="1"/>
    <col min="16127" max="16127" width="13.8984375" style="94" customWidth="1"/>
    <col min="16128" max="16128" width="14.3984375" style="94" customWidth="1"/>
    <col min="16129" max="16129" width="12.69921875" style="94" customWidth="1"/>
    <col min="16130" max="16132" width="7.3984375" style="94" customWidth="1"/>
    <col min="16133" max="16133" width="10.69921875" style="94" customWidth="1"/>
    <col min="16134" max="16383" width="9.09765625" style="94"/>
    <col min="16384" max="16384" width="9.09765625" style="94" customWidth="1"/>
  </cols>
  <sheetData>
    <row r="1" spans="1:18" x14ac:dyDescent="0.7">
      <c r="A1" s="445" t="s">
        <v>595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90" t="s">
        <v>596</v>
      </c>
      <c r="N1" s="91"/>
      <c r="O1" s="91"/>
      <c r="P1" s="91"/>
    </row>
    <row r="2" spans="1:18" ht="24" customHeight="1" x14ac:dyDescent="0.7">
      <c r="A2" s="446" t="str">
        <f>'1.สรุปรายงานการส่งงบ '!A3:H3</f>
        <v>สำหรับเดือนพฤษภาคม 2564  ปีงบประมาณ 2564 (ข้อมูล ณ วันที่ 26 มิถุนายน 2564 เวลา 09.30 น.)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95"/>
      <c r="N2" s="96"/>
      <c r="O2" s="96"/>
      <c r="P2" s="96"/>
    </row>
    <row r="3" spans="1:18" s="97" customFormat="1" ht="36.75" customHeight="1" x14ac:dyDescent="0.25">
      <c r="A3" s="438" t="s">
        <v>63</v>
      </c>
      <c r="B3" s="438" t="s">
        <v>161</v>
      </c>
      <c r="C3" s="438" t="s">
        <v>162</v>
      </c>
      <c r="D3" s="438" t="s">
        <v>163</v>
      </c>
      <c r="E3" s="438" t="s">
        <v>75</v>
      </c>
      <c r="F3" s="438" t="s">
        <v>164</v>
      </c>
      <c r="G3" s="438" t="s">
        <v>165</v>
      </c>
      <c r="H3" s="440" t="s">
        <v>166</v>
      </c>
      <c r="I3" s="438" t="s">
        <v>167</v>
      </c>
      <c r="J3" s="435" t="s">
        <v>168</v>
      </c>
      <c r="K3" s="436" t="s">
        <v>169</v>
      </c>
      <c r="L3" s="426" t="s">
        <v>591</v>
      </c>
      <c r="M3" s="426" t="s">
        <v>10</v>
      </c>
      <c r="N3" s="423" t="s">
        <v>170</v>
      </c>
      <c r="O3" s="424"/>
      <c r="P3" s="425"/>
      <c r="Q3" s="428" t="s">
        <v>11</v>
      </c>
      <c r="R3" s="422" t="s">
        <v>594</v>
      </c>
    </row>
    <row r="4" spans="1:18" s="97" customFormat="1" ht="56.4" customHeight="1" x14ac:dyDescent="0.25">
      <c r="A4" s="439"/>
      <c r="B4" s="439"/>
      <c r="C4" s="439"/>
      <c r="D4" s="439"/>
      <c r="E4" s="439"/>
      <c r="F4" s="439"/>
      <c r="G4" s="439"/>
      <c r="H4" s="441"/>
      <c r="I4" s="439"/>
      <c r="J4" s="435"/>
      <c r="K4" s="437"/>
      <c r="L4" s="427"/>
      <c r="M4" s="427"/>
      <c r="N4" s="98" t="s">
        <v>171</v>
      </c>
      <c r="O4" s="98" t="s">
        <v>172</v>
      </c>
      <c r="P4" s="98" t="s">
        <v>65</v>
      </c>
      <c r="Q4" s="428"/>
      <c r="R4" s="422"/>
    </row>
    <row r="5" spans="1:18" x14ac:dyDescent="0.7">
      <c r="A5" s="99">
        <v>1</v>
      </c>
      <c r="B5" s="100" t="s">
        <v>57</v>
      </c>
      <c r="C5" s="100" t="s">
        <v>173</v>
      </c>
      <c r="D5" s="100" t="s">
        <v>1418</v>
      </c>
      <c r="E5" s="100" t="s">
        <v>174</v>
      </c>
      <c r="F5" s="100" t="s">
        <v>175</v>
      </c>
      <c r="G5" s="100" t="s">
        <v>176</v>
      </c>
      <c r="H5" s="101"/>
      <c r="I5" s="99"/>
      <c r="J5" s="102"/>
      <c r="K5" s="103"/>
      <c r="L5" s="104"/>
      <c r="M5" s="104"/>
      <c r="N5" s="100"/>
      <c r="O5" s="100"/>
      <c r="P5" s="100"/>
    </row>
    <row r="6" spans="1:18" x14ac:dyDescent="0.7">
      <c r="A6" s="99">
        <v>2</v>
      </c>
      <c r="B6" s="100" t="s">
        <v>57</v>
      </c>
      <c r="C6" s="100" t="s">
        <v>177</v>
      </c>
      <c r="D6" s="100" t="s">
        <v>1418</v>
      </c>
      <c r="E6" s="100" t="s">
        <v>174</v>
      </c>
      <c r="F6" s="100" t="s">
        <v>178</v>
      </c>
      <c r="G6" s="100" t="s">
        <v>1432</v>
      </c>
      <c r="H6" s="101">
        <v>8185</v>
      </c>
      <c r="I6" s="99">
        <v>5</v>
      </c>
      <c r="J6" s="102">
        <f>บึงกาฬ!F10</f>
        <v>2085708.9</v>
      </c>
      <c r="K6" s="103">
        <f>บึงกาฬ!AN10</f>
        <v>1484336.57</v>
      </c>
      <c r="L6" s="104">
        <f>บึงกาฬ!AO10</f>
        <v>3153671.77</v>
      </c>
      <c r="M6" s="104">
        <f>บึงกาฬ!AP10</f>
        <v>2811228.78</v>
      </c>
      <c r="N6" s="100"/>
      <c r="O6" s="100"/>
      <c r="P6" s="100"/>
      <c r="Q6" s="92">
        <f>L6-M6</f>
        <v>342442.99000000022</v>
      </c>
      <c r="R6" s="93">
        <f>L6/H6</f>
        <v>385.29893341478316</v>
      </c>
    </row>
    <row r="7" spans="1:18" x14ac:dyDescent="0.7">
      <c r="A7" s="99">
        <v>3</v>
      </c>
      <c r="B7" s="100" t="s">
        <v>57</v>
      </c>
      <c r="C7" s="100" t="s">
        <v>180</v>
      </c>
      <c r="D7" s="100" t="s">
        <v>1418</v>
      </c>
      <c r="E7" s="100" t="s">
        <v>174</v>
      </c>
      <c r="F7" s="100" t="s">
        <v>178</v>
      </c>
      <c r="G7" s="100" t="s">
        <v>181</v>
      </c>
      <c r="H7" s="101">
        <v>4332</v>
      </c>
      <c r="I7" s="99">
        <v>3</v>
      </c>
      <c r="J7" s="102">
        <f>บึงกาฬ!F11</f>
        <v>1207209.27</v>
      </c>
      <c r="K7" s="103">
        <f>บึงกาฬ!AN11</f>
        <v>1256227.17</v>
      </c>
      <c r="L7" s="104">
        <f>บึงกาฬ!AO11</f>
        <v>3021202.75</v>
      </c>
      <c r="M7" s="104">
        <f>บึงกาฬ!AP11</f>
        <v>1924161.59</v>
      </c>
      <c r="N7" s="100"/>
      <c r="O7" s="100"/>
      <c r="P7" s="100"/>
      <c r="Q7" s="92">
        <f t="shared" ref="Q7:Q70" si="0">L7-M7</f>
        <v>1097041.1599999999</v>
      </c>
      <c r="R7" s="93">
        <f t="shared" ref="R7:R70" si="1">L7/H7</f>
        <v>697.41522391505077</v>
      </c>
    </row>
    <row r="8" spans="1:18" x14ac:dyDescent="0.7">
      <c r="A8" s="99">
        <v>4</v>
      </c>
      <c r="B8" s="100" t="s">
        <v>57</v>
      </c>
      <c r="C8" s="100" t="s">
        <v>182</v>
      </c>
      <c r="D8" s="100" t="s">
        <v>1418</v>
      </c>
      <c r="E8" s="100" t="s">
        <v>174</v>
      </c>
      <c r="F8" s="100" t="s">
        <v>178</v>
      </c>
      <c r="G8" s="100" t="s">
        <v>183</v>
      </c>
      <c r="H8" s="101">
        <v>2987</v>
      </c>
      <c r="I8" s="99">
        <v>2</v>
      </c>
      <c r="J8" s="102">
        <f>บึงกาฬ!F12</f>
        <v>581362.54</v>
      </c>
      <c r="K8" s="103">
        <f>บึงกาฬ!AN12</f>
        <v>394136.38000000006</v>
      </c>
      <c r="L8" s="104">
        <f>บึงกาฬ!AO12</f>
        <v>2674360.69</v>
      </c>
      <c r="M8" s="104">
        <f>บึงกาฬ!AP12</f>
        <v>3002479.96</v>
      </c>
      <c r="N8" s="100"/>
      <c r="O8" s="100"/>
      <c r="P8" s="100"/>
      <c r="Q8" s="92">
        <f t="shared" si="0"/>
        <v>-328119.27</v>
      </c>
      <c r="R8" s="93">
        <f t="shared" si="1"/>
        <v>895.33334114496154</v>
      </c>
    </row>
    <row r="9" spans="1:18" x14ac:dyDescent="0.7">
      <c r="A9" s="99">
        <v>5</v>
      </c>
      <c r="B9" s="100" t="s">
        <v>57</v>
      </c>
      <c r="C9" s="100" t="s">
        <v>184</v>
      </c>
      <c r="D9" s="100" t="s">
        <v>1418</v>
      </c>
      <c r="E9" s="100" t="s">
        <v>174</v>
      </c>
      <c r="F9" s="100" t="s">
        <v>178</v>
      </c>
      <c r="G9" s="100" t="s">
        <v>185</v>
      </c>
      <c r="H9" s="101">
        <v>2269</v>
      </c>
      <c r="I9" s="99">
        <v>2</v>
      </c>
      <c r="J9" s="102">
        <f>บึงกาฬ!F13</f>
        <v>1435598.28</v>
      </c>
      <c r="K9" s="103">
        <f>บึงกาฬ!AN13</f>
        <v>1318611.43</v>
      </c>
      <c r="L9" s="104">
        <f>บึงกาฬ!AO13</f>
        <v>1994405.82</v>
      </c>
      <c r="M9" s="104">
        <f>บึงกาฬ!AP13</f>
        <v>2249926.2799999998</v>
      </c>
      <c r="N9" s="100"/>
      <c r="O9" s="100"/>
      <c r="P9" s="100"/>
      <c r="Q9" s="92">
        <f t="shared" si="0"/>
        <v>-255520.45999999973</v>
      </c>
      <c r="R9" s="93">
        <f t="shared" si="1"/>
        <v>878.98008814455716</v>
      </c>
    </row>
    <row r="10" spans="1:18" x14ac:dyDescent="0.7">
      <c r="A10" s="99">
        <v>6</v>
      </c>
      <c r="B10" s="100" t="s">
        <v>57</v>
      </c>
      <c r="C10" s="100" t="s">
        <v>186</v>
      </c>
      <c r="D10" s="100" t="s">
        <v>1418</v>
      </c>
      <c r="E10" s="100" t="s">
        <v>174</v>
      </c>
      <c r="F10" s="100" t="s">
        <v>178</v>
      </c>
      <c r="G10" s="100" t="s">
        <v>187</v>
      </c>
      <c r="H10" s="101">
        <v>6836</v>
      </c>
      <c r="I10" s="99">
        <v>5</v>
      </c>
      <c r="J10" s="102">
        <f>บึงกาฬ!F14</f>
        <v>1204268.54</v>
      </c>
      <c r="K10" s="103">
        <f>บึงกาฬ!AN14</f>
        <v>921894.83</v>
      </c>
      <c r="L10" s="104">
        <f>บึงกาฬ!AO14</f>
        <v>2825938.7</v>
      </c>
      <c r="M10" s="104">
        <f>บึงกาฬ!AP14</f>
        <v>3334240.6500000004</v>
      </c>
      <c r="N10" s="100"/>
      <c r="O10" s="100"/>
      <c r="P10" s="100"/>
      <c r="Q10" s="92">
        <f t="shared" si="0"/>
        <v>-508301.95000000019</v>
      </c>
      <c r="R10" s="93">
        <f t="shared" si="1"/>
        <v>413.39068168519606</v>
      </c>
    </row>
    <row r="11" spans="1:18" x14ac:dyDescent="0.7">
      <c r="A11" s="99">
        <v>7</v>
      </c>
      <c r="B11" s="100" t="s">
        <v>57</v>
      </c>
      <c r="C11" s="100" t="s">
        <v>188</v>
      </c>
      <c r="D11" s="100" t="s">
        <v>1418</v>
      </c>
      <c r="E11" s="100" t="s">
        <v>174</v>
      </c>
      <c r="F11" s="100" t="s">
        <v>178</v>
      </c>
      <c r="G11" s="100" t="s">
        <v>189</v>
      </c>
      <c r="H11" s="101">
        <v>5382</v>
      </c>
      <c r="I11" s="99">
        <v>4</v>
      </c>
      <c r="J11" s="102">
        <f>บึงกาฬ!F15</f>
        <v>1393711.18</v>
      </c>
      <c r="K11" s="103">
        <f>บึงกาฬ!AN15</f>
        <v>1444212.35</v>
      </c>
      <c r="L11" s="104">
        <f>บึงกาฬ!AO15</f>
        <v>2206280.5</v>
      </c>
      <c r="M11" s="104">
        <f>บึงกาฬ!AP15</f>
        <v>2169809.15</v>
      </c>
      <c r="N11" s="100"/>
      <c r="O11" s="100"/>
      <c r="P11" s="100"/>
      <c r="Q11" s="92">
        <f t="shared" si="0"/>
        <v>36471.350000000093</v>
      </c>
      <c r="R11" s="93">
        <f t="shared" si="1"/>
        <v>409.93691936083241</v>
      </c>
    </row>
    <row r="12" spans="1:18" x14ac:dyDescent="0.7">
      <c r="A12" s="99">
        <v>8</v>
      </c>
      <c r="B12" s="100" t="s">
        <v>57</v>
      </c>
      <c r="C12" s="100" t="s">
        <v>190</v>
      </c>
      <c r="D12" s="100" t="s">
        <v>1418</v>
      </c>
      <c r="E12" s="100" t="s">
        <v>174</v>
      </c>
      <c r="F12" s="100" t="s">
        <v>178</v>
      </c>
      <c r="G12" s="100" t="s">
        <v>191</v>
      </c>
      <c r="H12" s="101">
        <v>5561</v>
      </c>
      <c r="I12" s="99">
        <v>4</v>
      </c>
      <c r="J12" s="102">
        <f>บึงกาฬ!F16</f>
        <v>1042217.06</v>
      </c>
      <c r="K12" s="103">
        <f>บึงกาฬ!AN16</f>
        <v>1014647.22</v>
      </c>
      <c r="L12" s="104">
        <f>บึงกาฬ!AO16</f>
        <v>2301236.92</v>
      </c>
      <c r="M12" s="104">
        <f>บึงกาฬ!AP16</f>
        <v>1899080.18</v>
      </c>
      <c r="N12" s="100"/>
      <c r="O12" s="100"/>
      <c r="P12" s="100"/>
      <c r="Q12" s="92">
        <f t="shared" si="0"/>
        <v>402156.74</v>
      </c>
      <c r="R12" s="93">
        <f t="shared" si="1"/>
        <v>413.81710483725948</v>
      </c>
    </row>
    <row r="13" spans="1:18" x14ac:dyDescent="0.7">
      <c r="A13" s="99">
        <v>9</v>
      </c>
      <c r="B13" s="100" t="s">
        <v>57</v>
      </c>
      <c r="C13" s="100" t="s">
        <v>192</v>
      </c>
      <c r="D13" s="100" t="s">
        <v>1418</v>
      </c>
      <c r="E13" s="100" t="s">
        <v>174</v>
      </c>
      <c r="F13" s="100" t="s">
        <v>178</v>
      </c>
      <c r="G13" s="100" t="s">
        <v>193</v>
      </c>
      <c r="H13" s="101">
        <v>3976</v>
      </c>
      <c r="I13" s="99">
        <v>3</v>
      </c>
      <c r="J13" s="102">
        <f>บึงกาฬ!F17</f>
        <v>654135.6</v>
      </c>
      <c r="K13" s="103">
        <f>บึงกาฬ!AN17</f>
        <v>497825.39000000007</v>
      </c>
      <c r="L13" s="104">
        <f>บึงกาฬ!AO17</f>
        <v>2406080.3200000003</v>
      </c>
      <c r="M13" s="104">
        <f>บึงกาฬ!AP17</f>
        <v>1869054.14</v>
      </c>
      <c r="N13" s="100"/>
      <c r="O13" s="100"/>
      <c r="P13" s="100"/>
      <c r="Q13" s="92">
        <f t="shared" si="0"/>
        <v>537026.1800000004</v>
      </c>
      <c r="R13" s="93">
        <f t="shared" si="1"/>
        <v>605.15098591549304</v>
      </c>
    </row>
    <row r="14" spans="1:18" x14ac:dyDescent="0.7">
      <c r="A14" s="99">
        <v>10</v>
      </c>
      <c r="B14" s="100" t="s">
        <v>57</v>
      </c>
      <c r="C14" s="100" t="s">
        <v>194</v>
      </c>
      <c r="D14" s="100" t="s">
        <v>1418</v>
      </c>
      <c r="E14" s="100" t="s">
        <v>174</v>
      </c>
      <c r="F14" s="100" t="s">
        <v>178</v>
      </c>
      <c r="G14" s="100" t="s">
        <v>195</v>
      </c>
      <c r="H14" s="101">
        <v>2661</v>
      </c>
      <c r="I14" s="99">
        <v>2</v>
      </c>
      <c r="J14" s="102">
        <f>บึงกาฬ!F18</f>
        <v>816890.65</v>
      </c>
      <c r="K14" s="103">
        <f>บึงกาฬ!AN18</f>
        <v>597268.41</v>
      </c>
      <c r="L14" s="104">
        <f>บึงกาฬ!AO18</f>
        <v>1474903.07</v>
      </c>
      <c r="M14" s="104">
        <f>บึงกาฬ!AP18</f>
        <v>1394064.5699999998</v>
      </c>
      <c r="N14" s="100"/>
      <c r="O14" s="100"/>
      <c r="P14" s="100"/>
      <c r="Q14" s="92">
        <f t="shared" si="0"/>
        <v>80838.500000000233</v>
      </c>
      <c r="R14" s="93">
        <f t="shared" si="1"/>
        <v>554.26646749342353</v>
      </c>
    </row>
    <row r="15" spans="1:18" x14ac:dyDescent="0.7">
      <c r="A15" s="99">
        <v>11</v>
      </c>
      <c r="B15" s="100" t="s">
        <v>57</v>
      </c>
      <c r="C15" s="100" t="s">
        <v>196</v>
      </c>
      <c r="D15" s="100" t="s">
        <v>1418</v>
      </c>
      <c r="E15" s="100" t="s">
        <v>174</v>
      </c>
      <c r="F15" s="100" t="s">
        <v>178</v>
      </c>
      <c r="G15" s="100" t="s">
        <v>197</v>
      </c>
      <c r="H15" s="101">
        <v>4126</v>
      </c>
      <c r="I15" s="99">
        <v>3</v>
      </c>
      <c r="J15" s="102">
        <f>บึงกาฬ!F19</f>
        <v>910294.8</v>
      </c>
      <c r="K15" s="103">
        <f>บึงกาฬ!AN19</f>
        <v>839732.48</v>
      </c>
      <c r="L15" s="104">
        <f>บึงกาฬ!AO19</f>
        <v>2321713.09</v>
      </c>
      <c r="M15" s="104">
        <f>บึงกาฬ!AP19</f>
        <v>2245436.29</v>
      </c>
      <c r="N15" s="100"/>
      <c r="O15" s="100"/>
      <c r="P15" s="100"/>
      <c r="Q15" s="92">
        <f t="shared" si="0"/>
        <v>76276.799999999814</v>
      </c>
      <c r="R15" s="93">
        <f t="shared" si="1"/>
        <v>562.70312409112944</v>
      </c>
    </row>
    <row r="16" spans="1:18" x14ac:dyDescent="0.7">
      <c r="A16" s="99">
        <v>12</v>
      </c>
      <c r="B16" s="100" t="s">
        <v>57</v>
      </c>
      <c r="C16" s="100" t="s">
        <v>198</v>
      </c>
      <c r="D16" s="100" t="s">
        <v>1418</v>
      </c>
      <c r="E16" s="100" t="s">
        <v>174</v>
      </c>
      <c r="F16" s="100" t="s">
        <v>178</v>
      </c>
      <c r="G16" s="100" t="s">
        <v>199</v>
      </c>
      <c r="H16" s="101">
        <v>7075</v>
      </c>
      <c r="I16" s="99">
        <v>5</v>
      </c>
      <c r="J16" s="102">
        <f>บึงกาฬ!F20</f>
        <v>1991405.97</v>
      </c>
      <c r="K16" s="103">
        <f>บึงกาฬ!AN20</f>
        <v>1255180.44</v>
      </c>
      <c r="L16" s="104">
        <f>บึงกาฬ!AO20</f>
        <v>3560201.69</v>
      </c>
      <c r="M16" s="104">
        <f>บึงกาฬ!AP20</f>
        <v>3057050.31</v>
      </c>
      <c r="N16" s="100"/>
      <c r="O16" s="100"/>
      <c r="P16" s="100"/>
      <c r="Q16" s="92">
        <f t="shared" si="0"/>
        <v>503151.37999999989</v>
      </c>
      <c r="R16" s="93">
        <f t="shared" si="1"/>
        <v>503.20871943462896</v>
      </c>
    </row>
    <row r="17" spans="1:18" x14ac:dyDescent="0.7">
      <c r="A17" s="99">
        <v>13</v>
      </c>
      <c r="B17" s="100" t="s">
        <v>57</v>
      </c>
      <c r="C17" s="100" t="s">
        <v>200</v>
      </c>
      <c r="D17" s="100" t="s">
        <v>1418</v>
      </c>
      <c r="E17" s="100" t="s">
        <v>174</v>
      </c>
      <c r="F17" s="100" t="s">
        <v>178</v>
      </c>
      <c r="G17" s="100" t="s">
        <v>201</v>
      </c>
      <c r="H17" s="101">
        <v>4195</v>
      </c>
      <c r="I17" s="99">
        <v>3</v>
      </c>
      <c r="J17" s="102">
        <f>บึงกาฬ!F21</f>
        <v>852560.12</v>
      </c>
      <c r="K17" s="103">
        <f>บึงกาฬ!AN21</f>
        <v>785905.74</v>
      </c>
      <c r="L17" s="104">
        <f>บึงกาฬ!AO21</f>
        <v>2615836.59</v>
      </c>
      <c r="M17" s="104">
        <f>บึงกาฬ!AP21</f>
        <v>2281115.09</v>
      </c>
      <c r="N17" s="100"/>
      <c r="O17" s="100"/>
      <c r="P17" s="100"/>
      <c r="Q17" s="92">
        <f t="shared" si="0"/>
        <v>334721.5</v>
      </c>
      <c r="R17" s="93">
        <f t="shared" si="1"/>
        <v>623.56056972586407</v>
      </c>
    </row>
    <row r="18" spans="1:18" x14ac:dyDescent="0.7">
      <c r="A18" s="99">
        <v>14</v>
      </c>
      <c r="B18" s="100" t="s">
        <v>57</v>
      </c>
      <c r="C18" s="100" t="s">
        <v>202</v>
      </c>
      <c r="D18" s="100" t="s">
        <v>1418</v>
      </c>
      <c r="E18" s="100" t="s">
        <v>174</v>
      </c>
      <c r="F18" s="100" t="s">
        <v>178</v>
      </c>
      <c r="G18" s="100" t="s">
        <v>203</v>
      </c>
      <c r="H18" s="101">
        <v>3963</v>
      </c>
      <c r="I18" s="99">
        <v>3</v>
      </c>
      <c r="J18" s="102">
        <f>บึงกาฬ!F22</f>
        <v>1329172.21</v>
      </c>
      <c r="K18" s="103">
        <f>บึงกาฬ!AN22</f>
        <v>1551337.35</v>
      </c>
      <c r="L18" s="104">
        <f>บึงกาฬ!AO22</f>
        <v>3126338.65</v>
      </c>
      <c r="M18" s="104">
        <f>บึงกาฬ!AP22</f>
        <v>2645008.0499999998</v>
      </c>
      <c r="N18" s="100"/>
      <c r="O18" s="100"/>
      <c r="P18" s="100"/>
      <c r="Q18" s="92">
        <f t="shared" si="0"/>
        <v>481330.60000000009</v>
      </c>
      <c r="R18" s="93">
        <f t="shared" si="1"/>
        <v>788.88181932879127</v>
      </c>
    </row>
    <row r="19" spans="1:18" x14ac:dyDescent="0.7">
      <c r="A19" s="99">
        <v>15</v>
      </c>
      <c r="B19" s="100" t="s">
        <v>57</v>
      </c>
      <c r="C19" s="100" t="s">
        <v>204</v>
      </c>
      <c r="D19" s="100" t="s">
        <v>1418</v>
      </c>
      <c r="E19" s="100" t="s">
        <v>174</v>
      </c>
      <c r="F19" s="100" t="s">
        <v>178</v>
      </c>
      <c r="G19" s="100" t="s">
        <v>205</v>
      </c>
      <c r="H19" s="101">
        <v>1183</v>
      </c>
      <c r="I19" s="99">
        <v>1</v>
      </c>
      <c r="J19" s="102">
        <f>บึงกาฬ!F23</f>
        <v>935268.64</v>
      </c>
      <c r="K19" s="103">
        <f>บึงกาฬ!AN23</f>
        <v>589359.98</v>
      </c>
      <c r="L19" s="104">
        <f>บึงกาฬ!AO23</f>
        <v>1644274.0499999998</v>
      </c>
      <c r="M19" s="104">
        <f>บึงกาฬ!AP23</f>
        <v>1613154.05</v>
      </c>
      <c r="N19" s="100"/>
      <c r="O19" s="100"/>
      <c r="P19" s="100"/>
      <c r="Q19" s="92">
        <f t="shared" si="0"/>
        <v>31119.999999999767</v>
      </c>
      <c r="R19" s="93">
        <f t="shared" si="1"/>
        <v>1389.9188926458155</v>
      </c>
    </row>
    <row r="20" spans="1:18" s="111" customFormat="1" x14ac:dyDescent="0.7">
      <c r="A20" s="105">
        <v>1</v>
      </c>
      <c r="B20" s="106" t="s">
        <v>57</v>
      </c>
      <c r="C20" s="106"/>
      <c r="D20" s="106"/>
      <c r="E20" s="106" t="s">
        <v>75</v>
      </c>
      <c r="F20" s="106"/>
      <c r="G20" s="106" t="s">
        <v>206</v>
      </c>
      <c r="H20" s="107">
        <f>SUM(H5:H19)</f>
        <v>62731</v>
      </c>
      <c r="I20" s="105"/>
      <c r="J20" s="108">
        <f>SUM(J5:J19)</f>
        <v>16439803.760000002</v>
      </c>
      <c r="K20" s="108">
        <f>SUM(K5:K19)</f>
        <v>13950675.74</v>
      </c>
      <c r="L20" s="108">
        <f>SUM(L5:L19)</f>
        <v>35326444.609999999</v>
      </c>
      <c r="M20" s="108">
        <f>SUM(M5:M19)</f>
        <v>32495809.09</v>
      </c>
      <c r="N20" s="106">
        <v>14</v>
      </c>
      <c r="O20" s="106">
        <v>14</v>
      </c>
      <c r="P20" s="106">
        <f>N20-O20</f>
        <v>0</v>
      </c>
      <c r="Q20" s="109">
        <f t="shared" si="0"/>
        <v>2830635.5199999996</v>
      </c>
      <c r="R20" s="110">
        <f>L20/H20</f>
        <v>563.14174188200411</v>
      </c>
    </row>
    <row r="21" spans="1:18" x14ac:dyDescent="0.7">
      <c r="A21" s="99">
        <v>1</v>
      </c>
      <c r="B21" s="100" t="s">
        <v>57</v>
      </c>
      <c r="C21" s="100" t="s">
        <v>177</v>
      </c>
      <c r="D21" s="100" t="s">
        <v>92</v>
      </c>
      <c r="E21" s="100" t="s">
        <v>207</v>
      </c>
      <c r="F21" s="100" t="s">
        <v>208</v>
      </c>
      <c r="G21" s="100" t="s">
        <v>209</v>
      </c>
      <c r="H21" s="101"/>
      <c r="I21" s="99"/>
      <c r="J21" s="102"/>
      <c r="K21" s="103"/>
      <c r="L21" s="104"/>
      <c r="M21" s="104"/>
      <c r="N21" s="100"/>
      <c r="O21" s="100"/>
      <c r="P21" s="100"/>
    </row>
    <row r="22" spans="1:18" x14ac:dyDescent="0.7">
      <c r="A22" s="99">
        <v>2</v>
      </c>
      <c r="B22" s="100" t="s">
        <v>57</v>
      </c>
      <c r="C22" s="100" t="s">
        <v>180</v>
      </c>
      <c r="D22" s="100" t="s">
        <v>92</v>
      </c>
      <c r="E22" s="100" t="s">
        <v>207</v>
      </c>
      <c r="F22" s="100" t="s">
        <v>178</v>
      </c>
      <c r="G22" s="100" t="s">
        <v>210</v>
      </c>
      <c r="H22" s="101">
        <v>6164</v>
      </c>
      <c r="I22" s="99">
        <v>5</v>
      </c>
      <c r="J22" s="102">
        <f>บึงกาฬ!F24</f>
        <v>386030.86</v>
      </c>
      <c r="K22" s="103">
        <f>บึงกาฬ!AN24</f>
        <v>418070.16</v>
      </c>
      <c r="L22" s="104">
        <f>บึงกาฬ!AO24</f>
        <v>2732689.6</v>
      </c>
      <c r="M22" s="104">
        <f>บึงกาฬ!AP24</f>
        <v>2655830.42</v>
      </c>
      <c r="N22" s="100"/>
      <c r="O22" s="100"/>
      <c r="P22" s="100"/>
      <c r="Q22" s="92">
        <f t="shared" si="0"/>
        <v>76859.180000000168</v>
      </c>
      <c r="R22" s="93">
        <f t="shared" si="1"/>
        <v>443.33056456846208</v>
      </c>
    </row>
    <row r="23" spans="1:18" x14ac:dyDescent="0.7">
      <c r="A23" s="99">
        <v>3</v>
      </c>
      <c r="B23" s="100" t="s">
        <v>57</v>
      </c>
      <c r="C23" s="100" t="s">
        <v>182</v>
      </c>
      <c r="D23" s="100" t="s">
        <v>92</v>
      </c>
      <c r="E23" s="100" t="s">
        <v>207</v>
      </c>
      <c r="F23" s="100" t="s">
        <v>178</v>
      </c>
      <c r="G23" s="100" t="s">
        <v>211</v>
      </c>
      <c r="H23" s="101">
        <v>4337</v>
      </c>
      <c r="I23" s="99">
        <v>3</v>
      </c>
      <c r="J23" s="102">
        <f>บึงกาฬ!F25</f>
        <v>199996.35</v>
      </c>
      <c r="K23" s="103">
        <f>บึงกาฬ!AN25</f>
        <v>205375.68000000002</v>
      </c>
      <c r="L23" s="104">
        <f>บึงกาฬ!AO25</f>
        <v>2357744.8200000003</v>
      </c>
      <c r="M23" s="104">
        <f>บึงกาฬ!AP25</f>
        <v>2528171.13</v>
      </c>
      <c r="N23" s="100"/>
      <c r="O23" s="100"/>
      <c r="P23" s="100"/>
      <c r="Q23" s="92">
        <f t="shared" si="0"/>
        <v>-170426.30999999959</v>
      </c>
      <c r="R23" s="93">
        <f t="shared" si="1"/>
        <v>543.63495964952745</v>
      </c>
    </row>
    <row r="24" spans="1:18" x14ac:dyDescent="0.7">
      <c r="A24" s="99">
        <v>4</v>
      </c>
      <c r="B24" s="100" t="s">
        <v>57</v>
      </c>
      <c r="C24" s="100" t="s">
        <v>184</v>
      </c>
      <c r="D24" s="100" t="s">
        <v>92</v>
      </c>
      <c r="E24" s="100" t="s">
        <v>207</v>
      </c>
      <c r="F24" s="100" t="s">
        <v>178</v>
      </c>
      <c r="G24" s="100" t="s">
        <v>212</v>
      </c>
      <c r="H24" s="101">
        <v>3695</v>
      </c>
      <c r="I24" s="99">
        <v>3</v>
      </c>
      <c r="J24" s="102">
        <f>บึงกาฬ!F26</f>
        <v>18761.25</v>
      </c>
      <c r="K24" s="103">
        <f>บึงกาฬ!AN26</f>
        <v>3322845.34</v>
      </c>
      <c r="L24" s="104">
        <f>บึงกาฬ!AO26</f>
        <v>4706526.4700000007</v>
      </c>
      <c r="M24" s="104">
        <f>บึงกาฬ!AP26</f>
        <v>1248414.96</v>
      </c>
      <c r="N24" s="100"/>
      <c r="O24" s="100"/>
      <c r="P24" s="100"/>
      <c r="Q24" s="92">
        <f t="shared" si="0"/>
        <v>3458111.5100000007</v>
      </c>
      <c r="R24" s="93">
        <f t="shared" si="1"/>
        <v>1273.7554722598106</v>
      </c>
    </row>
    <row r="25" spans="1:18" x14ac:dyDescent="0.7">
      <c r="A25" s="99">
        <v>5</v>
      </c>
      <c r="B25" s="100" t="s">
        <v>57</v>
      </c>
      <c r="C25" s="100" t="s">
        <v>186</v>
      </c>
      <c r="D25" s="100" t="s">
        <v>92</v>
      </c>
      <c r="E25" s="100" t="s">
        <v>207</v>
      </c>
      <c r="F25" s="100" t="s">
        <v>178</v>
      </c>
      <c r="G25" s="100" t="s">
        <v>213</v>
      </c>
      <c r="H25" s="101">
        <v>4281</v>
      </c>
      <c r="I25" s="99">
        <v>3</v>
      </c>
      <c r="J25" s="102">
        <f>บึงกาฬ!F27</f>
        <v>158948.42000000001</v>
      </c>
      <c r="K25" s="103">
        <f>บึงกาฬ!AN27</f>
        <v>-84227.19</v>
      </c>
      <c r="L25" s="104">
        <f>บึงกาฬ!AO27</f>
        <v>1607298.4100000001</v>
      </c>
      <c r="M25" s="104">
        <f>บึงกาฬ!AP27</f>
        <v>2029337.07</v>
      </c>
      <c r="N25" s="100"/>
      <c r="O25" s="100"/>
      <c r="P25" s="100"/>
      <c r="Q25" s="92">
        <f t="shared" si="0"/>
        <v>-422038.65999999992</v>
      </c>
      <c r="R25" s="93">
        <f t="shared" si="1"/>
        <v>375.44928988554079</v>
      </c>
    </row>
    <row r="26" spans="1:18" x14ac:dyDescent="0.7">
      <c r="A26" s="99">
        <v>6</v>
      </c>
      <c r="B26" s="100" t="s">
        <v>57</v>
      </c>
      <c r="C26" s="100" t="s">
        <v>188</v>
      </c>
      <c r="D26" s="100" t="s">
        <v>92</v>
      </c>
      <c r="E26" s="100" t="s">
        <v>207</v>
      </c>
      <c r="F26" s="100" t="s">
        <v>178</v>
      </c>
      <c r="G26" s="100" t="s">
        <v>214</v>
      </c>
      <c r="H26" s="101">
        <v>2675</v>
      </c>
      <c r="I26" s="99">
        <v>2</v>
      </c>
      <c r="J26" s="102">
        <f>บึงกาฬ!F28</f>
        <v>26651.49</v>
      </c>
      <c r="K26" s="103">
        <f>บึงกาฬ!AN28</f>
        <v>25281.950000000004</v>
      </c>
      <c r="L26" s="104">
        <f>บึงกาฬ!AO28</f>
        <v>1297280.58</v>
      </c>
      <c r="M26" s="104">
        <f>บึงกาฬ!AP28</f>
        <v>1566615.97</v>
      </c>
      <c r="N26" s="100"/>
      <c r="O26" s="100"/>
      <c r="P26" s="100"/>
      <c r="Q26" s="92">
        <f t="shared" si="0"/>
        <v>-269335.3899999999</v>
      </c>
      <c r="R26" s="93">
        <f t="shared" si="1"/>
        <v>484.96470280373836</v>
      </c>
    </row>
    <row r="27" spans="1:18" x14ac:dyDescent="0.7">
      <c r="A27" s="99">
        <v>7</v>
      </c>
      <c r="B27" s="100" t="s">
        <v>57</v>
      </c>
      <c r="C27" s="100" t="s">
        <v>190</v>
      </c>
      <c r="D27" s="100" t="s">
        <v>92</v>
      </c>
      <c r="E27" s="100" t="s">
        <v>207</v>
      </c>
      <c r="F27" s="100" t="s">
        <v>178</v>
      </c>
      <c r="G27" s="100" t="s">
        <v>215</v>
      </c>
      <c r="H27" s="101">
        <v>3198</v>
      </c>
      <c r="I27" s="99">
        <v>3</v>
      </c>
      <c r="J27" s="102">
        <f>บึงกาฬ!F29</f>
        <v>127264.44</v>
      </c>
      <c r="K27" s="103">
        <f>บึงกาฬ!AN29</f>
        <v>140489.09</v>
      </c>
      <c r="L27" s="104">
        <f>บึงกาฬ!AO29</f>
        <v>3599327.25</v>
      </c>
      <c r="M27" s="104">
        <f>บึงกาฬ!AP29</f>
        <v>1269779.6399999999</v>
      </c>
      <c r="N27" s="100"/>
      <c r="O27" s="100"/>
      <c r="P27" s="100"/>
      <c r="Q27" s="92">
        <f t="shared" si="0"/>
        <v>2329547.6100000003</v>
      </c>
      <c r="R27" s="93">
        <f t="shared" si="1"/>
        <v>1125.4931988742965</v>
      </c>
    </row>
    <row r="28" spans="1:18" x14ac:dyDescent="0.7">
      <c r="A28" s="99">
        <v>8</v>
      </c>
      <c r="B28" s="100" t="s">
        <v>57</v>
      </c>
      <c r="C28" s="100" t="s">
        <v>192</v>
      </c>
      <c r="D28" s="100" t="s">
        <v>92</v>
      </c>
      <c r="E28" s="100" t="s">
        <v>207</v>
      </c>
      <c r="F28" s="100" t="s">
        <v>178</v>
      </c>
      <c r="G28" s="100" t="s">
        <v>216</v>
      </c>
      <c r="H28" s="101">
        <v>1853</v>
      </c>
      <c r="I28" s="99">
        <v>2</v>
      </c>
      <c r="J28" s="102">
        <f>บึงกาฬ!F30</f>
        <v>262253.01</v>
      </c>
      <c r="K28" s="103">
        <f>บึงกาฬ!AN30</f>
        <v>407222.67000000004</v>
      </c>
      <c r="L28" s="104">
        <f>บึงกาฬ!AO30</f>
        <v>1499651.45</v>
      </c>
      <c r="M28" s="104">
        <f>บึงกาฬ!AP30</f>
        <v>1308424.3800000001</v>
      </c>
      <c r="N28" s="100"/>
      <c r="O28" s="100"/>
      <c r="P28" s="100"/>
      <c r="Q28" s="92">
        <f t="shared" si="0"/>
        <v>191227.06999999983</v>
      </c>
      <c r="R28" s="93">
        <f t="shared" si="1"/>
        <v>809.31001079330815</v>
      </c>
    </row>
    <row r="29" spans="1:18" x14ac:dyDescent="0.7">
      <c r="A29" s="99">
        <v>9</v>
      </c>
      <c r="B29" s="100" t="s">
        <v>57</v>
      </c>
      <c r="C29" s="100" t="s">
        <v>194</v>
      </c>
      <c r="D29" s="100" t="s">
        <v>92</v>
      </c>
      <c r="E29" s="100" t="s">
        <v>207</v>
      </c>
      <c r="F29" s="100" t="s">
        <v>178</v>
      </c>
      <c r="G29" s="100" t="s">
        <v>217</v>
      </c>
      <c r="H29" s="101">
        <v>2837</v>
      </c>
      <c r="I29" s="99">
        <v>2</v>
      </c>
      <c r="J29" s="102">
        <f>บึงกาฬ!F31</f>
        <v>138819.45000000001</v>
      </c>
      <c r="K29" s="103">
        <f>บึงกาฬ!AN31</f>
        <v>144718.78</v>
      </c>
      <c r="L29" s="104">
        <f>บึงกาฬ!AO31</f>
        <v>1771013.88</v>
      </c>
      <c r="M29" s="104">
        <f>บึงกาฬ!AP31</f>
        <v>1932125.26</v>
      </c>
      <c r="N29" s="100"/>
      <c r="O29" s="100"/>
      <c r="P29" s="100"/>
      <c r="Q29" s="92">
        <f t="shared" si="0"/>
        <v>-161111.38000000012</v>
      </c>
      <c r="R29" s="93">
        <f t="shared" si="1"/>
        <v>624.25586182587233</v>
      </c>
    </row>
    <row r="30" spans="1:18" x14ac:dyDescent="0.7">
      <c r="A30" s="99">
        <v>10</v>
      </c>
      <c r="B30" s="100" t="s">
        <v>57</v>
      </c>
      <c r="C30" s="100" t="s">
        <v>177</v>
      </c>
      <c r="D30" s="100" t="s">
        <v>92</v>
      </c>
      <c r="E30" s="100" t="s">
        <v>207</v>
      </c>
      <c r="F30" s="100" t="s">
        <v>178</v>
      </c>
      <c r="G30" s="100" t="s">
        <v>218</v>
      </c>
      <c r="H30" s="101">
        <v>6949</v>
      </c>
      <c r="I30" s="99">
        <v>5</v>
      </c>
      <c r="J30" s="102">
        <f>บึงกาฬ!F32</f>
        <v>561099.43000000005</v>
      </c>
      <c r="K30" s="103">
        <f>บึงกาฬ!AN32</f>
        <v>182749.43000000005</v>
      </c>
      <c r="L30" s="104">
        <f>บึงกาฬ!AO32</f>
        <v>2962442.48</v>
      </c>
      <c r="M30" s="104">
        <f>บึงกาฬ!AP32</f>
        <v>4239585.32</v>
      </c>
      <c r="N30" s="100"/>
      <c r="O30" s="100"/>
      <c r="P30" s="100"/>
      <c r="Q30" s="92">
        <f t="shared" si="0"/>
        <v>-1277142.8400000003</v>
      </c>
      <c r="R30" s="93">
        <f t="shared" si="1"/>
        <v>426.31205641099439</v>
      </c>
    </row>
    <row r="31" spans="1:18" x14ac:dyDescent="0.7">
      <c r="A31" s="99">
        <v>11</v>
      </c>
      <c r="B31" s="100" t="s">
        <v>57</v>
      </c>
      <c r="C31" s="100" t="s">
        <v>177</v>
      </c>
      <c r="D31" s="100" t="s">
        <v>92</v>
      </c>
      <c r="E31" s="100" t="s">
        <v>207</v>
      </c>
      <c r="F31" s="100" t="s">
        <v>178</v>
      </c>
      <c r="G31" s="100" t="s">
        <v>219</v>
      </c>
      <c r="H31" s="101">
        <v>5245</v>
      </c>
      <c r="I31" s="99">
        <v>4</v>
      </c>
      <c r="J31" s="102">
        <f>บึงกาฬ!F33</f>
        <v>26981.14</v>
      </c>
      <c r="K31" s="103">
        <f>บึงกาฬ!AN33</f>
        <v>124391.23</v>
      </c>
      <c r="L31" s="104">
        <f>บึงกาฬ!AO33</f>
        <v>1051157.95</v>
      </c>
      <c r="M31" s="104">
        <f>บึงกาฬ!AP33</f>
        <v>1074718.17</v>
      </c>
      <c r="N31" s="100"/>
      <c r="O31" s="100"/>
      <c r="P31" s="100"/>
      <c r="Q31" s="92">
        <f t="shared" si="0"/>
        <v>-23560.219999999972</v>
      </c>
      <c r="R31" s="93">
        <f t="shared" si="1"/>
        <v>200.41142993326977</v>
      </c>
    </row>
    <row r="32" spans="1:18" x14ac:dyDescent="0.7">
      <c r="A32" s="99">
        <v>12</v>
      </c>
      <c r="B32" s="100" t="s">
        <v>57</v>
      </c>
      <c r="C32" s="100" t="s">
        <v>177</v>
      </c>
      <c r="D32" s="100" t="s">
        <v>92</v>
      </c>
      <c r="E32" s="100" t="s">
        <v>207</v>
      </c>
      <c r="F32" s="100" t="s">
        <v>178</v>
      </c>
      <c r="G32" s="100" t="s">
        <v>220</v>
      </c>
      <c r="H32" s="101">
        <v>4916</v>
      </c>
      <c r="I32" s="99">
        <v>4</v>
      </c>
      <c r="J32" s="102">
        <f>บึงกาฬ!F34</f>
        <v>455873.27</v>
      </c>
      <c r="K32" s="103">
        <f>บึงกาฬ!AN34</f>
        <v>1103616.79</v>
      </c>
      <c r="L32" s="104">
        <f>บึงกาฬ!AO34</f>
        <v>1413455.4200000002</v>
      </c>
      <c r="M32" s="104">
        <f>บึงกาฬ!AP34</f>
        <v>1299639.3700000001</v>
      </c>
      <c r="N32" s="100"/>
      <c r="O32" s="100"/>
      <c r="P32" s="100"/>
      <c r="Q32" s="92">
        <f t="shared" si="0"/>
        <v>113816.05000000005</v>
      </c>
      <c r="R32" s="93">
        <f t="shared" si="1"/>
        <v>287.52144426362901</v>
      </c>
    </row>
    <row r="33" spans="1:18" x14ac:dyDescent="0.7">
      <c r="A33" s="99">
        <v>13</v>
      </c>
      <c r="B33" s="100" t="s">
        <v>57</v>
      </c>
      <c r="C33" s="100" t="s">
        <v>177</v>
      </c>
      <c r="D33" s="100" t="s">
        <v>92</v>
      </c>
      <c r="E33" s="100" t="s">
        <v>207</v>
      </c>
      <c r="F33" s="100" t="s">
        <v>178</v>
      </c>
      <c r="G33" s="100" t="s">
        <v>221</v>
      </c>
      <c r="H33" s="101">
        <v>1492</v>
      </c>
      <c r="I33" s="99">
        <v>1</v>
      </c>
      <c r="J33" s="102">
        <f>บึงกาฬ!F35</f>
        <v>290037.45</v>
      </c>
      <c r="K33" s="103">
        <f>บึงกาฬ!AN35</f>
        <v>741432.69</v>
      </c>
      <c r="L33" s="104">
        <f>บึงกาฬ!AO35</f>
        <v>1374775.84</v>
      </c>
      <c r="M33" s="104">
        <f>บึงกาฬ!AP35</f>
        <v>970132.75</v>
      </c>
      <c r="N33" s="100"/>
      <c r="O33" s="100"/>
      <c r="P33" s="100"/>
      <c r="Q33" s="92">
        <f t="shared" si="0"/>
        <v>404643.09000000008</v>
      </c>
      <c r="R33" s="93">
        <f t="shared" si="1"/>
        <v>921.43152815013411</v>
      </c>
    </row>
    <row r="34" spans="1:18" s="111" customFormat="1" x14ac:dyDescent="0.7">
      <c r="A34" s="105">
        <v>2</v>
      </c>
      <c r="B34" s="106" t="s">
        <v>57</v>
      </c>
      <c r="C34" s="106"/>
      <c r="D34" s="106"/>
      <c r="E34" s="106" t="s">
        <v>75</v>
      </c>
      <c r="F34" s="106"/>
      <c r="G34" s="106" t="s">
        <v>222</v>
      </c>
      <c r="H34" s="112">
        <f>SUM(H22:H33)</f>
        <v>47642</v>
      </c>
      <c r="I34" s="105"/>
      <c r="J34" s="108">
        <f>SUM(J21:J33)</f>
        <v>2652716.5600000005</v>
      </c>
      <c r="K34" s="108">
        <f>SUM(K21:K33)</f>
        <v>6731966.620000001</v>
      </c>
      <c r="L34" s="108">
        <f>SUM(L21:L33)</f>
        <v>26373364.150000002</v>
      </c>
      <c r="M34" s="108">
        <f>SUM(M21:M33)</f>
        <v>22122774.440000001</v>
      </c>
      <c r="N34" s="106">
        <v>12</v>
      </c>
      <c r="O34" s="106">
        <v>12</v>
      </c>
      <c r="P34" s="106">
        <f>N34-O34</f>
        <v>0</v>
      </c>
      <c r="Q34" s="109">
        <f t="shared" si="0"/>
        <v>4250589.7100000009</v>
      </c>
      <c r="R34" s="110">
        <f>L34/H34</f>
        <v>553.57382456655898</v>
      </c>
    </row>
    <row r="35" spans="1:18" x14ac:dyDescent="0.7">
      <c r="A35" s="99">
        <v>1</v>
      </c>
      <c r="B35" s="100" t="s">
        <v>57</v>
      </c>
      <c r="C35" s="100" t="s">
        <v>180</v>
      </c>
      <c r="D35" s="100" t="s">
        <v>85</v>
      </c>
      <c r="E35" s="100" t="s">
        <v>223</v>
      </c>
      <c r="F35" s="100" t="s">
        <v>208</v>
      </c>
      <c r="G35" s="100" t="s">
        <v>224</v>
      </c>
      <c r="H35" s="101"/>
      <c r="I35" s="99"/>
      <c r="J35" s="102"/>
      <c r="K35" s="103"/>
      <c r="L35" s="104"/>
      <c r="M35" s="104"/>
      <c r="N35" s="100"/>
      <c r="O35" s="100"/>
      <c r="P35" s="100"/>
    </row>
    <row r="36" spans="1:18" x14ac:dyDescent="0.7">
      <c r="A36" s="99">
        <v>2</v>
      </c>
      <c r="B36" s="100" t="s">
        <v>57</v>
      </c>
      <c r="C36" s="100" t="s">
        <v>180</v>
      </c>
      <c r="D36" s="100" t="s">
        <v>85</v>
      </c>
      <c r="E36" s="100" t="s">
        <v>223</v>
      </c>
      <c r="F36" s="100" t="s">
        <v>178</v>
      </c>
      <c r="G36" s="100" t="s">
        <v>225</v>
      </c>
      <c r="H36" s="101">
        <v>6263</v>
      </c>
      <c r="I36" s="99">
        <v>5</v>
      </c>
      <c r="J36" s="102">
        <f>บึงกาฬ!F36</f>
        <v>1169102.18</v>
      </c>
      <c r="K36" s="103">
        <f>บึงกาฬ!AN36</f>
        <v>629284.56000000006</v>
      </c>
      <c r="L36" s="104">
        <f>บึงกาฬ!AO36</f>
        <v>2868429.9699999997</v>
      </c>
      <c r="M36" s="104">
        <f>บึงกาฬ!AP36</f>
        <v>2837942.95</v>
      </c>
      <c r="N36" s="100"/>
      <c r="O36" s="100"/>
      <c r="P36" s="100"/>
      <c r="Q36" s="92">
        <f t="shared" si="0"/>
        <v>30487.019999999553</v>
      </c>
      <c r="R36" s="93">
        <f t="shared" si="1"/>
        <v>457.99616318058435</v>
      </c>
    </row>
    <row r="37" spans="1:18" x14ac:dyDescent="0.7">
      <c r="A37" s="99">
        <v>3</v>
      </c>
      <c r="B37" s="100" t="s">
        <v>57</v>
      </c>
      <c r="C37" s="100" t="s">
        <v>180</v>
      </c>
      <c r="D37" s="100" t="s">
        <v>85</v>
      </c>
      <c r="E37" s="100" t="s">
        <v>223</v>
      </c>
      <c r="F37" s="100" t="s">
        <v>178</v>
      </c>
      <c r="G37" s="100" t="s">
        <v>226</v>
      </c>
      <c r="H37" s="101">
        <v>4267</v>
      </c>
      <c r="I37" s="99">
        <v>3</v>
      </c>
      <c r="J37" s="102">
        <f>บึงกาฬ!F37</f>
        <v>838602.2</v>
      </c>
      <c r="K37" s="103">
        <f>บึงกาฬ!AN37</f>
        <v>825365.92999999993</v>
      </c>
      <c r="L37" s="104">
        <f>บึงกาฬ!AO37</f>
        <v>1532218.76</v>
      </c>
      <c r="M37" s="104">
        <f>บึงกาฬ!AP37</f>
        <v>1632882.1</v>
      </c>
      <c r="N37" s="100"/>
      <c r="O37" s="100"/>
      <c r="P37" s="100"/>
      <c r="Q37" s="92">
        <f t="shared" si="0"/>
        <v>-100663.34000000008</v>
      </c>
      <c r="R37" s="93">
        <f t="shared" si="1"/>
        <v>359.08571830325758</v>
      </c>
    </row>
    <row r="38" spans="1:18" x14ac:dyDescent="0.7">
      <c r="A38" s="99">
        <v>4</v>
      </c>
      <c r="B38" s="100" t="s">
        <v>57</v>
      </c>
      <c r="C38" s="100" t="s">
        <v>180</v>
      </c>
      <c r="D38" s="100" t="s">
        <v>85</v>
      </c>
      <c r="E38" s="100" t="s">
        <v>223</v>
      </c>
      <c r="F38" s="100" t="s">
        <v>178</v>
      </c>
      <c r="G38" s="100" t="s">
        <v>1415</v>
      </c>
      <c r="H38" s="101">
        <v>5651</v>
      </c>
      <c r="I38" s="99">
        <v>4</v>
      </c>
      <c r="J38" s="102">
        <f>บึงกาฬ!F38</f>
        <v>520338.45</v>
      </c>
      <c r="K38" s="103">
        <f>บึงกาฬ!AN38</f>
        <v>467956.91999999993</v>
      </c>
      <c r="L38" s="104">
        <f>บึงกาฬ!AO38</f>
        <v>2978595.4799999995</v>
      </c>
      <c r="M38" s="104">
        <f>บึงกาฬ!AP38</f>
        <v>2909697.98</v>
      </c>
      <c r="N38" s="100"/>
      <c r="O38" s="100"/>
      <c r="P38" s="100"/>
      <c r="Q38" s="92">
        <f t="shared" si="0"/>
        <v>68897.499999999534</v>
      </c>
      <c r="R38" s="93">
        <f t="shared" si="1"/>
        <v>527.09175013271977</v>
      </c>
    </row>
    <row r="39" spans="1:18" x14ac:dyDescent="0.7">
      <c r="A39" s="99">
        <v>5</v>
      </c>
      <c r="B39" s="100" t="s">
        <v>57</v>
      </c>
      <c r="C39" s="100" t="s">
        <v>180</v>
      </c>
      <c r="D39" s="100" t="s">
        <v>85</v>
      </c>
      <c r="E39" s="100" t="s">
        <v>223</v>
      </c>
      <c r="F39" s="100" t="s">
        <v>178</v>
      </c>
      <c r="G39" s="100" t="s">
        <v>228</v>
      </c>
      <c r="H39" s="101">
        <v>2509</v>
      </c>
      <c r="I39" s="99">
        <v>2</v>
      </c>
      <c r="J39" s="102">
        <f>บึงกาฬ!F39</f>
        <v>727034.07</v>
      </c>
      <c r="K39" s="103">
        <f>บึงกาฬ!AN39</f>
        <v>666200.65</v>
      </c>
      <c r="L39" s="104">
        <f>บึงกาฬ!AO39</f>
        <v>885154.30999999994</v>
      </c>
      <c r="M39" s="104">
        <f>บึงกาฬ!AP39</f>
        <v>821929.28</v>
      </c>
      <c r="N39" s="100"/>
      <c r="O39" s="100"/>
      <c r="P39" s="100"/>
      <c r="Q39" s="92">
        <f t="shared" si="0"/>
        <v>63225.029999999912</v>
      </c>
      <c r="R39" s="93">
        <f t="shared" si="1"/>
        <v>352.79167397369469</v>
      </c>
    </row>
    <row r="40" spans="1:18" x14ac:dyDescent="0.7">
      <c r="A40" s="99">
        <v>6</v>
      </c>
      <c r="B40" s="100" t="s">
        <v>57</v>
      </c>
      <c r="C40" s="100" t="s">
        <v>180</v>
      </c>
      <c r="D40" s="100" t="s">
        <v>85</v>
      </c>
      <c r="E40" s="100" t="s">
        <v>223</v>
      </c>
      <c r="F40" s="100" t="s">
        <v>178</v>
      </c>
      <c r="G40" s="100" t="s">
        <v>229</v>
      </c>
      <c r="H40" s="101">
        <v>2165</v>
      </c>
      <c r="I40" s="99">
        <v>2</v>
      </c>
      <c r="J40" s="102">
        <f>บึงกาฬ!F40</f>
        <v>591116.96</v>
      </c>
      <c r="K40" s="103">
        <f>บึงกาฬ!AN40</f>
        <v>574480.28</v>
      </c>
      <c r="L40" s="104">
        <f>บึงกาฬ!AO40</f>
        <v>1670970.1099999999</v>
      </c>
      <c r="M40" s="104">
        <f>บึงกาฬ!AP40</f>
        <v>1742011.72</v>
      </c>
      <c r="N40" s="100"/>
      <c r="O40" s="100"/>
      <c r="P40" s="100"/>
      <c r="Q40" s="92">
        <f t="shared" si="0"/>
        <v>-71041.610000000102</v>
      </c>
      <c r="R40" s="93">
        <f t="shared" si="1"/>
        <v>771.81067436489604</v>
      </c>
    </row>
    <row r="41" spans="1:18" x14ac:dyDescent="0.7">
      <c r="A41" s="99">
        <v>7</v>
      </c>
      <c r="B41" s="100" t="s">
        <v>57</v>
      </c>
      <c r="C41" s="100" t="s">
        <v>180</v>
      </c>
      <c r="D41" s="100" t="s">
        <v>85</v>
      </c>
      <c r="E41" s="100" t="s">
        <v>223</v>
      </c>
      <c r="F41" s="100" t="s">
        <v>178</v>
      </c>
      <c r="G41" s="100" t="s">
        <v>230</v>
      </c>
      <c r="H41" s="101">
        <v>2535</v>
      </c>
      <c r="I41" s="99">
        <v>2</v>
      </c>
      <c r="J41" s="102">
        <f>บึงกาฬ!F41</f>
        <v>595322.72</v>
      </c>
      <c r="K41" s="103">
        <f>บึงกาฬ!AN41</f>
        <v>566370.80999999994</v>
      </c>
      <c r="L41" s="104">
        <f>บึงกาฬ!AO41</f>
        <v>1695805.94</v>
      </c>
      <c r="M41" s="104">
        <f>บึงกาฬ!AP41</f>
        <v>1395884.56</v>
      </c>
      <c r="N41" s="100"/>
      <c r="O41" s="100"/>
      <c r="P41" s="100"/>
      <c r="Q41" s="92">
        <f t="shared" si="0"/>
        <v>299921.37999999989</v>
      </c>
      <c r="R41" s="93">
        <f t="shared" si="1"/>
        <v>668.95697830374752</v>
      </c>
    </row>
    <row r="42" spans="1:18" x14ac:dyDescent="0.7">
      <c r="A42" s="99">
        <v>8</v>
      </c>
      <c r="B42" s="100" t="s">
        <v>57</v>
      </c>
      <c r="C42" s="100" t="s">
        <v>180</v>
      </c>
      <c r="D42" s="100" t="s">
        <v>85</v>
      </c>
      <c r="E42" s="100" t="s">
        <v>223</v>
      </c>
      <c r="F42" s="100" t="s">
        <v>178</v>
      </c>
      <c r="G42" s="100" t="s">
        <v>231</v>
      </c>
      <c r="H42" s="101">
        <v>4564</v>
      </c>
      <c r="I42" s="99">
        <v>4</v>
      </c>
      <c r="J42" s="102">
        <f>บึงกาฬ!F42</f>
        <v>852565.86</v>
      </c>
      <c r="K42" s="103">
        <f>บึงกาฬ!AN42</f>
        <v>716664.17999999993</v>
      </c>
      <c r="L42" s="104">
        <f>บึงกาฬ!AO42</f>
        <v>2101701.04</v>
      </c>
      <c r="M42" s="104">
        <f>บึงกาฬ!AP42</f>
        <v>1820996.4799999997</v>
      </c>
      <c r="N42" s="100"/>
      <c r="O42" s="100"/>
      <c r="P42" s="100"/>
      <c r="Q42" s="92">
        <f t="shared" si="0"/>
        <v>280704.56000000029</v>
      </c>
      <c r="R42" s="93">
        <f t="shared" si="1"/>
        <v>460.49540753724801</v>
      </c>
    </row>
    <row r="43" spans="1:18" x14ac:dyDescent="0.7">
      <c r="A43" s="99">
        <v>9</v>
      </c>
      <c r="B43" s="100" t="s">
        <v>57</v>
      </c>
      <c r="C43" s="100" t="s">
        <v>180</v>
      </c>
      <c r="D43" s="100" t="s">
        <v>85</v>
      </c>
      <c r="E43" s="100" t="s">
        <v>223</v>
      </c>
      <c r="F43" s="100" t="s">
        <v>178</v>
      </c>
      <c r="G43" s="100" t="s">
        <v>232</v>
      </c>
      <c r="H43" s="101">
        <v>2825</v>
      </c>
      <c r="I43" s="99">
        <v>2</v>
      </c>
      <c r="J43" s="102">
        <f>บึงกาฬ!F43</f>
        <v>599752.36</v>
      </c>
      <c r="K43" s="103">
        <f>บึงกาฬ!AN43</f>
        <v>709211.27000000014</v>
      </c>
      <c r="L43" s="104">
        <f>บึงกาฬ!AO43</f>
        <v>1497871.46</v>
      </c>
      <c r="M43" s="104">
        <f>บึงกาฬ!AP43</f>
        <v>1356498.94</v>
      </c>
      <c r="N43" s="100"/>
      <c r="O43" s="100"/>
      <c r="P43" s="100"/>
      <c r="Q43" s="92">
        <f t="shared" si="0"/>
        <v>141372.52000000002</v>
      </c>
      <c r="R43" s="93">
        <f t="shared" si="1"/>
        <v>530.21998584070798</v>
      </c>
    </row>
    <row r="44" spans="1:18" x14ac:dyDescent="0.7">
      <c r="A44" s="99">
        <v>10</v>
      </c>
      <c r="B44" s="100" t="s">
        <v>57</v>
      </c>
      <c r="C44" s="100" t="s">
        <v>180</v>
      </c>
      <c r="D44" s="100" t="s">
        <v>85</v>
      </c>
      <c r="E44" s="100" t="s">
        <v>223</v>
      </c>
      <c r="F44" s="100" t="s">
        <v>178</v>
      </c>
      <c r="G44" s="100" t="s">
        <v>233</v>
      </c>
      <c r="H44" s="101">
        <v>3497</v>
      </c>
      <c r="I44" s="99">
        <v>3</v>
      </c>
      <c r="J44" s="102">
        <f>บึงกาฬ!F44</f>
        <v>866596.27</v>
      </c>
      <c r="K44" s="103">
        <f>บึงกาฬ!AN44</f>
        <v>641219.49</v>
      </c>
      <c r="L44" s="104">
        <f>บึงกาฬ!AO44</f>
        <v>1599701.43</v>
      </c>
      <c r="M44" s="104">
        <f>บึงกาฬ!AP44</f>
        <v>1687169.3299999998</v>
      </c>
      <c r="N44" s="100"/>
      <c r="O44" s="100"/>
      <c r="P44" s="100"/>
      <c r="Q44" s="92">
        <f t="shared" si="0"/>
        <v>-87467.899999999907</v>
      </c>
      <c r="R44" s="93">
        <f t="shared" si="1"/>
        <v>457.44965112953957</v>
      </c>
    </row>
    <row r="45" spans="1:18" x14ac:dyDescent="0.7">
      <c r="A45" s="99">
        <v>11</v>
      </c>
      <c r="B45" s="100" t="s">
        <v>57</v>
      </c>
      <c r="C45" s="100" t="s">
        <v>180</v>
      </c>
      <c r="D45" s="100" t="s">
        <v>85</v>
      </c>
      <c r="E45" s="100" t="s">
        <v>223</v>
      </c>
      <c r="F45" s="100" t="s">
        <v>178</v>
      </c>
      <c r="G45" s="100" t="s">
        <v>234</v>
      </c>
      <c r="H45" s="101">
        <v>4246</v>
      </c>
      <c r="I45" s="99">
        <v>3</v>
      </c>
      <c r="J45" s="102">
        <f>บึงกาฬ!F45</f>
        <v>374296.98</v>
      </c>
      <c r="K45" s="103">
        <f>บึงกาฬ!AN45</f>
        <v>241331.24</v>
      </c>
      <c r="L45" s="104">
        <f>บึงกาฬ!AO45</f>
        <v>1888156.08</v>
      </c>
      <c r="M45" s="104">
        <f>บึงกาฬ!AP45</f>
        <v>1894204.3199999998</v>
      </c>
      <c r="N45" s="100" t="s">
        <v>235</v>
      </c>
      <c r="O45" s="100"/>
      <c r="P45" s="100"/>
      <c r="Q45" s="92">
        <f t="shared" si="0"/>
        <v>-6048.2399999997579</v>
      </c>
      <c r="R45" s="93">
        <f t="shared" si="1"/>
        <v>444.6905511069242</v>
      </c>
    </row>
    <row r="46" spans="1:18" x14ac:dyDescent="0.7">
      <c r="A46" s="99">
        <v>12</v>
      </c>
      <c r="B46" s="100" t="s">
        <v>57</v>
      </c>
      <c r="C46" s="100" t="s">
        <v>180</v>
      </c>
      <c r="D46" s="100" t="s">
        <v>85</v>
      </c>
      <c r="E46" s="100" t="s">
        <v>223</v>
      </c>
      <c r="F46" s="100" t="s">
        <v>178</v>
      </c>
      <c r="G46" s="100" t="s">
        <v>236</v>
      </c>
      <c r="H46" s="101">
        <v>3019</v>
      </c>
      <c r="I46" s="99">
        <v>3</v>
      </c>
      <c r="J46" s="102">
        <f>บึงกาฬ!F46</f>
        <v>513118.84</v>
      </c>
      <c r="K46" s="103">
        <f>บึงกาฬ!AN46</f>
        <v>362039.97000000003</v>
      </c>
      <c r="L46" s="104">
        <f>บึงกาฬ!AO46</f>
        <v>2027125.37</v>
      </c>
      <c r="M46" s="104">
        <f>บึงกาฬ!AP46</f>
        <v>1857226.03</v>
      </c>
      <c r="N46" s="100"/>
      <c r="O46" s="100"/>
      <c r="P46" s="100"/>
      <c r="Q46" s="92">
        <f t="shared" si="0"/>
        <v>169899.34000000008</v>
      </c>
      <c r="R46" s="93">
        <f t="shared" si="1"/>
        <v>671.45590261676057</v>
      </c>
    </row>
    <row r="47" spans="1:18" s="111" customFormat="1" x14ac:dyDescent="0.7">
      <c r="A47" s="105">
        <v>3</v>
      </c>
      <c r="B47" s="106" t="s">
        <v>57</v>
      </c>
      <c r="C47" s="106"/>
      <c r="D47" s="106"/>
      <c r="E47" s="106" t="s">
        <v>75</v>
      </c>
      <c r="F47" s="106"/>
      <c r="G47" s="106" t="s">
        <v>237</v>
      </c>
      <c r="H47" s="112">
        <f>SUM(H36:H46)</f>
        <v>41541</v>
      </c>
      <c r="I47" s="105"/>
      <c r="J47" s="108">
        <f>SUM(J35:J46)</f>
        <v>7647846.8900000006</v>
      </c>
      <c r="K47" s="108">
        <f>SUM(K35:K46)</f>
        <v>6400125.3000000007</v>
      </c>
      <c r="L47" s="108">
        <f>SUM(L35:L46)</f>
        <v>20745729.949999999</v>
      </c>
      <c r="M47" s="108">
        <f>SUM(M35:M46)</f>
        <v>19956443.690000001</v>
      </c>
      <c r="N47" s="106">
        <v>11</v>
      </c>
      <c r="O47" s="106">
        <v>11</v>
      </c>
      <c r="P47" s="106">
        <f>N47-O47</f>
        <v>0</v>
      </c>
      <c r="Q47" s="109">
        <f t="shared" si="0"/>
        <v>789286.25999999791</v>
      </c>
      <c r="R47" s="110">
        <f>L47/H47</f>
        <v>499.40372042078906</v>
      </c>
    </row>
    <row r="48" spans="1:18" x14ac:dyDescent="0.7">
      <c r="A48" s="99">
        <v>1</v>
      </c>
      <c r="B48" s="100" t="s">
        <v>57</v>
      </c>
      <c r="C48" s="100" t="s">
        <v>182</v>
      </c>
      <c r="D48" s="100" t="s">
        <v>120</v>
      </c>
      <c r="E48" s="100" t="s">
        <v>238</v>
      </c>
      <c r="F48" s="100" t="s">
        <v>208</v>
      </c>
      <c r="G48" s="100" t="s">
        <v>239</v>
      </c>
      <c r="H48" s="101"/>
      <c r="I48" s="99"/>
      <c r="J48" s="102"/>
      <c r="K48" s="103"/>
      <c r="L48" s="104"/>
      <c r="M48" s="104"/>
      <c r="N48" s="100"/>
      <c r="O48" s="100"/>
      <c r="P48" s="100"/>
    </row>
    <row r="49" spans="1:18" x14ac:dyDescent="0.7">
      <c r="A49" s="99">
        <v>2</v>
      </c>
      <c r="B49" s="100" t="s">
        <v>57</v>
      </c>
      <c r="C49" s="100" t="s">
        <v>182</v>
      </c>
      <c r="D49" s="100" t="s">
        <v>120</v>
      </c>
      <c r="E49" s="100" t="s">
        <v>238</v>
      </c>
      <c r="F49" s="100" t="s">
        <v>178</v>
      </c>
      <c r="G49" s="100" t="s">
        <v>240</v>
      </c>
      <c r="H49" s="101">
        <v>2825</v>
      </c>
      <c r="I49" s="99">
        <v>2</v>
      </c>
      <c r="J49" s="102">
        <f>บึงกาฬ!F47</f>
        <v>519327.64</v>
      </c>
      <c r="K49" s="103">
        <f>บึงกาฬ!AN47</f>
        <v>529115.34</v>
      </c>
      <c r="L49" s="104">
        <f>บึงกาฬ!AO47</f>
        <v>1340972.27</v>
      </c>
      <c r="M49" s="104">
        <f>บึงกาฬ!AP47</f>
        <v>1770499.6800000002</v>
      </c>
      <c r="N49" s="100"/>
      <c r="O49" s="100"/>
      <c r="P49" s="100"/>
      <c r="Q49" s="92">
        <f t="shared" si="0"/>
        <v>-429527.41000000015</v>
      </c>
      <c r="R49" s="93">
        <f t="shared" si="1"/>
        <v>474.68044955752214</v>
      </c>
    </row>
    <row r="50" spans="1:18" x14ac:dyDescent="0.7">
      <c r="A50" s="99">
        <v>3</v>
      </c>
      <c r="B50" s="100" t="s">
        <v>57</v>
      </c>
      <c r="C50" s="100" t="s">
        <v>182</v>
      </c>
      <c r="D50" s="100" t="s">
        <v>120</v>
      </c>
      <c r="E50" s="100" t="s">
        <v>238</v>
      </c>
      <c r="F50" s="100" t="s">
        <v>178</v>
      </c>
      <c r="G50" s="100" t="s">
        <v>241</v>
      </c>
      <c r="H50" s="101">
        <v>3818</v>
      </c>
      <c r="I50" s="99">
        <v>3</v>
      </c>
      <c r="J50" s="102">
        <f>บึงกาฬ!F48</f>
        <v>624891.89</v>
      </c>
      <c r="K50" s="103">
        <f>บึงกาฬ!AN48</f>
        <v>241364.21000000002</v>
      </c>
      <c r="L50" s="104">
        <f>บึงกาฬ!AO48</f>
        <v>998236.24</v>
      </c>
      <c r="M50" s="104">
        <f>บึงกาฬ!AP48</f>
        <v>1250359.8400000001</v>
      </c>
      <c r="N50" s="100"/>
      <c r="O50" s="100"/>
      <c r="P50" s="100"/>
      <c r="Q50" s="92">
        <f t="shared" si="0"/>
        <v>-252123.60000000009</v>
      </c>
      <c r="R50" s="93">
        <f t="shared" si="1"/>
        <v>261.45527501309584</v>
      </c>
    </row>
    <row r="51" spans="1:18" x14ac:dyDescent="0.7">
      <c r="A51" s="99">
        <v>4</v>
      </c>
      <c r="B51" s="100" t="s">
        <v>57</v>
      </c>
      <c r="C51" s="100" t="s">
        <v>182</v>
      </c>
      <c r="D51" s="100" t="s">
        <v>120</v>
      </c>
      <c r="E51" s="100" t="s">
        <v>238</v>
      </c>
      <c r="F51" s="100" t="s">
        <v>178</v>
      </c>
      <c r="G51" s="100" t="s">
        <v>242</v>
      </c>
      <c r="H51" s="101">
        <v>2042</v>
      </c>
      <c r="I51" s="99">
        <v>2</v>
      </c>
      <c r="J51" s="102">
        <f>บึงกาฬ!F49</f>
        <v>1218558.82</v>
      </c>
      <c r="K51" s="103">
        <f>บึงกาฬ!AN49</f>
        <v>1226365.97</v>
      </c>
      <c r="L51" s="104">
        <f>บึงกาฬ!AO49</f>
        <v>1035397.38</v>
      </c>
      <c r="M51" s="104">
        <f>บึงกาฬ!AP49</f>
        <v>1120923.3700000001</v>
      </c>
      <c r="N51" s="100"/>
      <c r="O51" s="100"/>
      <c r="P51" s="100"/>
      <c r="Q51" s="92">
        <f t="shared" si="0"/>
        <v>-85525.990000000107</v>
      </c>
      <c r="R51" s="93">
        <f t="shared" si="1"/>
        <v>507.05062683643484</v>
      </c>
    </row>
    <row r="52" spans="1:18" s="111" customFormat="1" x14ac:dyDescent="0.7">
      <c r="A52" s="105">
        <v>4</v>
      </c>
      <c r="B52" s="106" t="s">
        <v>57</v>
      </c>
      <c r="C52" s="106"/>
      <c r="D52" s="106"/>
      <c r="E52" s="106" t="s">
        <v>75</v>
      </c>
      <c r="F52" s="106"/>
      <c r="G52" s="106" t="s">
        <v>243</v>
      </c>
      <c r="H52" s="112">
        <f>SUM(H49:H51)</f>
        <v>8685</v>
      </c>
      <c r="I52" s="105"/>
      <c r="J52" s="108">
        <f>SUM(J48:J51)</f>
        <v>2362778.35</v>
      </c>
      <c r="K52" s="108">
        <f>SUM(K48:K51)</f>
        <v>1996845.52</v>
      </c>
      <c r="L52" s="108">
        <f>SUM(L48:L51)</f>
        <v>3374605.8899999997</v>
      </c>
      <c r="M52" s="108">
        <f>SUM(M48:M51)</f>
        <v>4141782.8900000006</v>
      </c>
      <c r="N52" s="106">
        <v>3</v>
      </c>
      <c r="O52" s="106">
        <v>3</v>
      </c>
      <c r="P52" s="106">
        <f>N52-O52</f>
        <v>0</v>
      </c>
      <c r="Q52" s="109">
        <f t="shared" si="0"/>
        <v>-767177.00000000093</v>
      </c>
      <c r="R52" s="110">
        <f>L52/H52</f>
        <v>388.55565803108806</v>
      </c>
    </row>
    <row r="53" spans="1:18" x14ac:dyDescent="0.7">
      <c r="A53" s="99">
        <v>1</v>
      </c>
      <c r="B53" s="100" t="s">
        <v>57</v>
      </c>
      <c r="C53" s="100" t="s">
        <v>184</v>
      </c>
      <c r="D53" s="100" t="s">
        <v>106</v>
      </c>
      <c r="E53" s="100" t="s">
        <v>244</v>
      </c>
      <c r="F53" s="100" t="s">
        <v>208</v>
      </c>
      <c r="G53" s="100" t="s">
        <v>245</v>
      </c>
      <c r="H53" s="101"/>
      <c r="I53" s="99"/>
      <c r="J53" s="102"/>
      <c r="K53" s="103"/>
      <c r="L53" s="104"/>
      <c r="M53" s="104"/>
      <c r="N53" s="100"/>
      <c r="O53" s="100"/>
      <c r="P53" s="100"/>
    </row>
    <row r="54" spans="1:18" x14ac:dyDescent="0.7">
      <c r="A54" s="99">
        <v>2</v>
      </c>
      <c r="B54" s="100" t="s">
        <v>57</v>
      </c>
      <c r="C54" s="100" t="s">
        <v>184</v>
      </c>
      <c r="D54" s="100" t="s">
        <v>106</v>
      </c>
      <c r="E54" s="100" t="s">
        <v>244</v>
      </c>
      <c r="F54" s="100" t="s">
        <v>178</v>
      </c>
      <c r="G54" s="100" t="s">
        <v>246</v>
      </c>
      <c r="H54" s="101">
        <v>2916</v>
      </c>
      <c r="I54" s="99">
        <v>2</v>
      </c>
      <c r="J54" s="102">
        <f>บึงกาฬ!F50</f>
        <v>645394.17000000004</v>
      </c>
      <c r="K54" s="103">
        <f>บึงกาฬ!AN50</f>
        <v>423896.77</v>
      </c>
      <c r="L54" s="104">
        <f>บึงกาฬ!AO50</f>
        <v>1450230.45</v>
      </c>
      <c r="M54" s="104">
        <f>บึงกาฬ!AP50</f>
        <v>1603584.18</v>
      </c>
      <c r="N54" s="100"/>
      <c r="O54" s="100"/>
      <c r="P54" s="100"/>
      <c r="Q54" s="92">
        <f t="shared" si="0"/>
        <v>-153353.72999999998</v>
      </c>
      <c r="R54" s="93">
        <f t="shared" si="1"/>
        <v>497.33554526748969</v>
      </c>
    </row>
    <row r="55" spans="1:18" x14ac:dyDescent="0.7">
      <c r="A55" s="99">
        <v>3</v>
      </c>
      <c r="B55" s="100" t="s">
        <v>57</v>
      </c>
      <c r="C55" s="100" t="s">
        <v>184</v>
      </c>
      <c r="D55" s="100" t="s">
        <v>106</v>
      </c>
      <c r="E55" s="100" t="s">
        <v>244</v>
      </c>
      <c r="F55" s="100" t="s">
        <v>178</v>
      </c>
      <c r="G55" s="100" t="s">
        <v>247</v>
      </c>
      <c r="H55" s="101">
        <v>9798</v>
      </c>
      <c r="I55" s="99">
        <v>5</v>
      </c>
      <c r="J55" s="102">
        <f>บึงกาฬ!F51</f>
        <v>1801397.78</v>
      </c>
      <c r="K55" s="103">
        <f>บึงกาฬ!AN51</f>
        <v>617757.11999999988</v>
      </c>
      <c r="L55" s="104">
        <f>บึงกาฬ!AO51</f>
        <v>3007553.1</v>
      </c>
      <c r="M55" s="104">
        <f>บึงกาฬ!AP51</f>
        <v>4063489.69</v>
      </c>
      <c r="N55" s="100"/>
      <c r="O55" s="100"/>
      <c r="P55" s="100"/>
      <c r="Q55" s="92">
        <f t="shared" si="0"/>
        <v>-1055936.5899999999</v>
      </c>
      <c r="R55" s="93">
        <f t="shared" si="1"/>
        <v>306.95581751377836</v>
      </c>
    </row>
    <row r="56" spans="1:18" x14ac:dyDescent="0.7">
      <c r="A56" s="99">
        <v>4</v>
      </c>
      <c r="B56" s="100" t="s">
        <v>57</v>
      </c>
      <c r="C56" s="100" t="s">
        <v>184</v>
      </c>
      <c r="D56" s="100" t="s">
        <v>106</v>
      </c>
      <c r="E56" s="100" t="s">
        <v>244</v>
      </c>
      <c r="F56" s="100" t="s">
        <v>178</v>
      </c>
      <c r="G56" s="100" t="s">
        <v>248</v>
      </c>
      <c r="H56" s="101">
        <v>4843</v>
      </c>
      <c r="I56" s="99">
        <v>4</v>
      </c>
      <c r="J56" s="102">
        <f>บึงกาฬ!F52</f>
        <v>438725.82</v>
      </c>
      <c r="K56" s="103">
        <f>บึงกาฬ!AN52</f>
        <v>420736.2</v>
      </c>
      <c r="L56" s="104">
        <f>บึงกาฬ!AO52</f>
        <v>2701456.9899999998</v>
      </c>
      <c r="M56" s="104">
        <f>บึงกาฬ!AP52</f>
        <v>2411132.7899999996</v>
      </c>
      <c r="N56" s="100"/>
      <c r="O56" s="100"/>
      <c r="P56" s="100"/>
      <c r="Q56" s="92">
        <f t="shared" si="0"/>
        <v>290324.20000000019</v>
      </c>
      <c r="R56" s="93">
        <f t="shared" si="1"/>
        <v>557.80652281643609</v>
      </c>
    </row>
    <row r="57" spans="1:18" x14ac:dyDescent="0.7">
      <c r="A57" s="99">
        <v>5</v>
      </c>
      <c r="B57" s="100" t="s">
        <v>57</v>
      </c>
      <c r="C57" s="100" t="s">
        <v>184</v>
      </c>
      <c r="D57" s="100" t="s">
        <v>106</v>
      </c>
      <c r="E57" s="100" t="s">
        <v>244</v>
      </c>
      <c r="F57" s="100" t="s">
        <v>178</v>
      </c>
      <c r="G57" s="100" t="s">
        <v>249</v>
      </c>
      <c r="H57" s="101">
        <v>5611</v>
      </c>
      <c r="I57" s="99">
        <v>4</v>
      </c>
      <c r="J57" s="102">
        <f>บึงกาฬ!F53</f>
        <v>1213633.17</v>
      </c>
      <c r="K57" s="103">
        <f>บึงกาฬ!AN53</f>
        <v>618018.67999999993</v>
      </c>
      <c r="L57" s="104">
        <f>บึงกาฬ!AO53</f>
        <v>2865937.6399999997</v>
      </c>
      <c r="M57" s="104">
        <f>บึงกาฬ!AP53</f>
        <v>2755486.81</v>
      </c>
      <c r="N57" s="100"/>
      <c r="O57" s="100"/>
      <c r="P57" s="100"/>
      <c r="Q57" s="92">
        <f t="shared" si="0"/>
        <v>110450.82999999961</v>
      </c>
      <c r="R57" s="93">
        <f t="shared" si="1"/>
        <v>510.77127784708603</v>
      </c>
    </row>
    <row r="58" spans="1:18" s="111" customFormat="1" x14ac:dyDescent="0.7">
      <c r="A58" s="105">
        <v>5</v>
      </c>
      <c r="B58" s="106" t="s">
        <v>57</v>
      </c>
      <c r="C58" s="106"/>
      <c r="D58" s="106"/>
      <c r="E58" s="106" t="s">
        <v>75</v>
      </c>
      <c r="F58" s="106"/>
      <c r="G58" s="106" t="s">
        <v>250</v>
      </c>
      <c r="H58" s="112">
        <f>SUM(H54:H57)</f>
        <v>23168</v>
      </c>
      <c r="I58" s="105"/>
      <c r="J58" s="108">
        <f>SUM(J53:J57)</f>
        <v>4099150.94</v>
      </c>
      <c r="K58" s="108">
        <f>SUM(K53:K57)</f>
        <v>2080408.7699999998</v>
      </c>
      <c r="L58" s="108">
        <f>SUM(L53:L57)</f>
        <v>10025178.18</v>
      </c>
      <c r="M58" s="108">
        <f>SUM(M53:M57)</f>
        <v>10833693.470000001</v>
      </c>
      <c r="N58" s="106">
        <v>4</v>
      </c>
      <c r="O58" s="106">
        <v>4</v>
      </c>
      <c r="P58" s="106">
        <f>N58-O58</f>
        <v>0</v>
      </c>
      <c r="Q58" s="109">
        <f t="shared" si="0"/>
        <v>-808515.29000000097</v>
      </c>
      <c r="R58" s="110">
        <f>L58/H58</f>
        <v>432.71659962016571</v>
      </c>
    </row>
    <row r="59" spans="1:18" x14ac:dyDescent="0.7">
      <c r="A59" s="99">
        <v>1</v>
      </c>
      <c r="B59" s="100" t="s">
        <v>57</v>
      </c>
      <c r="C59" s="100" t="s">
        <v>186</v>
      </c>
      <c r="D59" s="100" t="s">
        <v>99</v>
      </c>
      <c r="E59" s="100" t="s">
        <v>251</v>
      </c>
      <c r="F59" s="100" t="s">
        <v>208</v>
      </c>
      <c r="G59" s="100" t="s">
        <v>252</v>
      </c>
      <c r="H59" s="101"/>
      <c r="I59" s="99"/>
      <c r="J59" s="102"/>
      <c r="K59" s="103"/>
      <c r="L59" s="104"/>
      <c r="M59" s="104"/>
      <c r="N59" s="100"/>
      <c r="O59" s="100"/>
      <c r="P59" s="100"/>
    </row>
    <row r="60" spans="1:18" s="119" customFormat="1" x14ac:dyDescent="0.7">
      <c r="A60" s="113">
        <v>2</v>
      </c>
      <c r="B60" s="114" t="s">
        <v>57</v>
      </c>
      <c r="C60" s="114" t="s">
        <v>186</v>
      </c>
      <c r="D60" s="114" t="s">
        <v>99</v>
      </c>
      <c r="E60" s="114" t="s">
        <v>251</v>
      </c>
      <c r="F60" s="114" t="s">
        <v>178</v>
      </c>
      <c r="G60" s="114" t="s">
        <v>253</v>
      </c>
      <c r="H60" s="115">
        <v>2845</v>
      </c>
      <c r="I60" s="113">
        <v>2</v>
      </c>
      <c r="J60" s="104">
        <f>บึงกาฬ!F54</f>
        <v>1276355.69</v>
      </c>
      <c r="K60" s="116">
        <f>บึงกาฬ!AN54</f>
        <v>1251298.5999999999</v>
      </c>
      <c r="L60" s="104">
        <f>บึงกาฬ!AO54</f>
        <v>2401828.7400000002</v>
      </c>
      <c r="M60" s="104">
        <f>บึงกาฬ!AP54</f>
        <v>892917.79</v>
      </c>
      <c r="N60" s="114"/>
      <c r="O60" s="114"/>
      <c r="P60" s="114"/>
      <c r="Q60" s="117">
        <f t="shared" si="0"/>
        <v>1508910.9500000002</v>
      </c>
      <c r="R60" s="118">
        <f t="shared" si="1"/>
        <v>844.22802811950794</v>
      </c>
    </row>
    <row r="61" spans="1:18" x14ac:dyDescent="0.7">
      <c r="A61" s="99">
        <v>3</v>
      </c>
      <c r="B61" s="100" t="s">
        <v>57</v>
      </c>
      <c r="C61" s="100" t="s">
        <v>186</v>
      </c>
      <c r="D61" s="100" t="s">
        <v>99</v>
      </c>
      <c r="E61" s="100" t="s">
        <v>251</v>
      </c>
      <c r="F61" s="100" t="s">
        <v>178</v>
      </c>
      <c r="G61" s="100" t="s">
        <v>254</v>
      </c>
      <c r="H61" s="101">
        <v>4775</v>
      </c>
      <c r="I61" s="99">
        <v>4</v>
      </c>
      <c r="J61" s="104">
        <f>บึงกาฬ!F55</f>
        <v>2290888.29</v>
      </c>
      <c r="K61" s="116">
        <f>บึงกาฬ!AN55</f>
        <v>800203.7200000002</v>
      </c>
      <c r="L61" s="104">
        <f>บึงกาฬ!AO55</f>
        <v>3577016.83</v>
      </c>
      <c r="M61" s="104">
        <f>บึงกาฬ!AP55</f>
        <v>3467059.0599999996</v>
      </c>
      <c r="N61" s="100"/>
      <c r="O61" s="100"/>
      <c r="P61" s="100"/>
      <c r="Q61" s="92">
        <f t="shared" si="0"/>
        <v>109957.77000000048</v>
      </c>
      <c r="R61" s="93">
        <f t="shared" si="1"/>
        <v>749.11347225130896</v>
      </c>
    </row>
    <row r="62" spans="1:18" x14ac:dyDescent="0.7">
      <c r="A62" s="99">
        <v>4</v>
      </c>
      <c r="B62" s="100" t="s">
        <v>57</v>
      </c>
      <c r="C62" s="100" t="s">
        <v>186</v>
      </c>
      <c r="D62" s="100" t="s">
        <v>99</v>
      </c>
      <c r="E62" s="100" t="s">
        <v>251</v>
      </c>
      <c r="F62" s="100" t="s">
        <v>178</v>
      </c>
      <c r="G62" s="100" t="s">
        <v>255</v>
      </c>
      <c r="H62" s="101">
        <v>2422</v>
      </c>
      <c r="I62" s="99">
        <v>2</v>
      </c>
      <c r="J62" s="104">
        <f>บึงกาฬ!F56</f>
        <v>213802.56</v>
      </c>
      <c r="K62" s="240">
        <f>บึงกาฬ!AN56</f>
        <v>1114286.19</v>
      </c>
      <c r="L62" s="104">
        <f>บึงกาฬ!AO56</f>
        <v>1347363.25</v>
      </c>
      <c r="M62" s="104">
        <f>บึงกาฬ!AP56</f>
        <v>1268958.33</v>
      </c>
      <c r="N62" s="100"/>
      <c r="O62" s="100"/>
      <c r="P62" s="100"/>
      <c r="Q62" s="92">
        <f t="shared" si="0"/>
        <v>78404.919999999925</v>
      </c>
      <c r="R62" s="93">
        <f t="shared" si="1"/>
        <v>556.30191990090839</v>
      </c>
    </row>
    <row r="63" spans="1:18" x14ac:dyDescent="0.7">
      <c r="A63" s="99">
        <v>5</v>
      </c>
      <c r="B63" s="100" t="s">
        <v>57</v>
      </c>
      <c r="C63" s="100" t="s">
        <v>186</v>
      </c>
      <c r="D63" s="100" t="s">
        <v>99</v>
      </c>
      <c r="E63" s="100" t="s">
        <v>251</v>
      </c>
      <c r="F63" s="100" t="s">
        <v>178</v>
      </c>
      <c r="G63" s="100" t="s">
        <v>256</v>
      </c>
      <c r="H63" s="101">
        <v>4314</v>
      </c>
      <c r="I63" s="99">
        <v>3</v>
      </c>
      <c r="J63" s="104">
        <f>บึงกาฬ!F57</f>
        <v>729610.11</v>
      </c>
      <c r="K63" s="104">
        <f>บึงกาฬ!AN57</f>
        <v>788550.94</v>
      </c>
      <c r="L63" s="104">
        <f>บึงกาฬ!AO57</f>
        <v>2491876.91</v>
      </c>
      <c r="M63" s="104">
        <f>บึงกาฬ!AP57</f>
        <v>2135515.27</v>
      </c>
      <c r="N63" s="100"/>
      <c r="O63" s="100"/>
      <c r="P63" s="100"/>
      <c r="Q63" s="92">
        <f t="shared" si="0"/>
        <v>356361.64000000013</v>
      </c>
      <c r="R63" s="93">
        <f t="shared" si="1"/>
        <v>577.62561659712571</v>
      </c>
    </row>
    <row r="64" spans="1:18" x14ac:dyDescent="0.7">
      <c r="A64" s="99">
        <v>6</v>
      </c>
      <c r="B64" s="100" t="s">
        <v>57</v>
      </c>
      <c r="C64" s="100" t="s">
        <v>186</v>
      </c>
      <c r="D64" s="100" t="s">
        <v>99</v>
      </c>
      <c r="E64" s="100" t="s">
        <v>251</v>
      </c>
      <c r="F64" s="100" t="s">
        <v>178</v>
      </c>
      <c r="G64" s="100" t="s">
        <v>257</v>
      </c>
      <c r="H64" s="101">
        <v>3240</v>
      </c>
      <c r="I64" s="99">
        <v>3</v>
      </c>
      <c r="J64" s="104">
        <f>บึงกาฬ!F58</f>
        <v>446354.41</v>
      </c>
      <c r="K64" s="104">
        <f>บึงกาฬ!AN58</f>
        <v>313164.79999999993</v>
      </c>
      <c r="L64" s="104">
        <f>บึงกาฬ!AO58</f>
        <v>1223121</v>
      </c>
      <c r="M64" s="104">
        <f>บึงกาฬ!AP58</f>
        <v>876188.83</v>
      </c>
      <c r="N64" s="100"/>
      <c r="O64" s="100"/>
      <c r="P64" s="100"/>
      <c r="Q64" s="92">
        <f t="shared" si="0"/>
        <v>346932.17000000004</v>
      </c>
      <c r="R64" s="93">
        <f t="shared" si="1"/>
        <v>377.5064814814815</v>
      </c>
    </row>
    <row r="65" spans="1:18" s="119" customFormat="1" x14ac:dyDescent="0.7">
      <c r="A65" s="113">
        <v>7</v>
      </c>
      <c r="B65" s="114" t="s">
        <v>57</v>
      </c>
      <c r="C65" s="114" t="s">
        <v>186</v>
      </c>
      <c r="D65" s="114" t="s">
        <v>99</v>
      </c>
      <c r="E65" s="114" t="s">
        <v>251</v>
      </c>
      <c r="F65" s="114" t="s">
        <v>178</v>
      </c>
      <c r="G65" s="114" t="s">
        <v>258</v>
      </c>
      <c r="H65" s="115">
        <v>1140</v>
      </c>
      <c r="I65" s="113">
        <v>1</v>
      </c>
      <c r="J65" s="104">
        <f>บึงกาฬ!F59</f>
        <v>447176.37</v>
      </c>
      <c r="K65" s="104">
        <f>บึงกาฬ!AN59</f>
        <v>585080.62</v>
      </c>
      <c r="L65" s="104">
        <f>บึงกาฬ!AO59</f>
        <v>792633.3600000001</v>
      </c>
      <c r="M65" s="104">
        <f>บึงกาฬ!AP59</f>
        <v>572898.36</v>
      </c>
      <c r="N65" s="114"/>
      <c r="O65" s="114"/>
      <c r="P65" s="114"/>
      <c r="Q65" s="117">
        <f t="shared" si="0"/>
        <v>219735.00000000012</v>
      </c>
      <c r="R65" s="118">
        <f t="shared" si="1"/>
        <v>695.29242105263165</v>
      </c>
    </row>
    <row r="66" spans="1:18" s="111" customFormat="1" x14ac:dyDescent="0.7">
      <c r="A66" s="105">
        <v>6</v>
      </c>
      <c r="B66" s="106" t="s">
        <v>57</v>
      </c>
      <c r="C66" s="106"/>
      <c r="D66" s="106"/>
      <c r="E66" s="106" t="s">
        <v>75</v>
      </c>
      <c r="F66" s="106"/>
      <c r="G66" s="106" t="s">
        <v>259</v>
      </c>
      <c r="H66" s="112">
        <f>SUM(H59:H65)</f>
        <v>18736</v>
      </c>
      <c r="I66" s="105"/>
      <c r="J66" s="108">
        <f>SUM(J59:J65)</f>
        <v>5404187.4300000006</v>
      </c>
      <c r="K66" s="108">
        <f>SUM(K59:K65)</f>
        <v>4852584.87</v>
      </c>
      <c r="L66" s="108">
        <f>SUM(L59:L65)</f>
        <v>11833840.09</v>
      </c>
      <c r="M66" s="108">
        <f>SUM(M59:M65)</f>
        <v>9213537.6399999987</v>
      </c>
      <c r="N66" s="106">
        <v>6</v>
      </c>
      <c r="O66" s="106">
        <v>6</v>
      </c>
      <c r="P66" s="106">
        <f>N66-O66</f>
        <v>0</v>
      </c>
      <c r="Q66" s="109">
        <f t="shared" si="0"/>
        <v>2620302.4500000011</v>
      </c>
      <c r="R66" s="110">
        <f>L66/H66</f>
        <v>631.60974007258756</v>
      </c>
    </row>
    <row r="67" spans="1:18" x14ac:dyDescent="0.7">
      <c r="A67" s="99">
        <v>1</v>
      </c>
      <c r="B67" s="100" t="s">
        <v>57</v>
      </c>
      <c r="C67" s="100" t="s">
        <v>188</v>
      </c>
      <c r="D67" s="100" t="s">
        <v>78</v>
      </c>
      <c r="E67" s="100" t="s">
        <v>260</v>
      </c>
      <c r="F67" s="100" t="s">
        <v>208</v>
      </c>
      <c r="G67" s="100" t="s">
        <v>261</v>
      </c>
      <c r="H67" s="101"/>
      <c r="I67" s="99"/>
      <c r="J67" s="102"/>
      <c r="K67" s="103"/>
      <c r="L67" s="104"/>
      <c r="M67" s="104"/>
      <c r="N67" s="100"/>
      <c r="O67" s="100"/>
      <c r="P67" s="100"/>
    </row>
    <row r="68" spans="1:18" x14ac:dyDescent="0.7">
      <c r="A68" s="99">
        <v>2</v>
      </c>
      <c r="B68" s="100" t="s">
        <v>57</v>
      </c>
      <c r="C68" s="100" t="s">
        <v>188</v>
      </c>
      <c r="D68" s="100" t="s">
        <v>78</v>
      </c>
      <c r="E68" s="100" t="s">
        <v>260</v>
      </c>
      <c r="F68" s="100" t="s">
        <v>178</v>
      </c>
      <c r="G68" s="100" t="s">
        <v>1416</v>
      </c>
      <c r="H68" s="101">
        <v>3670</v>
      </c>
      <c r="I68" s="99">
        <v>3</v>
      </c>
      <c r="J68" s="102">
        <f>บึงกาฬ!F60</f>
        <v>314239.40999999997</v>
      </c>
      <c r="K68" s="103">
        <f>บึงกาฬ!AN60</f>
        <v>306568.32000000001</v>
      </c>
      <c r="L68" s="104">
        <f>บึงกาฬ!AO60</f>
        <v>1676082.1</v>
      </c>
      <c r="M68" s="104">
        <f>บึงกาฬ!AP60</f>
        <v>1813685.8599999999</v>
      </c>
      <c r="N68" s="100"/>
      <c r="O68" s="100"/>
      <c r="P68" s="100"/>
      <c r="Q68" s="92">
        <f t="shared" si="0"/>
        <v>-137603.75999999978</v>
      </c>
      <c r="R68" s="93">
        <f t="shared" si="1"/>
        <v>456.69811989100822</v>
      </c>
    </row>
    <row r="69" spans="1:18" x14ac:dyDescent="0.7">
      <c r="A69" s="99">
        <v>3</v>
      </c>
      <c r="B69" s="100" t="s">
        <v>57</v>
      </c>
      <c r="C69" s="100" t="s">
        <v>188</v>
      </c>
      <c r="D69" s="100" t="s">
        <v>78</v>
      </c>
      <c r="E69" s="100" t="s">
        <v>260</v>
      </c>
      <c r="F69" s="100" t="s">
        <v>178</v>
      </c>
      <c r="G69" s="100" t="s">
        <v>263</v>
      </c>
      <c r="H69" s="101">
        <v>3487</v>
      </c>
      <c r="I69" s="99">
        <v>3</v>
      </c>
      <c r="J69" s="102">
        <f>บึงกาฬ!F61</f>
        <v>711873.76</v>
      </c>
      <c r="K69" s="103">
        <f>บึงกาฬ!AN61</f>
        <v>752314.07000000007</v>
      </c>
      <c r="L69" s="104">
        <f>บึงกาฬ!AO61</f>
        <v>2787344.41</v>
      </c>
      <c r="M69" s="104">
        <f>บึงกาฬ!AP61</f>
        <v>2667808.77</v>
      </c>
      <c r="N69" s="100"/>
      <c r="O69" s="100"/>
      <c r="P69" s="100"/>
      <c r="Q69" s="92">
        <f t="shared" si="0"/>
        <v>119535.64000000013</v>
      </c>
      <c r="R69" s="93">
        <f t="shared" si="1"/>
        <v>799.35314310295382</v>
      </c>
    </row>
    <row r="70" spans="1:18" x14ac:dyDescent="0.7">
      <c r="A70" s="99">
        <v>4</v>
      </c>
      <c r="B70" s="100" t="s">
        <v>57</v>
      </c>
      <c r="C70" s="100" t="s">
        <v>188</v>
      </c>
      <c r="D70" s="100" t="s">
        <v>78</v>
      </c>
      <c r="E70" s="100" t="s">
        <v>260</v>
      </c>
      <c r="F70" s="100" t="s">
        <v>178</v>
      </c>
      <c r="G70" s="100" t="s">
        <v>264</v>
      </c>
      <c r="H70" s="101">
        <v>6286</v>
      </c>
      <c r="I70" s="99">
        <v>5</v>
      </c>
      <c r="J70" s="102">
        <f>บึงกาฬ!F62</f>
        <v>578165.34</v>
      </c>
      <c r="K70" s="103">
        <f>บึงกาฬ!AN62</f>
        <v>412829.99</v>
      </c>
      <c r="L70" s="104">
        <f>บึงกาฬ!AO62</f>
        <v>3769974.78</v>
      </c>
      <c r="M70" s="104">
        <f>บึงกาฬ!AP62</f>
        <v>3225653.53</v>
      </c>
      <c r="N70" s="100"/>
      <c r="O70" s="100"/>
      <c r="P70" s="100"/>
      <c r="Q70" s="92">
        <f t="shared" si="0"/>
        <v>544321.25</v>
      </c>
      <c r="R70" s="93">
        <f t="shared" si="1"/>
        <v>599.74145402481702</v>
      </c>
    </row>
    <row r="71" spans="1:18" x14ac:dyDescent="0.7">
      <c r="A71" s="99">
        <v>5</v>
      </c>
      <c r="B71" s="100" t="s">
        <v>57</v>
      </c>
      <c r="C71" s="100" t="s">
        <v>188</v>
      </c>
      <c r="D71" s="100" t="s">
        <v>78</v>
      </c>
      <c r="E71" s="100" t="s">
        <v>260</v>
      </c>
      <c r="F71" s="100" t="s">
        <v>178</v>
      </c>
      <c r="G71" s="100" t="s">
        <v>265</v>
      </c>
      <c r="H71" s="101">
        <v>3436</v>
      </c>
      <c r="I71" s="99">
        <v>3</v>
      </c>
      <c r="J71" s="102">
        <f>บึงกาฬ!F63</f>
        <v>626670.93000000005</v>
      </c>
      <c r="K71" s="103">
        <f>บึงกาฬ!AN63</f>
        <v>103117.27000000014</v>
      </c>
      <c r="L71" s="104">
        <f>บึงกาฬ!AO63</f>
        <v>1517829.3900000001</v>
      </c>
      <c r="M71" s="104">
        <f>บึงกาฬ!AP63</f>
        <v>1302915</v>
      </c>
      <c r="N71" s="100"/>
      <c r="O71" s="100"/>
      <c r="P71" s="100"/>
      <c r="Q71" s="92">
        <f t="shared" ref="Q71:Q134" si="2">L71-M71</f>
        <v>214914.39000000013</v>
      </c>
      <c r="R71" s="93">
        <f t="shared" ref="R71:R134" si="3">L71/H71</f>
        <v>441.74312863795114</v>
      </c>
    </row>
    <row r="72" spans="1:18" x14ac:dyDescent="0.7">
      <c r="A72" s="99">
        <v>6</v>
      </c>
      <c r="B72" s="100" t="s">
        <v>57</v>
      </c>
      <c r="C72" s="100" t="s">
        <v>188</v>
      </c>
      <c r="D72" s="100" t="s">
        <v>78</v>
      </c>
      <c r="E72" s="100" t="s">
        <v>260</v>
      </c>
      <c r="F72" s="100" t="s">
        <v>178</v>
      </c>
      <c r="G72" s="100" t="s">
        <v>266</v>
      </c>
      <c r="H72" s="101">
        <v>3629</v>
      </c>
      <c r="I72" s="99">
        <v>3</v>
      </c>
      <c r="J72" s="102">
        <f>บึงกาฬ!F64</f>
        <v>333906.26</v>
      </c>
      <c r="K72" s="103">
        <f>บึงกาฬ!AN64</f>
        <v>88314.760000000009</v>
      </c>
      <c r="L72" s="104">
        <f>บึงกาฬ!AO64</f>
        <v>2076316.46</v>
      </c>
      <c r="M72" s="104">
        <f>บึงกาฬ!AP64</f>
        <v>1974513.48</v>
      </c>
      <c r="N72" s="100"/>
      <c r="O72" s="100"/>
      <c r="P72" s="100"/>
      <c r="Q72" s="92">
        <f t="shared" si="2"/>
        <v>101802.97999999998</v>
      </c>
      <c r="R72" s="93">
        <f t="shared" si="3"/>
        <v>572.1456213833012</v>
      </c>
    </row>
    <row r="73" spans="1:18" x14ac:dyDescent="0.7">
      <c r="A73" s="99">
        <v>7</v>
      </c>
      <c r="B73" s="100" t="s">
        <v>57</v>
      </c>
      <c r="C73" s="100" t="s">
        <v>188</v>
      </c>
      <c r="D73" s="100" t="s">
        <v>78</v>
      </c>
      <c r="E73" s="100" t="s">
        <v>260</v>
      </c>
      <c r="F73" s="100" t="s">
        <v>178</v>
      </c>
      <c r="G73" s="100" t="s">
        <v>267</v>
      </c>
      <c r="H73" s="101">
        <v>4573</v>
      </c>
      <c r="I73" s="99">
        <v>4</v>
      </c>
      <c r="J73" s="102">
        <f>บึงกาฬ!F65</f>
        <v>786390.39</v>
      </c>
      <c r="K73" s="103">
        <f>บึงกาฬ!AN65</f>
        <v>398934.53</v>
      </c>
      <c r="L73" s="104">
        <f>บึงกาฬ!AO65</f>
        <v>2072266.96</v>
      </c>
      <c r="M73" s="104">
        <f>บึงกาฬ!AP65</f>
        <v>1910102.25</v>
      </c>
      <c r="N73" s="100"/>
      <c r="O73" s="100"/>
      <c r="P73" s="100"/>
      <c r="Q73" s="92">
        <f t="shared" si="2"/>
        <v>162164.70999999996</v>
      </c>
      <c r="R73" s="93">
        <f t="shared" si="3"/>
        <v>453.15262628471464</v>
      </c>
    </row>
    <row r="74" spans="1:18" s="111" customFormat="1" x14ac:dyDescent="0.7">
      <c r="A74" s="105">
        <v>7</v>
      </c>
      <c r="B74" s="106" t="s">
        <v>57</v>
      </c>
      <c r="C74" s="106"/>
      <c r="D74" s="106"/>
      <c r="E74" s="106" t="s">
        <v>75</v>
      </c>
      <c r="F74" s="106"/>
      <c r="G74" s="106" t="s">
        <v>268</v>
      </c>
      <c r="H74" s="112">
        <f>SUM(H67:H73)</f>
        <v>25081</v>
      </c>
      <c r="I74" s="105"/>
      <c r="J74" s="108">
        <f>SUM(J67:J73)</f>
        <v>3351246.0900000003</v>
      </c>
      <c r="K74" s="108">
        <f>SUM(K67:K73)</f>
        <v>2062078.9400000004</v>
      </c>
      <c r="L74" s="108">
        <f>SUM(L67:L73)</f>
        <v>13899814.100000001</v>
      </c>
      <c r="M74" s="108">
        <f>SUM(M67:M73)</f>
        <v>12894678.890000001</v>
      </c>
      <c r="N74" s="106">
        <v>6</v>
      </c>
      <c r="O74" s="106">
        <v>6</v>
      </c>
      <c r="P74" s="106">
        <f>N74-O74</f>
        <v>0</v>
      </c>
      <c r="Q74" s="109">
        <f>L74-M74</f>
        <v>1005135.2100000009</v>
      </c>
      <c r="R74" s="110">
        <f>L74/H74</f>
        <v>554.19696583070856</v>
      </c>
    </row>
    <row r="75" spans="1:18" x14ac:dyDescent="0.7">
      <c r="A75" s="99">
        <v>1</v>
      </c>
      <c r="B75" s="100" t="s">
        <v>57</v>
      </c>
      <c r="C75" s="100" t="s">
        <v>190</v>
      </c>
      <c r="D75" s="100" t="s">
        <v>113</v>
      </c>
      <c r="E75" s="100" t="s">
        <v>269</v>
      </c>
      <c r="F75" s="100" t="s">
        <v>208</v>
      </c>
      <c r="G75" s="100" t="s">
        <v>270</v>
      </c>
      <c r="H75" s="101"/>
      <c r="I75" s="99"/>
      <c r="J75" s="102"/>
      <c r="K75" s="103"/>
      <c r="L75" s="104"/>
      <c r="M75" s="104"/>
      <c r="N75" s="100"/>
      <c r="O75" s="100"/>
      <c r="P75" s="100"/>
    </row>
    <row r="76" spans="1:18" x14ac:dyDescent="0.7">
      <c r="A76" s="99">
        <v>2</v>
      </c>
      <c r="B76" s="100" t="s">
        <v>57</v>
      </c>
      <c r="C76" s="100" t="s">
        <v>190</v>
      </c>
      <c r="D76" s="100" t="s">
        <v>113</v>
      </c>
      <c r="E76" s="100" t="s">
        <v>269</v>
      </c>
      <c r="F76" s="100" t="s">
        <v>178</v>
      </c>
      <c r="G76" s="100" t="s">
        <v>271</v>
      </c>
      <c r="H76" s="101">
        <v>5752</v>
      </c>
      <c r="I76" s="99">
        <v>4</v>
      </c>
      <c r="J76" s="102">
        <f>บึงกาฬ!F66</f>
        <v>1046516.3</v>
      </c>
      <c r="K76" s="103">
        <f>บึงกาฬ!AN66</f>
        <v>751141.77</v>
      </c>
      <c r="L76" s="103">
        <f>บึงกาฬ!AO66</f>
        <v>1726115.1800000002</v>
      </c>
      <c r="M76" s="103">
        <f>บึงกาฬ!AP66</f>
        <v>1739206.78</v>
      </c>
      <c r="N76" s="100"/>
      <c r="O76" s="100"/>
      <c r="P76" s="100"/>
      <c r="Q76" s="92">
        <f t="shared" si="2"/>
        <v>-13091.59999999986</v>
      </c>
      <c r="R76" s="93">
        <f t="shared" si="3"/>
        <v>300.08956536856749</v>
      </c>
    </row>
    <row r="77" spans="1:18" x14ac:dyDescent="0.7">
      <c r="A77" s="99">
        <v>3</v>
      </c>
      <c r="B77" s="100" t="s">
        <v>57</v>
      </c>
      <c r="C77" s="100" t="s">
        <v>190</v>
      </c>
      <c r="D77" s="100" t="s">
        <v>113</v>
      </c>
      <c r="E77" s="100" t="s">
        <v>269</v>
      </c>
      <c r="F77" s="100" t="s">
        <v>178</v>
      </c>
      <c r="G77" s="100" t="s">
        <v>272</v>
      </c>
      <c r="H77" s="101">
        <v>4383</v>
      </c>
      <c r="I77" s="99">
        <v>3</v>
      </c>
      <c r="J77" s="102">
        <f>บึงกาฬ!F67</f>
        <v>718076.8</v>
      </c>
      <c r="K77" s="103">
        <f>บึงกาฬ!AN67</f>
        <v>693391.63000000012</v>
      </c>
      <c r="L77" s="103">
        <f>บึงกาฬ!AO67</f>
        <v>1121517.3599999999</v>
      </c>
      <c r="M77" s="103">
        <f>บึงกาฬ!AP67</f>
        <v>945019.94000000006</v>
      </c>
      <c r="N77" s="100"/>
      <c r="O77" s="100"/>
      <c r="P77" s="100"/>
      <c r="Q77" s="92">
        <f t="shared" si="2"/>
        <v>176497.41999999981</v>
      </c>
      <c r="R77" s="93">
        <f t="shared" si="3"/>
        <v>255.87893223819299</v>
      </c>
    </row>
    <row r="78" spans="1:18" x14ac:dyDescent="0.7">
      <c r="A78" s="99">
        <v>4</v>
      </c>
      <c r="B78" s="100" t="s">
        <v>57</v>
      </c>
      <c r="C78" s="100" t="s">
        <v>190</v>
      </c>
      <c r="D78" s="100" t="s">
        <v>113</v>
      </c>
      <c r="E78" s="100" t="s">
        <v>269</v>
      </c>
      <c r="F78" s="100" t="s">
        <v>178</v>
      </c>
      <c r="G78" s="100" t="s">
        <v>273</v>
      </c>
      <c r="H78" s="101">
        <v>1973</v>
      </c>
      <c r="I78" s="99">
        <v>2</v>
      </c>
      <c r="J78" s="102">
        <f>บึงกาฬ!F68</f>
        <v>289978.71000000002</v>
      </c>
      <c r="K78" s="103">
        <f>บึงกาฬ!AN68</f>
        <v>276307.88</v>
      </c>
      <c r="L78" s="103">
        <f>บึงกาฬ!AO68</f>
        <v>1036090.3200000001</v>
      </c>
      <c r="M78" s="103">
        <f>บึงกาฬ!AP68</f>
        <v>852288.46</v>
      </c>
      <c r="N78" s="100"/>
      <c r="O78" s="100"/>
      <c r="P78" s="100"/>
      <c r="Q78" s="92">
        <f t="shared" si="2"/>
        <v>183801.8600000001</v>
      </c>
      <c r="R78" s="93">
        <f t="shared" si="3"/>
        <v>525.13447541814503</v>
      </c>
    </row>
    <row r="79" spans="1:18" x14ac:dyDescent="0.7">
      <c r="A79" s="99">
        <v>5</v>
      </c>
      <c r="B79" s="100" t="s">
        <v>57</v>
      </c>
      <c r="C79" s="100" t="s">
        <v>190</v>
      </c>
      <c r="D79" s="100" t="s">
        <v>113</v>
      </c>
      <c r="E79" s="100" t="s">
        <v>269</v>
      </c>
      <c r="F79" s="100" t="s">
        <v>178</v>
      </c>
      <c r="G79" s="100" t="s">
        <v>274</v>
      </c>
      <c r="H79" s="101">
        <v>5007</v>
      </c>
      <c r="I79" s="99">
        <v>4</v>
      </c>
      <c r="J79" s="102">
        <f>บึงกาฬ!F69</f>
        <v>263367.61</v>
      </c>
      <c r="K79" s="103">
        <f>บึงกาฬ!AN69</f>
        <v>247973.25</v>
      </c>
      <c r="L79" s="103">
        <f>บึงกาฬ!AO69</f>
        <v>1643860.49</v>
      </c>
      <c r="M79" s="103">
        <f>บึงกาฬ!AP69</f>
        <v>1398734.45</v>
      </c>
      <c r="N79" s="100"/>
      <c r="O79" s="100"/>
      <c r="P79" s="100"/>
      <c r="Q79" s="92">
        <f t="shared" si="2"/>
        <v>245126.04000000004</v>
      </c>
      <c r="R79" s="93">
        <f t="shared" si="3"/>
        <v>328.31246055522269</v>
      </c>
    </row>
    <row r="80" spans="1:18" x14ac:dyDescent="0.7">
      <c r="A80" s="99">
        <v>6</v>
      </c>
      <c r="B80" s="100" t="s">
        <v>57</v>
      </c>
      <c r="C80" s="100" t="s">
        <v>190</v>
      </c>
      <c r="D80" s="100" t="s">
        <v>113</v>
      </c>
      <c r="E80" s="100" t="s">
        <v>269</v>
      </c>
      <c r="F80" s="100" t="s">
        <v>178</v>
      </c>
      <c r="G80" s="100" t="s">
        <v>275</v>
      </c>
      <c r="H80" s="101">
        <v>5318</v>
      </c>
      <c r="I80" s="99">
        <v>4</v>
      </c>
      <c r="J80" s="102">
        <f>บึงกาฬ!F70</f>
        <v>538850.88</v>
      </c>
      <c r="K80" s="103">
        <f>บึงกาฬ!AN70</f>
        <v>442551.97</v>
      </c>
      <c r="L80" s="103">
        <f>บึงกาฬ!AO70</f>
        <v>1690962.49</v>
      </c>
      <c r="M80" s="103">
        <f>บึงกาฬ!AP70</f>
        <v>1602162.3</v>
      </c>
      <c r="N80" s="100"/>
      <c r="O80" s="100"/>
      <c r="P80" s="100"/>
      <c r="Q80" s="92">
        <f t="shared" si="2"/>
        <v>88800.189999999944</v>
      </c>
      <c r="R80" s="93">
        <f t="shared" si="3"/>
        <v>317.96962955998498</v>
      </c>
    </row>
    <row r="81" spans="1:18" s="111" customFormat="1" x14ac:dyDescent="0.7">
      <c r="A81" s="105">
        <v>8</v>
      </c>
      <c r="B81" s="106" t="s">
        <v>57</v>
      </c>
      <c r="C81" s="106"/>
      <c r="D81" s="106"/>
      <c r="E81" s="106" t="s">
        <v>75</v>
      </c>
      <c r="F81" s="106"/>
      <c r="G81" s="106" t="s">
        <v>276</v>
      </c>
      <c r="H81" s="112">
        <f>SUM(H75:H80)</f>
        <v>22433</v>
      </c>
      <c r="I81" s="105"/>
      <c r="J81" s="108">
        <f>SUM(J75:J80)</f>
        <v>2856790.3</v>
      </c>
      <c r="K81" s="108">
        <f>SUM(K75:K80)</f>
        <v>2411366.5</v>
      </c>
      <c r="L81" s="108">
        <f>SUM(L75:L80)</f>
        <v>7218545.8400000008</v>
      </c>
      <c r="M81" s="108">
        <f>SUM(M75:M80)</f>
        <v>6537411.9299999997</v>
      </c>
      <c r="N81" s="106">
        <v>5</v>
      </c>
      <c r="O81" s="106">
        <v>5</v>
      </c>
      <c r="P81" s="106">
        <f>N81-O81</f>
        <v>0</v>
      </c>
      <c r="Q81" s="109">
        <f t="shared" si="2"/>
        <v>681133.91000000108</v>
      </c>
      <c r="R81" s="110">
        <f t="shared" si="3"/>
        <v>321.7824562029154</v>
      </c>
    </row>
    <row r="82" spans="1:18" s="111" customFormat="1" ht="25.2" thickBot="1" x14ac:dyDescent="0.75">
      <c r="A82" s="120"/>
      <c r="B82" s="121" t="s">
        <v>57</v>
      </c>
      <c r="C82" s="121" t="s">
        <v>57</v>
      </c>
      <c r="D82" s="121" t="s">
        <v>57</v>
      </c>
      <c r="E82" s="121" t="s">
        <v>57</v>
      </c>
      <c r="F82" s="121"/>
      <c r="G82" s="121" t="s">
        <v>277</v>
      </c>
      <c r="H82" s="122">
        <f>H20+H34+H47+H52+H58+H66+H74+H81</f>
        <v>250017</v>
      </c>
      <c r="I82" s="120"/>
      <c r="J82" s="123">
        <f t="shared" ref="J82:O82" si="4">J20+J34+J47+J52+J58+J66+J74+J81</f>
        <v>44814520.320000008</v>
      </c>
      <c r="K82" s="124">
        <f t="shared" si="4"/>
        <v>40486052.259999998</v>
      </c>
      <c r="L82" s="123">
        <f t="shared" si="4"/>
        <v>128797522.81</v>
      </c>
      <c r="M82" s="123">
        <f t="shared" si="4"/>
        <v>118196132.03999999</v>
      </c>
      <c r="N82" s="121">
        <f t="shared" si="4"/>
        <v>61</v>
      </c>
      <c r="O82" s="121">
        <f t="shared" si="4"/>
        <v>61</v>
      </c>
      <c r="P82" s="121">
        <f>N82-O82</f>
        <v>0</v>
      </c>
      <c r="Q82" s="109">
        <f t="shared" si="2"/>
        <v>10601390.770000011</v>
      </c>
      <c r="R82" s="110">
        <f t="shared" si="3"/>
        <v>515.15506069587263</v>
      </c>
    </row>
    <row r="83" spans="1:18" s="111" customFormat="1" ht="25.8" thickTop="1" thickBot="1" x14ac:dyDescent="0.75">
      <c r="A83" s="125"/>
      <c r="B83" s="126"/>
      <c r="C83" s="126"/>
      <c r="D83" s="126"/>
      <c r="E83" s="432" t="s">
        <v>278</v>
      </c>
      <c r="F83" s="433"/>
      <c r="G83" s="434"/>
      <c r="H83" s="127"/>
      <c r="I83" s="125"/>
      <c r="J83" s="128">
        <f>J82/O82</f>
        <v>734664.26754098374</v>
      </c>
      <c r="K83" s="129">
        <f>K82/O82</f>
        <v>663705.77475409838</v>
      </c>
      <c r="L83" s="128">
        <f>L82/O82</f>
        <v>2111434.8001639345</v>
      </c>
      <c r="M83" s="128">
        <f>M82/O82</f>
        <v>1937641.5088524588</v>
      </c>
      <c r="N83" s="126"/>
      <c r="O83" s="126"/>
      <c r="P83" s="126"/>
      <c r="Q83" s="92"/>
      <c r="R83" s="93"/>
    </row>
    <row r="84" spans="1:18" ht="25.2" thickTop="1" x14ac:dyDescent="0.7">
      <c r="A84" s="130">
        <v>1</v>
      </c>
      <c r="B84" s="131" t="s">
        <v>61</v>
      </c>
      <c r="C84" s="131" t="s">
        <v>279</v>
      </c>
      <c r="D84" s="131" t="s">
        <v>280</v>
      </c>
      <c r="E84" s="131" t="s">
        <v>0</v>
      </c>
      <c r="F84" s="131" t="s">
        <v>175</v>
      </c>
      <c r="G84" s="131" t="s">
        <v>281</v>
      </c>
      <c r="H84" s="132"/>
      <c r="I84" s="130"/>
      <c r="J84" s="133"/>
      <c r="K84" s="134"/>
      <c r="L84" s="135"/>
      <c r="M84" s="135"/>
      <c r="N84" s="131"/>
      <c r="O84" s="131"/>
      <c r="P84" s="131"/>
    </row>
    <row r="85" spans="1:18" x14ac:dyDescent="0.7">
      <c r="A85" s="99">
        <v>2</v>
      </c>
      <c r="B85" s="100" t="s">
        <v>61</v>
      </c>
      <c r="C85" s="100" t="s">
        <v>279</v>
      </c>
      <c r="D85" s="100" t="s">
        <v>280</v>
      </c>
      <c r="E85" s="100" t="s">
        <v>0</v>
      </c>
      <c r="F85" s="100" t="s">
        <v>178</v>
      </c>
      <c r="G85" s="100" t="s">
        <v>600</v>
      </c>
      <c r="H85" s="101">
        <v>4951</v>
      </c>
      <c r="I85" s="99">
        <v>4</v>
      </c>
      <c r="J85" s="102">
        <f>หนองบัวลำภู!F4</f>
        <v>887892.5</v>
      </c>
      <c r="K85" s="241">
        <f>หนองบัวลำภู!AD4</f>
        <v>905700.63</v>
      </c>
      <c r="L85" s="104">
        <f>หนองบัวลำภู!AE4</f>
        <v>1701740.6099999999</v>
      </c>
      <c r="M85" s="104">
        <f>หนองบัวลำภู!AF4</f>
        <v>2537336.65</v>
      </c>
      <c r="N85" s="100"/>
      <c r="O85" s="100"/>
      <c r="P85" s="100"/>
      <c r="Q85" s="92">
        <f t="shared" si="2"/>
        <v>-835596.04</v>
      </c>
      <c r="R85" s="93">
        <f t="shared" si="3"/>
        <v>343.71654413249848</v>
      </c>
    </row>
    <row r="86" spans="1:18" x14ac:dyDescent="0.7">
      <c r="A86" s="99">
        <v>3</v>
      </c>
      <c r="B86" s="100" t="s">
        <v>61</v>
      </c>
      <c r="C86" s="100" t="s">
        <v>279</v>
      </c>
      <c r="D86" s="100" t="s">
        <v>280</v>
      </c>
      <c r="E86" s="100" t="s">
        <v>0</v>
      </c>
      <c r="F86" s="100" t="s">
        <v>178</v>
      </c>
      <c r="G86" s="100" t="s">
        <v>601</v>
      </c>
      <c r="H86" s="101">
        <v>4392</v>
      </c>
      <c r="I86" s="99">
        <v>3</v>
      </c>
      <c r="J86" s="102">
        <f>หนองบัวลำภู!F5</f>
        <v>828878.27</v>
      </c>
      <c r="K86" s="241">
        <f>หนองบัวลำภู!AD5</f>
        <v>977156.14</v>
      </c>
      <c r="L86" s="104">
        <f>หนองบัวลำภู!AE5</f>
        <v>1701281.44</v>
      </c>
      <c r="M86" s="104">
        <f>หนองบัวลำภู!AF5</f>
        <v>1712242.56</v>
      </c>
      <c r="N86" s="100"/>
      <c r="O86" s="100"/>
      <c r="P86" s="100"/>
      <c r="Q86" s="92">
        <f t="shared" si="2"/>
        <v>-10961.120000000112</v>
      </c>
      <c r="R86" s="93">
        <f t="shared" si="3"/>
        <v>387.35916211293261</v>
      </c>
    </row>
    <row r="87" spans="1:18" x14ac:dyDescent="0.7">
      <c r="A87" s="99">
        <v>4</v>
      </c>
      <c r="B87" s="100" t="s">
        <v>61</v>
      </c>
      <c r="C87" s="100" t="s">
        <v>279</v>
      </c>
      <c r="D87" s="100" t="s">
        <v>280</v>
      </c>
      <c r="E87" s="100" t="s">
        <v>0</v>
      </c>
      <c r="F87" s="100" t="s">
        <v>178</v>
      </c>
      <c r="G87" s="100" t="s">
        <v>602</v>
      </c>
      <c r="H87" s="101">
        <v>5135</v>
      </c>
      <c r="I87" s="99">
        <v>4</v>
      </c>
      <c r="J87" s="102">
        <f>หนองบัวลำภู!F6</f>
        <v>779406.22</v>
      </c>
      <c r="K87" s="241">
        <f>หนองบัวลำภู!AD6</f>
        <v>901991.7</v>
      </c>
      <c r="L87" s="104">
        <f>หนองบัวลำภู!AE6</f>
        <v>2567363.31</v>
      </c>
      <c r="M87" s="104">
        <f>หนองบัวลำภู!AF6</f>
        <v>2627161.9500000002</v>
      </c>
      <c r="N87" s="100"/>
      <c r="O87" s="100"/>
      <c r="P87" s="100"/>
      <c r="Q87" s="92">
        <f t="shared" si="2"/>
        <v>-59798.64000000013</v>
      </c>
      <c r="R87" s="93">
        <f t="shared" si="3"/>
        <v>499.97338072054526</v>
      </c>
    </row>
    <row r="88" spans="1:18" x14ac:dyDescent="0.7">
      <c r="A88" s="99">
        <v>5</v>
      </c>
      <c r="B88" s="100" t="s">
        <v>61</v>
      </c>
      <c r="C88" s="100" t="s">
        <v>279</v>
      </c>
      <c r="D88" s="100" t="s">
        <v>280</v>
      </c>
      <c r="E88" s="100" t="s">
        <v>0</v>
      </c>
      <c r="F88" s="100" t="s">
        <v>178</v>
      </c>
      <c r="G88" s="100" t="s">
        <v>603</v>
      </c>
      <c r="H88" s="101">
        <v>7670</v>
      </c>
      <c r="I88" s="99">
        <v>5</v>
      </c>
      <c r="J88" s="102">
        <f>หนองบัวลำภู!F7</f>
        <v>1560856.58</v>
      </c>
      <c r="K88" s="241">
        <f>หนองบัวลำภู!AD7</f>
        <v>1678031.05</v>
      </c>
      <c r="L88" s="104">
        <f>หนองบัวลำภู!AE7</f>
        <v>4310982.0600000005</v>
      </c>
      <c r="M88" s="104">
        <f>หนองบัวลำภู!AF7</f>
        <v>3895547.4299999997</v>
      </c>
      <c r="N88" s="100"/>
      <c r="O88" s="100"/>
      <c r="P88" s="100"/>
      <c r="Q88" s="92">
        <f t="shared" si="2"/>
        <v>415434.63000000082</v>
      </c>
      <c r="R88" s="93">
        <f t="shared" si="3"/>
        <v>562.05763494132998</v>
      </c>
    </row>
    <row r="89" spans="1:18" x14ac:dyDescent="0.7">
      <c r="A89" s="99">
        <v>6</v>
      </c>
      <c r="B89" s="100" t="s">
        <v>61</v>
      </c>
      <c r="C89" s="100" t="s">
        <v>279</v>
      </c>
      <c r="D89" s="100" t="s">
        <v>280</v>
      </c>
      <c r="E89" s="100" t="s">
        <v>0</v>
      </c>
      <c r="F89" s="100" t="s">
        <v>178</v>
      </c>
      <c r="G89" s="100" t="s">
        <v>604</v>
      </c>
      <c r="H89" s="101">
        <v>5043</v>
      </c>
      <c r="I89" s="99">
        <v>4</v>
      </c>
      <c r="J89" s="102">
        <f>หนองบัวลำภู!F8</f>
        <v>1255741.97</v>
      </c>
      <c r="K89" s="241">
        <f>หนองบัวลำภู!AD8</f>
        <v>1320856.25</v>
      </c>
      <c r="L89" s="104">
        <f>หนองบัวลำภู!AE8</f>
        <v>2174650.48</v>
      </c>
      <c r="M89" s="104">
        <f>หนองบัวลำภู!AF8</f>
        <v>2077663.6999999997</v>
      </c>
      <c r="N89" s="100"/>
      <c r="O89" s="100"/>
      <c r="P89" s="100"/>
      <c r="Q89" s="92">
        <f t="shared" si="2"/>
        <v>96986.780000000261</v>
      </c>
      <c r="R89" s="93">
        <f t="shared" si="3"/>
        <v>431.22159032322031</v>
      </c>
    </row>
    <row r="90" spans="1:18" x14ac:dyDescent="0.7">
      <c r="A90" s="99">
        <v>7</v>
      </c>
      <c r="B90" s="100" t="s">
        <v>61</v>
      </c>
      <c r="C90" s="100" t="s">
        <v>279</v>
      </c>
      <c r="D90" s="100" t="s">
        <v>280</v>
      </c>
      <c r="E90" s="100" t="s">
        <v>0</v>
      </c>
      <c r="F90" s="100" t="s">
        <v>178</v>
      </c>
      <c r="G90" s="100" t="s">
        <v>605</v>
      </c>
      <c r="H90" s="101">
        <v>1849</v>
      </c>
      <c r="I90" s="99">
        <v>2</v>
      </c>
      <c r="J90" s="102">
        <f>หนองบัวลำภู!F9</f>
        <v>531418.43999999994</v>
      </c>
      <c r="K90" s="241">
        <f>หนองบัวลำภู!AD9</f>
        <v>554262.27</v>
      </c>
      <c r="L90" s="104">
        <f>หนองบัวลำภู!AE9</f>
        <v>1195229.81</v>
      </c>
      <c r="M90" s="104">
        <f>หนองบัวลำภู!AF9</f>
        <v>1211677.25</v>
      </c>
      <c r="N90" s="100"/>
      <c r="O90" s="100"/>
      <c r="P90" s="100"/>
      <c r="Q90" s="92">
        <f t="shared" si="2"/>
        <v>-16447.439999999944</v>
      </c>
      <c r="R90" s="93">
        <f t="shared" si="3"/>
        <v>646.41958355868042</v>
      </c>
    </row>
    <row r="91" spans="1:18" x14ac:dyDescent="0.7">
      <c r="A91" s="99">
        <v>8</v>
      </c>
      <c r="B91" s="100" t="s">
        <v>61</v>
      </c>
      <c r="C91" s="100" t="s">
        <v>279</v>
      </c>
      <c r="D91" s="100" t="s">
        <v>280</v>
      </c>
      <c r="E91" s="100" t="s">
        <v>0</v>
      </c>
      <c r="F91" s="100" t="s">
        <v>178</v>
      </c>
      <c r="G91" s="100" t="s">
        <v>606</v>
      </c>
      <c r="H91" s="101">
        <v>7078</v>
      </c>
      <c r="I91" s="99">
        <v>5</v>
      </c>
      <c r="J91" s="102">
        <f>หนองบัวลำภู!F10</f>
        <v>1314467.23</v>
      </c>
      <c r="K91" s="103">
        <f>หนองบัวลำภู!AD10</f>
        <v>1499375.81</v>
      </c>
      <c r="L91" s="104">
        <f>หนองบัวลำภู!AE10</f>
        <v>2882475.45</v>
      </c>
      <c r="M91" s="104">
        <f>หนองบัวลำภู!AF10</f>
        <v>2461782.5499999998</v>
      </c>
      <c r="N91" s="100"/>
      <c r="O91" s="100"/>
      <c r="P91" s="100"/>
      <c r="Q91" s="92">
        <f t="shared" si="2"/>
        <v>420692.90000000037</v>
      </c>
      <c r="R91" s="93">
        <f t="shared" si="3"/>
        <v>407.24434162192711</v>
      </c>
    </row>
    <row r="92" spans="1:18" x14ac:dyDescent="0.7">
      <c r="A92" s="99">
        <v>9</v>
      </c>
      <c r="B92" s="100" t="s">
        <v>61</v>
      </c>
      <c r="C92" s="100" t="s">
        <v>279</v>
      </c>
      <c r="D92" s="100" t="s">
        <v>280</v>
      </c>
      <c r="E92" s="100" t="s">
        <v>0</v>
      </c>
      <c r="F92" s="100" t="s">
        <v>178</v>
      </c>
      <c r="G92" s="100" t="s">
        <v>607</v>
      </c>
      <c r="H92" s="101">
        <v>2787</v>
      </c>
      <c r="I92" s="99">
        <v>2</v>
      </c>
      <c r="J92" s="102">
        <f>หนองบัวลำภู!F11</f>
        <v>749026.17</v>
      </c>
      <c r="K92" s="241">
        <f>หนองบัวลำภู!AD11</f>
        <v>821329.88000000012</v>
      </c>
      <c r="L92" s="104">
        <f>หนองบัวลำภู!AE11</f>
        <v>1172049.8799999999</v>
      </c>
      <c r="M92" s="104">
        <f>หนองบัวลำภู!AF11</f>
        <v>1240409.1400000001</v>
      </c>
      <c r="N92" s="100"/>
      <c r="O92" s="100"/>
      <c r="P92" s="100"/>
      <c r="Q92" s="92">
        <f t="shared" si="2"/>
        <v>-68359.260000000242</v>
      </c>
      <c r="R92" s="93">
        <f t="shared" si="3"/>
        <v>420.54175816289916</v>
      </c>
    </row>
    <row r="93" spans="1:18" x14ac:dyDescent="0.7">
      <c r="A93" s="99">
        <v>10</v>
      </c>
      <c r="B93" s="100" t="s">
        <v>61</v>
      </c>
      <c r="C93" s="100" t="s">
        <v>279</v>
      </c>
      <c r="D93" s="100" t="s">
        <v>280</v>
      </c>
      <c r="E93" s="100" t="s">
        <v>0</v>
      </c>
      <c r="F93" s="100" t="s">
        <v>178</v>
      </c>
      <c r="G93" s="100" t="s">
        <v>608</v>
      </c>
      <c r="H93" s="101">
        <v>4346</v>
      </c>
      <c r="I93" s="99">
        <v>3</v>
      </c>
      <c r="J93" s="102">
        <f>หนองบัวลำภู!F12</f>
        <v>1531255.51</v>
      </c>
      <c r="K93" s="103">
        <f>หนองบัวลำภู!AD12</f>
        <v>1585659.6500000001</v>
      </c>
      <c r="L93" s="104">
        <f>หนองบัวลำภู!AE12</f>
        <v>2382995.8099999996</v>
      </c>
      <c r="M93" s="104">
        <f>หนองบัวลำภู!AF12</f>
        <v>2099698.8199999998</v>
      </c>
      <c r="N93" s="100"/>
      <c r="O93" s="100"/>
      <c r="P93" s="100"/>
      <c r="Q93" s="92">
        <f t="shared" si="2"/>
        <v>283296.98999999976</v>
      </c>
      <c r="R93" s="93">
        <f t="shared" si="3"/>
        <v>548.31933041877573</v>
      </c>
    </row>
    <row r="94" spans="1:18" x14ac:dyDescent="0.7">
      <c r="A94" s="99">
        <v>11</v>
      </c>
      <c r="B94" s="100" t="s">
        <v>61</v>
      </c>
      <c r="C94" s="100" t="s">
        <v>279</v>
      </c>
      <c r="D94" s="100" t="s">
        <v>280</v>
      </c>
      <c r="E94" s="100" t="s">
        <v>0</v>
      </c>
      <c r="F94" s="100" t="s">
        <v>178</v>
      </c>
      <c r="G94" s="100" t="s">
        <v>609</v>
      </c>
      <c r="H94" s="101">
        <v>2971</v>
      </c>
      <c r="I94" s="99">
        <v>2</v>
      </c>
      <c r="J94" s="102">
        <f>หนองบัวลำภู!F13</f>
        <v>323277.84000000003</v>
      </c>
      <c r="K94" s="103">
        <f>หนองบัวลำภู!AD13</f>
        <v>297270.15000000002</v>
      </c>
      <c r="L94" s="104">
        <f>หนองบัวลำภู!AE13</f>
        <v>864067.03</v>
      </c>
      <c r="M94" s="104">
        <f>หนองบัวลำภู!AF13</f>
        <v>914818.83</v>
      </c>
      <c r="N94" s="100"/>
      <c r="O94" s="100"/>
      <c r="P94" s="100"/>
      <c r="Q94" s="92">
        <f t="shared" si="2"/>
        <v>-50751.79999999993</v>
      </c>
      <c r="R94" s="93">
        <f t="shared" si="3"/>
        <v>290.83373611578594</v>
      </c>
    </row>
    <row r="95" spans="1:18" x14ac:dyDescent="0.7">
      <c r="A95" s="99">
        <v>12</v>
      </c>
      <c r="B95" s="100" t="s">
        <v>61</v>
      </c>
      <c r="C95" s="100" t="s">
        <v>279</v>
      </c>
      <c r="D95" s="100" t="s">
        <v>280</v>
      </c>
      <c r="E95" s="100" t="s">
        <v>0</v>
      </c>
      <c r="F95" s="100" t="s">
        <v>178</v>
      </c>
      <c r="G95" s="100" t="s">
        <v>610</v>
      </c>
      <c r="H95" s="101">
        <v>2720</v>
      </c>
      <c r="I95" s="99">
        <v>2</v>
      </c>
      <c r="J95" s="102">
        <f>หนองบัวลำภู!F14</f>
        <v>608531.98</v>
      </c>
      <c r="K95" s="103">
        <f>หนองบัวลำภู!AD14</f>
        <v>656186.89</v>
      </c>
      <c r="L95" s="104">
        <f>หนองบัวลำภู!AE14</f>
        <v>1452735.01</v>
      </c>
      <c r="M95" s="104">
        <f>หนองบัวลำภู!AF14</f>
        <v>1634893.8</v>
      </c>
      <c r="N95" s="100"/>
      <c r="O95" s="100"/>
      <c r="P95" s="100"/>
      <c r="Q95" s="92">
        <f t="shared" si="2"/>
        <v>-182158.79000000004</v>
      </c>
      <c r="R95" s="93">
        <f t="shared" si="3"/>
        <v>534.09375367647056</v>
      </c>
    </row>
    <row r="96" spans="1:18" x14ac:dyDescent="0.7">
      <c r="A96" s="99">
        <v>13</v>
      </c>
      <c r="B96" s="100" t="s">
        <v>61</v>
      </c>
      <c r="C96" s="100" t="s">
        <v>279</v>
      </c>
      <c r="D96" s="100" t="s">
        <v>280</v>
      </c>
      <c r="E96" s="100" t="s">
        <v>0</v>
      </c>
      <c r="F96" s="100" t="s">
        <v>178</v>
      </c>
      <c r="G96" s="100" t="s">
        <v>611</v>
      </c>
      <c r="H96" s="101">
        <v>4608</v>
      </c>
      <c r="I96" s="99">
        <v>4</v>
      </c>
      <c r="J96" s="102">
        <f>หนองบัวลำภู!F15</f>
        <v>1058540.5900000001</v>
      </c>
      <c r="K96" s="241">
        <f>หนองบัวลำภู!AD15</f>
        <v>1220484.9000000001</v>
      </c>
      <c r="L96" s="104">
        <f>หนองบัวลำภู!AE15</f>
        <v>2346236.0300000003</v>
      </c>
      <c r="M96" s="104">
        <f>หนองบัวลำภู!AF15</f>
        <v>2218182.39</v>
      </c>
      <c r="N96" s="100"/>
      <c r="O96" s="100"/>
      <c r="P96" s="100"/>
      <c r="Q96" s="92">
        <f t="shared" si="2"/>
        <v>128053.64000000013</v>
      </c>
      <c r="R96" s="93">
        <f t="shared" si="3"/>
        <v>509.16580512152785</v>
      </c>
    </row>
    <row r="97" spans="1:18" x14ac:dyDescent="0.7">
      <c r="A97" s="99">
        <v>14</v>
      </c>
      <c r="B97" s="100" t="s">
        <v>61</v>
      </c>
      <c r="C97" s="100" t="s">
        <v>279</v>
      </c>
      <c r="D97" s="100" t="s">
        <v>280</v>
      </c>
      <c r="E97" s="100" t="s">
        <v>0</v>
      </c>
      <c r="F97" s="100" t="s">
        <v>178</v>
      </c>
      <c r="G97" s="100" t="s">
        <v>612</v>
      </c>
      <c r="H97" s="101">
        <v>4866</v>
      </c>
      <c r="I97" s="99">
        <v>4</v>
      </c>
      <c r="J97" s="102">
        <f>หนองบัวลำภู!F16</f>
        <v>710776.96</v>
      </c>
      <c r="K97" s="103">
        <f>หนองบัวลำภู!AD16</f>
        <v>906279.32</v>
      </c>
      <c r="L97" s="104">
        <f>หนองบัวลำภู!AE16</f>
        <v>2734989.9699999997</v>
      </c>
      <c r="M97" s="104">
        <f>หนองบัวลำภู!AF16</f>
        <v>2577441.2999999998</v>
      </c>
      <c r="N97" s="100"/>
      <c r="O97" s="100"/>
      <c r="P97" s="100"/>
      <c r="Q97" s="92">
        <f t="shared" si="2"/>
        <v>157548.66999999993</v>
      </c>
      <c r="R97" s="93">
        <f t="shared" si="3"/>
        <v>562.0612351006987</v>
      </c>
    </row>
    <row r="98" spans="1:18" x14ac:dyDescent="0.7">
      <c r="A98" s="99">
        <v>15</v>
      </c>
      <c r="B98" s="100" t="s">
        <v>61</v>
      </c>
      <c r="C98" s="100" t="s">
        <v>279</v>
      </c>
      <c r="D98" s="100" t="s">
        <v>280</v>
      </c>
      <c r="E98" s="100" t="s">
        <v>0</v>
      </c>
      <c r="F98" s="100" t="s">
        <v>178</v>
      </c>
      <c r="G98" s="100" t="s">
        <v>613</v>
      </c>
      <c r="H98" s="101">
        <v>3427</v>
      </c>
      <c r="I98" s="99">
        <v>3</v>
      </c>
      <c r="J98" s="102">
        <f>หนองบัวลำภู!F17</f>
        <v>1306479.29</v>
      </c>
      <c r="K98" s="103">
        <f>หนองบัวลำภู!AD17</f>
        <v>1273030.48</v>
      </c>
      <c r="L98" s="104">
        <f>หนองบัวลำภู!AE17</f>
        <v>2307794.5499999998</v>
      </c>
      <c r="M98" s="104">
        <f>หนองบัวลำภู!AF17</f>
        <v>2123820.48</v>
      </c>
      <c r="N98" s="100"/>
      <c r="O98" s="100"/>
      <c r="P98" s="100"/>
      <c r="Q98" s="92">
        <f t="shared" si="2"/>
        <v>183974.06999999983</v>
      </c>
      <c r="R98" s="93">
        <f t="shared" si="3"/>
        <v>673.41539247154935</v>
      </c>
    </row>
    <row r="99" spans="1:18" x14ac:dyDescent="0.7">
      <c r="A99" s="99">
        <v>16</v>
      </c>
      <c r="B99" s="100" t="s">
        <v>61</v>
      </c>
      <c r="C99" s="100" t="s">
        <v>279</v>
      </c>
      <c r="D99" s="100" t="s">
        <v>280</v>
      </c>
      <c r="E99" s="100" t="s">
        <v>0</v>
      </c>
      <c r="F99" s="100" t="s">
        <v>178</v>
      </c>
      <c r="G99" s="100" t="s">
        <v>614</v>
      </c>
      <c r="H99" s="101">
        <v>5652</v>
      </c>
      <c r="I99" s="99">
        <v>4</v>
      </c>
      <c r="J99" s="102">
        <f>หนองบัวลำภู!F18</f>
        <v>822651</v>
      </c>
      <c r="K99" s="103">
        <f>หนองบัวลำภู!AD18</f>
        <v>981679.58000000007</v>
      </c>
      <c r="L99" s="104">
        <f>หนองบัวลำภู!AE18</f>
        <v>1970343.5200000003</v>
      </c>
      <c r="M99" s="104">
        <f>หนองบัวลำภู!AF18</f>
        <v>2225236.44</v>
      </c>
      <c r="N99" s="100"/>
      <c r="O99" s="100"/>
      <c r="P99" s="100"/>
      <c r="Q99" s="92">
        <f t="shared" si="2"/>
        <v>-254892.91999999969</v>
      </c>
      <c r="R99" s="93">
        <f t="shared" si="3"/>
        <v>348.60996461429585</v>
      </c>
    </row>
    <row r="100" spans="1:18" x14ac:dyDescent="0.7">
      <c r="A100" s="99">
        <v>17</v>
      </c>
      <c r="B100" s="100" t="s">
        <v>61</v>
      </c>
      <c r="C100" s="100" t="s">
        <v>279</v>
      </c>
      <c r="D100" s="100" t="s">
        <v>280</v>
      </c>
      <c r="E100" s="100" t="s">
        <v>0</v>
      </c>
      <c r="F100" s="100" t="s">
        <v>178</v>
      </c>
      <c r="G100" s="100" t="s">
        <v>615</v>
      </c>
      <c r="H100" s="101">
        <v>3912</v>
      </c>
      <c r="I100" s="99">
        <v>3</v>
      </c>
      <c r="J100" s="102">
        <f>หนองบัวลำภู!F19</f>
        <v>929215.97</v>
      </c>
      <c r="K100" s="241">
        <f>หนองบัวลำภู!AD19</f>
        <v>900439.78999999992</v>
      </c>
      <c r="L100" s="104">
        <f>หนองบัวลำภู!AE19</f>
        <v>2645706.7599999998</v>
      </c>
      <c r="M100" s="104">
        <f>หนองบัวลำภู!AF19</f>
        <v>2550945.12</v>
      </c>
      <c r="N100" s="100"/>
      <c r="O100" s="100"/>
      <c r="P100" s="100"/>
      <c r="Q100" s="92">
        <f t="shared" si="2"/>
        <v>94761.639999999665</v>
      </c>
      <c r="R100" s="93">
        <f t="shared" si="3"/>
        <v>676.30540899795494</v>
      </c>
    </row>
    <row r="101" spans="1:18" x14ac:dyDescent="0.7">
      <c r="A101" s="99">
        <v>18</v>
      </c>
      <c r="B101" s="100" t="s">
        <v>61</v>
      </c>
      <c r="C101" s="100" t="s">
        <v>279</v>
      </c>
      <c r="D101" s="100" t="s">
        <v>280</v>
      </c>
      <c r="E101" s="100" t="s">
        <v>0</v>
      </c>
      <c r="F101" s="100" t="s">
        <v>178</v>
      </c>
      <c r="G101" s="100" t="s">
        <v>616</v>
      </c>
      <c r="H101" s="101">
        <v>2731</v>
      </c>
      <c r="I101" s="99">
        <v>2</v>
      </c>
      <c r="J101" s="102">
        <f>หนองบัวลำภู!F20</f>
        <v>933842.66</v>
      </c>
      <c r="K101" s="241">
        <f>หนองบัวลำภู!AD20</f>
        <v>995044.52</v>
      </c>
      <c r="L101" s="104">
        <f>หนองบัวลำภู!AE20</f>
        <v>1753923.97</v>
      </c>
      <c r="M101" s="104">
        <f>หนองบัวลำภู!AF20</f>
        <v>1949522.1800000002</v>
      </c>
      <c r="N101" s="100"/>
      <c r="O101" s="100"/>
      <c r="P101" s="100"/>
      <c r="Q101" s="92">
        <f t="shared" si="2"/>
        <v>-195598.2100000002</v>
      </c>
      <c r="R101" s="93">
        <f t="shared" si="3"/>
        <v>642.22774441596482</v>
      </c>
    </row>
    <row r="102" spans="1:18" x14ac:dyDescent="0.7">
      <c r="A102" s="99">
        <v>19</v>
      </c>
      <c r="B102" s="100" t="s">
        <v>61</v>
      </c>
      <c r="C102" s="100" t="s">
        <v>279</v>
      </c>
      <c r="D102" s="100" t="s">
        <v>280</v>
      </c>
      <c r="E102" s="100" t="s">
        <v>0</v>
      </c>
      <c r="F102" s="100" t="s">
        <v>178</v>
      </c>
      <c r="G102" s="100" t="s">
        <v>617</v>
      </c>
      <c r="H102" s="101">
        <v>2945</v>
      </c>
      <c r="I102" s="99">
        <v>2</v>
      </c>
      <c r="J102" s="102">
        <f>หนองบัวลำภู!F21</f>
        <v>466645.77</v>
      </c>
      <c r="K102" s="103">
        <f>หนองบัวลำภู!AD21</f>
        <v>491261.14</v>
      </c>
      <c r="L102" s="104">
        <f>หนองบัวลำภู!AE21</f>
        <v>1577467.92</v>
      </c>
      <c r="M102" s="104">
        <f>หนองบัวลำภู!AF21</f>
        <v>1979308.16</v>
      </c>
      <c r="N102" s="100"/>
      <c r="O102" s="100"/>
      <c r="P102" s="100"/>
      <c r="Q102" s="92">
        <f t="shared" si="2"/>
        <v>-401840.24</v>
      </c>
      <c r="R102" s="93">
        <f t="shared" si="3"/>
        <v>535.64275721561967</v>
      </c>
    </row>
    <row r="103" spans="1:18" x14ac:dyDescent="0.7">
      <c r="A103" s="99">
        <v>20</v>
      </c>
      <c r="B103" s="100" t="s">
        <v>61</v>
      </c>
      <c r="C103" s="100" t="s">
        <v>279</v>
      </c>
      <c r="D103" s="100" t="s">
        <v>280</v>
      </c>
      <c r="E103" s="100" t="s">
        <v>0</v>
      </c>
      <c r="F103" s="100" t="s">
        <v>178</v>
      </c>
      <c r="G103" s="100" t="s">
        <v>618</v>
      </c>
      <c r="H103" s="101">
        <v>3678</v>
      </c>
      <c r="I103" s="99">
        <v>3</v>
      </c>
      <c r="J103" s="102">
        <f>หนองบัวลำภู!F22</f>
        <v>538375.93999999994</v>
      </c>
      <c r="K103" s="241">
        <f>หนองบัวลำภู!AD22</f>
        <v>585656.47</v>
      </c>
      <c r="L103" s="104">
        <f>หนองบัวลำภู!AE22</f>
        <v>1695431.78</v>
      </c>
      <c r="M103" s="104">
        <f>หนองบัวลำภู!AF22</f>
        <v>1772858.15</v>
      </c>
      <c r="N103" s="100"/>
      <c r="O103" s="100"/>
      <c r="P103" s="100"/>
      <c r="Q103" s="92">
        <f t="shared" si="2"/>
        <v>-77426.369999999879</v>
      </c>
      <c r="R103" s="93">
        <f t="shared" si="3"/>
        <v>460.96568243610659</v>
      </c>
    </row>
    <row r="104" spans="1:18" x14ac:dyDescent="0.7">
      <c r="A104" s="99">
        <v>21</v>
      </c>
      <c r="B104" s="100" t="s">
        <v>61</v>
      </c>
      <c r="C104" s="100" t="s">
        <v>279</v>
      </c>
      <c r="D104" s="100" t="s">
        <v>280</v>
      </c>
      <c r="E104" s="100" t="s">
        <v>0</v>
      </c>
      <c r="F104" s="100" t="s">
        <v>178</v>
      </c>
      <c r="G104" s="100" t="s">
        <v>619</v>
      </c>
      <c r="H104" s="101">
        <v>4213</v>
      </c>
      <c r="I104" s="99">
        <v>3</v>
      </c>
      <c r="J104" s="102">
        <f>หนองบัวลำภู!F23</f>
        <v>1608849.56</v>
      </c>
      <c r="K104" s="103">
        <f>หนองบัวลำภู!AD23</f>
        <v>1686925.0300000003</v>
      </c>
      <c r="L104" s="104">
        <f>หนองบัวลำภู!AE23</f>
        <v>1754561.1</v>
      </c>
      <c r="M104" s="104">
        <f>หนองบัวลำภู!AF23</f>
        <v>1664380.25</v>
      </c>
      <c r="N104" s="100"/>
      <c r="O104" s="100"/>
      <c r="P104" s="100"/>
      <c r="Q104" s="92">
        <f t="shared" si="2"/>
        <v>90180.850000000093</v>
      </c>
      <c r="R104" s="93">
        <f t="shared" si="3"/>
        <v>416.46358889152623</v>
      </c>
    </row>
    <row r="105" spans="1:18" s="111" customFormat="1" x14ac:dyDescent="0.7">
      <c r="A105" s="105">
        <v>1</v>
      </c>
      <c r="B105" s="106" t="s">
        <v>61</v>
      </c>
      <c r="C105" s="106"/>
      <c r="D105" s="106"/>
      <c r="E105" s="106" t="s">
        <v>75</v>
      </c>
      <c r="F105" s="106"/>
      <c r="G105" s="106" t="s">
        <v>282</v>
      </c>
      <c r="H105" s="112">
        <f>SUM(H84:H104)</f>
        <v>84974</v>
      </c>
      <c r="I105" s="105"/>
      <c r="J105" s="108">
        <f>SUM(J84:J104)</f>
        <v>18746130.449999999</v>
      </c>
      <c r="K105" s="108">
        <f>SUM(K84:K104)</f>
        <v>20238621.650000002</v>
      </c>
      <c r="L105" s="108">
        <f>SUM(L84:L104)</f>
        <v>41192026.490000002</v>
      </c>
      <c r="M105" s="108">
        <f>SUM(M84:M104)</f>
        <v>41474927.149999999</v>
      </c>
      <c r="N105" s="106">
        <v>20</v>
      </c>
      <c r="O105" s="106">
        <v>20</v>
      </c>
      <c r="P105" s="106">
        <f>N105-O105</f>
        <v>0</v>
      </c>
      <c r="Q105" s="109">
        <f t="shared" si="2"/>
        <v>-282900.65999999642</v>
      </c>
      <c r="R105" s="110">
        <f>L105/H105</f>
        <v>484.76035599124441</v>
      </c>
    </row>
    <row r="106" spans="1:18" x14ac:dyDescent="0.7">
      <c r="A106" s="99">
        <v>1</v>
      </c>
      <c r="B106" s="100" t="s">
        <v>61</v>
      </c>
      <c r="C106" s="100" t="s">
        <v>283</v>
      </c>
      <c r="D106" s="100" t="s">
        <v>82</v>
      </c>
      <c r="E106" s="100" t="s">
        <v>1</v>
      </c>
      <c r="F106" s="100" t="s">
        <v>208</v>
      </c>
      <c r="G106" s="100" t="s">
        <v>284</v>
      </c>
      <c r="H106" s="101"/>
      <c r="I106" s="99"/>
      <c r="J106" s="102"/>
      <c r="K106" s="103"/>
      <c r="L106" s="104"/>
      <c r="M106" s="104"/>
      <c r="N106" s="100"/>
      <c r="O106" s="100"/>
      <c r="P106" s="100"/>
    </row>
    <row r="107" spans="1:18" x14ac:dyDescent="0.7">
      <c r="A107" s="99">
        <v>2</v>
      </c>
      <c r="B107" s="100" t="s">
        <v>61</v>
      </c>
      <c r="C107" s="100" t="s">
        <v>283</v>
      </c>
      <c r="D107" s="100" t="s">
        <v>82</v>
      </c>
      <c r="E107" s="100" t="s">
        <v>1</v>
      </c>
      <c r="F107" s="100" t="s">
        <v>178</v>
      </c>
      <c r="G107" s="100" t="s">
        <v>620</v>
      </c>
      <c r="H107" s="101">
        <v>7384</v>
      </c>
      <c r="I107" s="99">
        <v>5</v>
      </c>
      <c r="J107" s="102">
        <f>หนองบัวลำภู!F24</f>
        <v>1143588.6000000001</v>
      </c>
      <c r="K107" s="103">
        <f>หนองบัวลำภู!AD24</f>
        <v>1234882.99</v>
      </c>
      <c r="L107" s="104">
        <f>หนองบัวลำภู!AE24</f>
        <v>2385060.7800000003</v>
      </c>
      <c r="M107" s="104">
        <f>หนองบัวลำภู!AF24</f>
        <v>2696282.77</v>
      </c>
      <c r="N107" s="100"/>
      <c r="O107" s="100"/>
      <c r="P107" s="100"/>
      <c r="Q107" s="92">
        <f t="shared" si="2"/>
        <v>-311221.98999999976</v>
      </c>
      <c r="R107" s="93">
        <f t="shared" si="3"/>
        <v>323.00389761646807</v>
      </c>
    </row>
    <row r="108" spans="1:18" x14ac:dyDescent="0.7">
      <c r="A108" s="99">
        <v>3</v>
      </c>
      <c r="B108" s="100" t="s">
        <v>61</v>
      </c>
      <c r="C108" s="100" t="s">
        <v>283</v>
      </c>
      <c r="D108" s="100" t="s">
        <v>82</v>
      </c>
      <c r="E108" s="100" t="s">
        <v>1</v>
      </c>
      <c r="F108" s="100" t="s">
        <v>178</v>
      </c>
      <c r="G108" s="100" t="s">
        <v>621</v>
      </c>
      <c r="H108" s="101">
        <v>4311</v>
      </c>
      <c r="I108" s="99">
        <v>3</v>
      </c>
      <c r="J108" s="102">
        <f>หนองบัวลำภู!F25</f>
        <v>146056.38</v>
      </c>
      <c r="K108" s="102">
        <f>หนองบัวลำภู!AD25</f>
        <v>226545.18000000002</v>
      </c>
      <c r="L108" s="104">
        <f>หนองบัวลำภู!AE25</f>
        <v>1805667.32</v>
      </c>
      <c r="M108" s="104">
        <f>หนองบัวลำภู!AF25</f>
        <v>1874868.61</v>
      </c>
      <c r="N108" s="100"/>
      <c r="O108" s="100"/>
      <c r="P108" s="100"/>
      <c r="Q108" s="92">
        <f t="shared" si="2"/>
        <v>-69201.290000000037</v>
      </c>
      <c r="R108" s="93">
        <f t="shared" si="3"/>
        <v>418.85115286476457</v>
      </c>
    </row>
    <row r="109" spans="1:18" x14ac:dyDescent="0.7">
      <c r="A109" s="99">
        <v>4</v>
      </c>
      <c r="B109" s="100" t="s">
        <v>61</v>
      </c>
      <c r="C109" s="100" t="s">
        <v>283</v>
      </c>
      <c r="D109" s="100" t="s">
        <v>82</v>
      </c>
      <c r="E109" s="100" t="s">
        <v>1</v>
      </c>
      <c r="F109" s="100" t="s">
        <v>178</v>
      </c>
      <c r="G109" s="100" t="s">
        <v>622</v>
      </c>
      <c r="H109" s="101">
        <v>7424</v>
      </c>
      <c r="I109" s="99">
        <v>5</v>
      </c>
      <c r="J109" s="102">
        <f>หนองบัวลำภู!F26</f>
        <v>706719.24</v>
      </c>
      <c r="K109" s="103">
        <f>หนองบัวลำภู!AD26</f>
        <v>844674.68</v>
      </c>
      <c r="L109" s="104">
        <f>หนองบัวลำภู!AE26</f>
        <v>4086681.95</v>
      </c>
      <c r="M109" s="104">
        <f>หนองบัวลำภู!AF26</f>
        <v>3941737.6100000003</v>
      </c>
      <c r="N109" s="100"/>
      <c r="O109" s="100"/>
      <c r="P109" s="100"/>
      <c r="Q109" s="92">
        <f t="shared" si="2"/>
        <v>144944.33999999985</v>
      </c>
      <c r="R109" s="93">
        <f t="shared" si="3"/>
        <v>550.46901266163798</v>
      </c>
    </row>
    <row r="110" spans="1:18" x14ac:dyDescent="0.7">
      <c r="A110" s="99">
        <v>5</v>
      </c>
      <c r="B110" s="100" t="s">
        <v>61</v>
      </c>
      <c r="C110" s="100" t="s">
        <v>283</v>
      </c>
      <c r="D110" s="100" t="s">
        <v>82</v>
      </c>
      <c r="E110" s="100" t="s">
        <v>1</v>
      </c>
      <c r="F110" s="100" t="s">
        <v>178</v>
      </c>
      <c r="G110" s="100" t="s">
        <v>623</v>
      </c>
      <c r="H110" s="101">
        <v>4841</v>
      </c>
      <c r="I110" s="99">
        <v>4</v>
      </c>
      <c r="J110" s="102">
        <f>หนองบัวลำภู!F27</f>
        <v>559484.15</v>
      </c>
      <c r="K110" s="103">
        <f>หนองบัวลำภู!AD27</f>
        <v>664737.04</v>
      </c>
      <c r="L110" s="104">
        <f>หนองบัวลำภู!AE27</f>
        <v>2143364.35</v>
      </c>
      <c r="M110" s="104">
        <f>หนองบัวลำภู!AF27</f>
        <v>2256974.6799999997</v>
      </c>
      <c r="N110" s="100"/>
      <c r="O110" s="100"/>
      <c r="P110" s="100"/>
      <c r="Q110" s="92">
        <f t="shared" si="2"/>
        <v>-113610.32999999961</v>
      </c>
      <c r="R110" s="93">
        <f t="shared" si="3"/>
        <v>442.75239619913242</v>
      </c>
    </row>
    <row r="111" spans="1:18" x14ac:dyDescent="0.7">
      <c r="A111" s="99">
        <v>6</v>
      </c>
      <c r="B111" s="100" t="s">
        <v>61</v>
      </c>
      <c r="C111" s="100" t="s">
        <v>283</v>
      </c>
      <c r="D111" s="100" t="s">
        <v>82</v>
      </c>
      <c r="E111" s="100" t="s">
        <v>1</v>
      </c>
      <c r="F111" s="100" t="s">
        <v>178</v>
      </c>
      <c r="G111" s="100" t="s">
        <v>624</v>
      </c>
      <c r="H111" s="101">
        <v>3165</v>
      </c>
      <c r="I111" s="99">
        <v>3</v>
      </c>
      <c r="J111" s="102">
        <f>หนองบัวลำภู!F28</f>
        <v>436173.49</v>
      </c>
      <c r="K111" s="103">
        <f>หนองบัวลำภู!AD28</f>
        <v>494104.02999999997</v>
      </c>
      <c r="L111" s="104">
        <f>หนองบัวลำภู!AE28</f>
        <v>2255368.1100000003</v>
      </c>
      <c r="M111" s="104">
        <f>หนองบัวลำภู!AF28</f>
        <v>2225094.98</v>
      </c>
      <c r="N111" s="100"/>
      <c r="O111" s="100"/>
      <c r="P111" s="100"/>
      <c r="Q111" s="92">
        <f t="shared" si="2"/>
        <v>30273.130000000354</v>
      </c>
      <c r="R111" s="93">
        <f t="shared" si="3"/>
        <v>712.59655924170625</v>
      </c>
    </row>
    <row r="112" spans="1:18" x14ac:dyDescent="0.7">
      <c r="A112" s="99">
        <v>7</v>
      </c>
      <c r="B112" s="100" t="s">
        <v>61</v>
      </c>
      <c r="C112" s="100" t="s">
        <v>283</v>
      </c>
      <c r="D112" s="100" t="s">
        <v>82</v>
      </c>
      <c r="E112" s="100" t="s">
        <v>1</v>
      </c>
      <c r="F112" s="100" t="s">
        <v>178</v>
      </c>
      <c r="G112" s="100" t="s">
        <v>625</v>
      </c>
      <c r="H112" s="101">
        <v>3662</v>
      </c>
      <c r="I112" s="99">
        <v>3</v>
      </c>
      <c r="J112" s="102">
        <f>หนองบัวลำภู!F29</f>
        <v>361724.18</v>
      </c>
      <c r="K112" s="103">
        <f>หนองบัวลำภู!AD29</f>
        <v>408381.99</v>
      </c>
      <c r="L112" s="104">
        <f>หนองบัวลำภู!AE29</f>
        <v>1967134.27</v>
      </c>
      <c r="M112" s="104">
        <f>หนองบัวลำภู!AF29</f>
        <v>2212413.52</v>
      </c>
      <c r="N112" s="100"/>
      <c r="O112" s="100"/>
      <c r="P112" s="100"/>
      <c r="Q112" s="92">
        <f t="shared" si="2"/>
        <v>-245279.25</v>
      </c>
      <c r="R112" s="93">
        <f t="shared" si="3"/>
        <v>537.17484161660298</v>
      </c>
    </row>
    <row r="113" spans="1:18" x14ac:dyDescent="0.7">
      <c r="A113" s="99">
        <v>8</v>
      </c>
      <c r="B113" s="100" t="s">
        <v>61</v>
      </c>
      <c r="C113" s="100" t="s">
        <v>283</v>
      </c>
      <c r="D113" s="100" t="s">
        <v>82</v>
      </c>
      <c r="E113" s="100" t="s">
        <v>1</v>
      </c>
      <c r="F113" s="100" t="s">
        <v>178</v>
      </c>
      <c r="G113" s="100" t="s">
        <v>626</v>
      </c>
      <c r="H113" s="101">
        <v>2860</v>
      </c>
      <c r="I113" s="99">
        <v>2</v>
      </c>
      <c r="J113" s="102">
        <f>หนองบัวลำภู!F30</f>
        <v>390603.24</v>
      </c>
      <c r="K113" s="103">
        <f>หนองบัวลำภู!AD30</f>
        <v>522037.72</v>
      </c>
      <c r="L113" s="104">
        <f>หนองบัวลำภู!AE30</f>
        <v>1497610.94</v>
      </c>
      <c r="M113" s="104">
        <f>หนองบัวลำภู!AF30</f>
        <v>1449379.67</v>
      </c>
      <c r="N113" s="100"/>
      <c r="O113" s="100"/>
      <c r="P113" s="100"/>
      <c r="Q113" s="92">
        <f t="shared" si="2"/>
        <v>48231.270000000019</v>
      </c>
      <c r="R113" s="93">
        <f t="shared" si="3"/>
        <v>523.64018881118875</v>
      </c>
    </row>
    <row r="114" spans="1:18" x14ac:dyDescent="0.7">
      <c r="A114" s="99">
        <v>9</v>
      </c>
      <c r="B114" s="100" t="s">
        <v>61</v>
      </c>
      <c r="C114" s="100" t="s">
        <v>283</v>
      </c>
      <c r="D114" s="100" t="s">
        <v>82</v>
      </c>
      <c r="E114" s="100" t="s">
        <v>1</v>
      </c>
      <c r="F114" s="100" t="s">
        <v>178</v>
      </c>
      <c r="G114" s="100" t="s">
        <v>627</v>
      </c>
      <c r="H114" s="101">
        <v>6859</v>
      </c>
      <c r="I114" s="99">
        <v>5</v>
      </c>
      <c r="J114" s="102">
        <f>หนองบัวลำภู!F31</f>
        <v>718642.43</v>
      </c>
      <c r="K114" s="103">
        <f>หนองบัวลำภู!AD31</f>
        <v>820947.2699999999</v>
      </c>
      <c r="L114" s="104">
        <f>หนองบัวลำภู!AE31</f>
        <v>2152918.0300000003</v>
      </c>
      <c r="M114" s="104">
        <f>หนองบัวลำภู!AF31</f>
        <v>2225767.5299999998</v>
      </c>
      <c r="N114" s="100"/>
      <c r="O114" s="100"/>
      <c r="P114" s="100"/>
      <c r="Q114" s="92">
        <f t="shared" si="2"/>
        <v>-72849.499999999534</v>
      </c>
      <c r="R114" s="93">
        <f t="shared" si="3"/>
        <v>313.88220294503577</v>
      </c>
    </row>
    <row r="115" spans="1:18" x14ac:dyDescent="0.7">
      <c r="A115" s="99">
        <v>10</v>
      </c>
      <c r="B115" s="100" t="s">
        <v>61</v>
      </c>
      <c r="C115" s="100" t="s">
        <v>283</v>
      </c>
      <c r="D115" s="100" t="s">
        <v>82</v>
      </c>
      <c r="E115" s="100" t="s">
        <v>1</v>
      </c>
      <c r="F115" s="100" t="s">
        <v>178</v>
      </c>
      <c r="G115" s="100" t="s">
        <v>628</v>
      </c>
      <c r="H115" s="101">
        <v>2919</v>
      </c>
      <c r="I115" s="99">
        <v>2</v>
      </c>
      <c r="J115" s="102">
        <f>หนองบัวลำภู!F32</f>
        <v>442442.95</v>
      </c>
      <c r="K115" s="103">
        <f>หนองบัวลำภู!AD32</f>
        <v>499912.20000000007</v>
      </c>
      <c r="L115" s="104">
        <f>หนองบัวลำภู!AE32</f>
        <v>1716802.81</v>
      </c>
      <c r="M115" s="104">
        <f>หนองบัวลำภู!AF32</f>
        <v>1424142.25</v>
      </c>
      <c r="N115" s="100"/>
      <c r="O115" s="100"/>
      <c r="P115" s="100"/>
      <c r="Q115" s="92">
        <f t="shared" si="2"/>
        <v>292660.56000000006</v>
      </c>
      <c r="R115" s="93">
        <f t="shared" si="3"/>
        <v>588.14758821514215</v>
      </c>
    </row>
    <row r="116" spans="1:18" x14ac:dyDescent="0.7">
      <c r="A116" s="99">
        <v>11</v>
      </c>
      <c r="B116" s="100" t="s">
        <v>61</v>
      </c>
      <c r="C116" s="100" t="s">
        <v>283</v>
      </c>
      <c r="D116" s="100" t="s">
        <v>82</v>
      </c>
      <c r="E116" s="100" t="s">
        <v>1</v>
      </c>
      <c r="F116" s="100" t="s">
        <v>178</v>
      </c>
      <c r="G116" s="100" t="s">
        <v>629</v>
      </c>
      <c r="H116" s="101">
        <v>5877</v>
      </c>
      <c r="I116" s="99">
        <v>4</v>
      </c>
      <c r="J116" s="102">
        <f>หนองบัวลำภู!F33</f>
        <v>371276.29</v>
      </c>
      <c r="K116" s="103">
        <f>หนองบัวลำภู!AD33</f>
        <v>494503.69999999995</v>
      </c>
      <c r="L116" s="104">
        <f>หนองบัวลำภู!AE33</f>
        <v>2904678.01</v>
      </c>
      <c r="M116" s="104">
        <f>หนองบัวลำภู!AF33</f>
        <v>2741645.63</v>
      </c>
      <c r="N116" s="100"/>
      <c r="O116" s="100"/>
      <c r="P116" s="100"/>
      <c r="Q116" s="92">
        <f t="shared" si="2"/>
        <v>163032.37999999989</v>
      </c>
      <c r="R116" s="93">
        <f t="shared" si="3"/>
        <v>494.2450246724519</v>
      </c>
    </row>
    <row r="117" spans="1:18" x14ac:dyDescent="0.7">
      <c r="A117" s="99">
        <v>12</v>
      </c>
      <c r="B117" s="100" t="s">
        <v>61</v>
      </c>
      <c r="C117" s="100" t="s">
        <v>283</v>
      </c>
      <c r="D117" s="100" t="s">
        <v>82</v>
      </c>
      <c r="E117" s="100" t="s">
        <v>1</v>
      </c>
      <c r="F117" s="100" t="s">
        <v>178</v>
      </c>
      <c r="G117" s="100" t="s">
        <v>630</v>
      </c>
      <c r="H117" s="101">
        <v>5647</v>
      </c>
      <c r="I117" s="99">
        <v>4</v>
      </c>
      <c r="J117" s="102">
        <f>หนองบัวลำภู!F34</f>
        <v>638103.06000000006</v>
      </c>
      <c r="K117" s="103">
        <f>หนองบัวลำภู!AD34</f>
        <v>652966.74</v>
      </c>
      <c r="L117" s="104">
        <f>หนองบัวลำภู!AE34</f>
        <v>2961750.64</v>
      </c>
      <c r="M117" s="104">
        <f>หนองบัวลำภู!AF34</f>
        <v>3018475.16</v>
      </c>
      <c r="N117" s="100"/>
      <c r="O117" s="100"/>
      <c r="P117" s="100"/>
      <c r="Q117" s="92">
        <f t="shared" si="2"/>
        <v>-56724.520000000019</v>
      </c>
      <c r="R117" s="93">
        <f t="shared" si="3"/>
        <v>524.48213918894987</v>
      </c>
    </row>
    <row r="118" spans="1:18" x14ac:dyDescent="0.7">
      <c r="A118" s="99">
        <v>13</v>
      </c>
      <c r="B118" s="100" t="s">
        <v>61</v>
      </c>
      <c r="C118" s="100" t="s">
        <v>283</v>
      </c>
      <c r="D118" s="100" t="s">
        <v>82</v>
      </c>
      <c r="E118" s="100" t="s">
        <v>1</v>
      </c>
      <c r="F118" s="100" t="s">
        <v>178</v>
      </c>
      <c r="G118" s="100" t="s">
        <v>631</v>
      </c>
      <c r="H118" s="101">
        <v>4300</v>
      </c>
      <c r="I118" s="99">
        <v>3</v>
      </c>
      <c r="J118" s="102">
        <f>หนองบัวลำภู!F35</f>
        <v>583152.16</v>
      </c>
      <c r="K118" s="103">
        <f>หนองบัวลำภู!AD35</f>
        <v>763238.37000000011</v>
      </c>
      <c r="L118" s="104">
        <f>หนองบัวลำภู!AE35</f>
        <v>2048974.08</v>
      </c>
      <c r="M118" s="104">
        <f>หนองบัวลำภู!AF35</f>
        <v>1760052.3199999998</v>
      </c>
      <c r="N118" s="100"/>
      <c r="O118" s="100"/>
      <c r="P118" s="100"/>
      <c r="Q118" s="92">
        <f t="shared" si="2"/>
        <v>288921.76000000024</v>
      </c>
      <c r="R118" s="93">
        <f t="shared" si="3"/>
        <v>476.50560000000002</v>
      </c>
    </row>
    <row r="119" spans="1:18" s="111" customFormat="1" x14ac:dyDescent="0.7">
      <c r="A119" s="105">
        <v>2</v>
      </c>
      <c r="B119" s="106" t="s">
        <v>61</v>
      </c>
      <c r="C119" s="106"/>
      <c r="D119" s="106"/>
      <c r="E119" s="106" t="s">
        <v>75</v>
      </c>
      <c r="F119" s="106"/>
      <c r="G119" s="106" t="s">
        <v>285</v>
      </c>
      <c r="H119" s="112">
        <f>SUM(H106:H118)</f>
        <v>59249</v>
      </c>
      <c r="I119" s="105"/>
      <c r="J119" s="108">
        <f>SUM(J106:J118)</f>
        <v>6497966.1699999999</v>
      </c>
      <c r="K119" s="108">
        <f>SUM(K106:K118)</f>
        <v>7626931.9100000001</v>
      </c>
      <c r="L119" s="108">
        <f>SUM(L106:L118)</f>
        <v>27926011.289999999</v>
      </c>
      <c r="M119" s="108">
        <f>SUM(M106:M118)</f>
        <v>27826834.73</v>
      </c>
      <c r="N119" s="106">
        <v>12</v>
      </c>
      <c r="O119" s="106">
        <v>12</v>
      </c>
      <c r="P119" s="106">
        <f>N119-O119</f>
        <v>0</v>
      </c>
      <c r="Q119" s="109">
        <f t="shared" si="2"/>
        <v>99176.559999998659</v>
      </c>
      <c r="R119" s="110">
        <f>L119/H119</f>
        <v>471.33304005130884</v>
      </c>
    </row>
    <row r="120" spans="1:18" x14ac:dyDescent="0.7">
      <c r="A120" s="99">
        <v>1</v>
      </c>
      <c r="B120" s="100" t="s">
        <v>61</v>
      </c>
      <c r="C120" s="100" t="s">
        <v>286</v>
      </c>
      <c r="D120" s="100" t="s">
        <v>89</v>
      </c>
      <c r="E120" s="100" t="s">
        <v>2</v>
      </c>
      <c r="F120" s="100" t="s">
        <v>208</v>
      </c>
      <c r="G120" s="100" t="s">
        <v>287</v>
      </c>
      <c r="H120" s="101"/>
      <c r="I120" s="99"/>
      <c r="J120" s="102"/>
      <c r="K120" s="103"/>
      <c r="L120" s="104"/>
      <c r="M120" s="104"/>
      <c r="N120" s="100"/>
      <c r="O120" s="100"/>
      <c r="P120" s="100"/>
    </row>
    <row r="121" spans="1:18" x14ac:dyDescent="0.7">
      <c r="A121" s="99">
        <v>2</v>
      </c>
      <c r="B121" s="100" t="s">
        <v>61</v>
      </c>
      <c r="C121" s="100" t="s">
        <v>286</v>
      </c>
      <c r="D121" s="100" t="s">
        <v>89</v>
      </c>
      <c r="E121" s="100" t="s">
        <v>2</v>
      </c>
      <c r="F121" s="100" t="s">
        <v>178</v>
      </c>
      <c r="G121" s="100" t="s">
        <v>632</v>
      </c>
      <c r="H121" s="101">
        <v>1926</v>
      </c>
      <c r="I121" s="99">
        <v>2</v>
      </c>
      <c r="J121" s="102">
        <f>หนองบัวลำภู!F36</f>
        <v>430437.1</v>
      </c>
      <c r="K121" s="103">
        <f>หนองบัวลำภู!AD36</f>
        <v>448377.00999999995</v>
      </c>
      <c r="L121" s="104">
        <f>หนองบัวลำภู!AE36</f>
        <v>1360802.87</v>
      </c>
      <c r="M121" s="104">
        <f>หนองบัวลำภู!AF36</f>
        <v>1301536.8099999998</v>
      </c>
      <c r="N121" s="100"/>
      <c r="O121" s="100"/>
      <c r="P121" s="100"/>
      <c r="Q121" s="92">
        <f t="shared" si="2"/>
        <v>59266.060000000289</v>
      </c>
      <c r="R121" s="93">
        <f t="shared" si="3"/>
        <v>706.54354620976119</v>
      </c>
    </row>
    <row r="122" spans="1:18" x14ac:dyDescent="0.7">
      <c r="A122" s="99">
        <v>3</v>
      </c>
      <c r="B122" s="100" t="s">
        <v>61</v>
      </c>
      <c r="C122" s="100" t="s">
        <v>286</v>
      </c>
      <c r="D122" s="100" t="s">
        <v>89</v>
      </c>
      <c r="E122" s="100" t="s">
        <v>2</v>
      </c>
      <c r="F122" s="100" t="s">
        <v>178</v>
      </c>
      <c r="G122" s="100" t="s">
        <v>633</v>
      </c>
      <c r="H122" s="101">
        <v>4146</v>
      </c>
      <c r="I122" s="99">
        <v>3</v>
      </c>
      <c r="J122" s="102">
        <f>หนองบัวลำภู!F37</f>
        <v>732182.29</v>
      </c>
      <c r="K122" s="103">
        <f>หนองบัวลำภู!AD37</f>
        <v>877056.25</v>
      </c>
      <c r="L122" s="104">
        <f>หนองบัวลำภู!AE37</f>
        <v>2426430.11</v>
      </c>
      <c r="M122" s="104">
        <f>หนองบัวลำภู!AF37</f>
        <v>2218980.7699999996</v>
      </c>
      <c r="N122" s="100"/>
      <c r="O122" s="100"/>
      <c r="P122" s="100"/>
      <c r="Q122" s="92">
        <f t="shared" si="2"/>
        <v>207449.34000000032</v>
      </c>
      <c r="R122" s="93">
        <f t="shared" si="3"/>
        <v>585.24604679208869</v>
      </c>
    </row>
    <row r="123" spans="1:18" x14ac:dyDescent="0.7">
      <c r="A123" s="99">
        <v>4</v>
      </c>
      <c r="B123" s="100" t="s">
        <v>61</v>
      </c>
      <c r="C123" s="100" t="s">
        <v>286</v>
      </c>
      <c r="D123" s="100" t="s">
        <v>89</v>
      </c>
      <c r="E123" s="100" t="s">
        <v>2</v>
      </c>
      <c r="F123" s="100" t="s">
        <v>178</v>
      </c>
      <c r="G123" s="100" t="s">
        <v>634</v>
      </c>
      <c r="H123" s="101">
        <v>1218</v>
      </c>
      <c r="I123" s="99">
        <v>1</v>
      </c>
      <c r="J123" s="102">
        <f>หนองบัวลำภู!F38</f>
        <v>438100.44</v>
      </c>
      <c r="K123" s="103">
        <f>หนองบัวลำภู!AD38</f>
        <v>508900.24</v>
      </c>
      <c r="L123" s="104">
        <f>หนองบัวลำภู!AE38</f>
        <v>1416788.6</v>
      </c>
      <c r="M123" s="104">
        <f>หนองบัวลำภู!AF38</f>
        <v>1384991.48</v>
      </c>
      <c r="N123" s="100"/>
      <c r="O123" s="100"/>
      <c r="P123" s="100"/>
      <c r="Q123" s="92">
        <f t="shared" si="2"/>
        <v>31797.120000000112</v>
      </c>
      <c r="R123" s="93">
        <f t="shared" si="3"/>
        <v>1163.2090311986865</v>
      </c>
    </row>
    <row r="124" spans="1:18" x14ac:dyDescent="0.7">
      <c r="A124" s="99">
        <v>5</v>
      </c>
      <c r="B124" s="100" t="s">
        <v>61</v>
      </c>
      <c r="C124" s="100" t="s">
        <v>286</v>
      </c>
      <c r="D124" s="100" t="s">
        <v>89</v>
      </c>
      <c r="E124" s="100" t="s">
        <v>2</v>
      </c>
      <c r="F124" s="100" t="s">
        <v>178</v>
      </c>
      <c r="G124" s="100" t="s">
        <v>635</v>
      </c>
      <c r="H124" s="101">
        <v>5296</v>
      </c>
      <c r="I124" s="99">
        <v>4</v>
      </c>
      <c r="J124" s="102">
        <f>หนองบัวลำภู!F39</f>
        <v>873337.25</v>
      </c>
      <c r="K124" s="103">
        <f>หนองบัวลำภู!AD39</f>
        <v>900328.16</v>
      </c>
      <c r="L124" s="104">
        <f>หนองบัวลำภู!AE39</f>
        <v>69719.41</v>
      </c>
      <c r="M124" s="104">
        <f>หนองบัวลำภู!AF39</f>
        <v>379956.07</v>
      </c>
      <c r="N124" s="100"/>
      <c r="O124" s="100"/>
      <c r="P124" s="100"/>
      <c r="Q124" s="92">
        <f t="shared" si="2"/>
        <v>-310236.66000000003</v>
      </c>
      <c r="R124" s="93">
        <f t="shared" si="3"/>
        <v>13.164541163141994</v>
      </c>
    </row>
    <row r="125" spans="1:18" x14ac:dyDescent="0.7">
      <c r="A125" s="99">
        <v>6</v>
      </c>
      <c r="B125" s="100" t="s">
        <v>61</v>
      </c>
      <c r="C125" s="100" t="s">
        <v>286</v>
      </c>
      <c r="D125" s="100" t="s">
        <v>89</v>
      </c>
      <c r="E125" s="100" t="s">
        <v>2</v>
      </c>
      <c r="F125" s="100" t="s">
        <v>178</v>
      </c>
      <c r="G125" s="100" t="s">
        <v>636</v>
      </c>
      <c r="H125" s="101">
        <v>3642</v>
      </c>
      <c r="I125" s="99">
        <v>3</v>
      </c>
      <c r="J125" s="102">
        <f>หนองบัวลำภู!F40</f>
        <v>1155917.98</v>
      </c>
      <c r="K125" s="103">
        <f>หนองบัวลำภู!AD40</f>
        <v>1307767.0999999999</v>
      </c>
      <c r="L125" s="104">
        <f>หนองบัวลำภู!AE40</f>
        <v>2010899.6700000002</v>
      </c>
      <c r="M125" s="104">
        <f>หนองบัวลำภู!AF40</f>
        <v>1767862.9100000001</v>
      </c>
      <c r="N125" s="100"/>
      <c r="O125" s="100"/>
      <c r="P125" s="100"/>
      <c r="Q125" s="92">
        <f t="shared" si="2"/>
        <v>243036.76</v>
      </c>
      <c r="R125" s="93">
        <f t="shared" si="3"/>
        <v>552.14158978583202</v>
      </c>
    </row>
    <row r="126" spans="1:18" x14ac:dyDescent="0.7">
      <c r="A126" s="99">
        <v>7</v>
      </c>
      <c r="B126" s="100" t="s">
        <v>61</v>
      </c>
      <c r="C126" s="100" t="s">
        <v>286</v>
      </c>
      <c r="D126" s="100" t="s">
        <v>89</v>
      </c>
      <c r="E126" s="100" t="s">
        <v>2</v>
      </c>
      <c r="F126" s="100" t="s">
        <v>178</v>
      </c>
      <c r="G126" s="100" t="s">
        <v>637</v>
      </c>
      <c r="H126" s="101">
        <v>3621</v>
      </c>
      <c r="I126" s="99">
        <v>3</v>
      </c>
      <c r="J126" s="102">
        <f>หนองบัวลำภู!F41</f>
        <v>1228668.69</v>
      </c>
      <c r="K126" s="103">
        <f>หนองบัวลำภู!AD41</f>
        <v>1499009.38</v>
      </c>
      <c r="L126" s="104">
        <f>หนองบัวลำภู!AE41</f>
        <v>2698245.3499999996</v>
      </c>
      <c r="M126" s="104">
        <f>หนองบัวลำภู!AF41</f>
        <v>2249371.5</v>
      </c>
      <c r="N126" s="100"/>
      <c r="O126" s="100"/>
      <c r="P126" s="100"/>
      <c r="Q126" s="92">
        <f t="shared" si="2"/>
        <v>448873.84999999963</v>
      </c>
      <c r="R126" s="93">
        <f t="shared" si="3"/>
        <v>745.16579674123159</v>
      </c>
    </row>
    <row r="127" spans="1:18" x14ac:dyDescent="0.7">
      <c r="A127" s="99">
        <v>8</v>
      </c>
      <c r="B127" s="100" t="s">
        <v>61</v>
      </c>
      <c r="C127" s="100" t="s">
        <v>286</v>
      </c>
      <c r="D127" s="100" t="s">
        <v>89</v>
      </c>
      <c r="E127" s="100" t="s">
        <v>2</v>
      </c>
      <c r="F127" s="100" t="s">
        <v>178</v>
      </c>
      <c r="G127" s="100" t="s">
        <v>638</v>
      </c>
      <c r="H127" s="101">
        <v>1853</v>
      </c>
      <c r="I127" s="99">
        <v>2</v>
      </c>
      <c r="J127" s="102">
        <f>หนองบัวลำภู!F42</f>
        <v>522366.63</v>
      </c>
      <c r="K127" s="103">
        <f>หนองบัวลำภู!AD42</f>
        <v>610075.61</v>
      </c>
      <c r="L127" s="104">
        <f>หนองบัวลำภู!AE42</f>
        <v>1534830.21</v>
      </c>
      <c r="M127" s="104">
        <f>หนองบัวลำภู!AF42</f>
        <v>1500003.53</v>
      </c>
      <c r="N127" s="100"/>
      <c r="O127" s="100"/>
      <c r="P127" s="100"/>
      <c r="Q127" s="92">
        <f t="shared" si="2"/>
        <v>34826.679999999935</v>
      </c>
      <c r="R127" s="93">
        <f t="shared" si="3"/>
        <v>828.2947706422018</v>
      </c>
    </row>
    <row r="128" spans="1:18" x14ac:dyDescent="0.7">
      <c r="A128" s="99">
        <v>9</v>
      </c>
      <c r="B128" s="100" t="s">
        <v>61</v>
      </c>
      <c r="C128" s="100" t="s">
        <v>286</v>
      </c>
      <c r="D128" s="100" t="s">
        <v>89</v>
      </c>
      <c r="E128" s="100" t="s">
        <v>2</v>
      </c>
      <c r="F128" s="100" t="s">
        <v>178</v>
      </c>
      <c r="G128" s="100" t="s">
        <v>639</v>
      </c>
      <c r="H128" s="101">
        <v>1606</v>
      </c>
      <c r="I128" s="99">
        <v>2</v>
      </c>
      <c r="J128" s="102">
        <f>หนองบัวลำภู!F43</f>
        <v>579978.23</v>
      </c>
      <c r="K128" s="103">
        <f>หนองบัวลำภู!AD43</f>
        <v>638122.54</v>
      </c>
      <c r="L128" s="104">
        <f>หนองบัวลำภู!AE43</f>
        <v>1211308.04</v>
      </c>
      <c r="M128" s="104">
        <f>หนองบัวลำภู!AF43</f>
        <v>1022370.23</v>
      </c>
      <c r="N128" s="100"/>
      <c r="O128" s="100"/>
      <c r="P128" s="100"/>
      <c r="Q128" s="92">
        <f t="shared" si="2"/>
        <v>188937.81000000006</v>
      </c>
      <c r="R128" s="93">
        <f t="shared" si="3"/>
        <v>754.23912826899129</v>
      </c>
    </row>
    <row r="129" spans="1:18" x14ac:dyDescent="0.7">
      <c r="A129" s="99">
        <v>10</v>
      </c>
      <c r="B129" s="100" t="s">
        <v>61</v>
      </c>
      <c r="C129" s="100" t="s">
        <v>286</v>
      </c>
      <c r="D129" s="100" t="s">
        <v>89</v>
      </c>
      <c r="E129" s="100" t="s">
        <v>2</v>
      </c>
      <c r="F129" s="100" t="s">
        <v>178</v>
      </c>
      <c r="G129" s="100" t="s">
        <v>640</v>
      </c>
      <c r="H129" s="101">
        <v>4293</v>
      </c>
      <c r="I129" s="99">
        <v>3</v>
      </c>
      <c r="J129" s="102">
        <f>หนองบัวลำภู!F44</f>
        <v>744547.66</v>
      </c>
      <c r="K129" s="103">
        <f>หนองบัวลำภู!AD44</f>
        <v>847994.89</v>
      </c>
      <c r="L129" s="104">
        <f>หนองบัวลำภู!AE44</f>
        <v>1738167.95</v>
      </c>
      <c r="M129" s="104">
        <f>หนองบัวลำภู!AF44</f>
        <v>1969320.8</v>
      </c>
      <c r="N129" s="100"/>
      <c r="O129" s="100"/>
      <c r="P129" s="100"/>
      <c r="Q129" s="92">
        <f t="shared" si="2"/>
        <v>-231152.85000000009</v>
      </c>
      <c r="R129" s="93">
        <f t="shared" si="3"/>
        <v>404.88421849522479</v>
      </c>
    </row>
    <row r="130" spans="1:18" x14ac:dyDescent="0.7">
      <c r="A130" s="99">
        <v>11</v>
      </c>
      <c r="B130" s="100" t="s">
        <v>61</v>
      </c>
      <c r="C130" s="100" t="s">
        <v>286</v>
      </c>
      <c r="D130" s="100" t="s">
        <v>89</v>
      </c>
      <c r="E130" s="100" t="s">
        <v>2</v>
      </c>
      <c r="F130" s="100" t="s">
        <v>178</v>
      </c>
      <c r="G130" s="100" t="s">
        <v>641</v>
      </c>
      <c r="H130" s="101">
        <v>2536</v>
      </c>
      <c r="I130" s="99">
        <v>2</v>
      </c>
      <c r="J130" s="102">
        <f>หนองบัวลำภู!F45</f>
        <v>363289.7</v>
      </c>
      <c r="K130" s="103">
        <f>หนองบัวลำภู!AD45</f>
        <v>482010.13</v>
      </c>
      <c r="L130" s="104">
        <f>หนองบัวลำภู!AE45</f>
        <v>759039.36</v>
      </c>
      <c r="M130" s="104">
        <f>หนองบัวลำภู!AF45</f>
        <v>808163.13</v>
      </c>
      <c r="N130" s="100"/>
      <c r="O130" s="100"/>
      <c r="P130" s="100"/>
      <c r="Q130" s="92">
        <f t="shared" si="2"/>
        <v>-49123.770000000019</v>
      </c>
      <c r="R130" s="93">
        <f t="shared" si="3"/>
        <v>299.30574132492114</v>
      </c>
    </row>
    <row r="131" spans="1:18" x14ac:dyDescent="0.7">
      <c r="A131" s="99">
        <v>12</v>
      </c>
      <c r="B131" s="100" t="s">
        <v>61</v>
      </c>
      <c r="C131" s="100" t="s">
        <v>286</v>
      </c>
      <c r="D131" s="100" t="s">
        <v>89</v>
      </c>
      <c r="E131" s="100" t="s">
        <v>2</v>
      </c>
      <c r="F131" s="100" t="s">
        <v>178</v>
      </c>
      <c r="G131" s="100" t="s">
        <v>642</v>
      </c>
      <c r="H131" s="101">
        <v>3568</v>
      </c>
      <c r="I131" s="99">
        <v>3</v>
      </c>
      <c r="J131" s="102">
        <f>หนองบัวลำภู!F46</f>
        <v>581817.81000000006</v>
      </c>
      <c r="K131" s="103">
        <f>หนองบัวลำภู!AD46</f>
        <v>651385.99</v>
      </c>
      <c r="L131" s="104">
        <f>หนองบัวลำภู!AE46</f>
        <v>1766395.94</v>
      </c>
      <c r="M131" s="104">
        <f>หนองบัวลำภู!AF46</f>
        <v>1432692.99</v>
      </c>
      <c r="N131" s="100"/>
      <c r="O131" s="100"/>
      <c r="P131" s="100"/>
      <c r="Q131" s="92">
        <f t="shared" si="2"/>
        <v>333702.94999999995</v>
      </c>
      <c r="R131" s="93">
        <f t="shared" si="3"/>
        <v>495.06612668161432</v>
      </c>
    </row>
    <row r="132" spans="1:18" x14ac:dyDescent="0.7">
      <c r="A132" s="99">
        <v>13</v>
      </c>
      <c r="B132" s="100" t="s">
        <v>61</v>
      </c>
      <c r="C132" s="100" t="s">
        <v>286</v>
      </c>
      <c r="D132" s="100" t="s">
        <v>89</v>
      </c>
      <c r="E132" s="100" t="s">
        <v>2</v>
      </c>
      <c r="F132" s="100" t="s">
        <v>178</v>
      </c>
      <c r="G132" s="100" t="s">
        <v>643</v>
      </c>
      <c r="H132" s="101">
        <v>2724</v>
      </c>
      <c r="I132" s="99">
        <v>2</v>
      </c>
      <c r="J132" s="102">
        <f>หนองบัวลำภู!F47</f>
        <v>213171.91</v>
      </c>
      <c r="K132" s="103">
        <f>หนองบัวลำภู!AD47</f>
        <v>249652.91</v>
      </c>
      <c r="L132" s="104">
        <f>หนองบัวลำภู!AE47</f>
        <v>1246783.74</v>
      </c>
      <c r="M132" s="104">
        <f>หนองบัวลำภู!AF47</f>
        <v>1405942.36</v>
      </c>
      <c r="N132" s="100"/>
      <c r="O132" s="100"/>
      <c r="P132" s="100"/>
      <c r="Q132" s="92">
        <f t="shared" si="2"/>
        <v>-159158.62000000011</v>
      </c>
      <c r="R132" s="93">
        <f t="shared" si="3"/>
        <v>457.70328193832597</v>
      </c>
    </row>
    <row r="133" spans="1:18" x14ac:dyDescent="0.7">
      <c r="A133" s="99">
        <v>14</v>
      </c>
      <c r="B133" s="100" t="s">
        <v>61</v>
      </c>
      <c r="C133" s="100" t="s">
        <v>286</v>
      </c>
      <c r="D133" s="100" t="s">
        <v>89</v>
      </c>
      <c r="E133" s="100" t="s">
        <v>2</v>
      </c>
      <c r="F133" s="100" t="s">
        <v>178</v>
      </c>
      <c r="G133" s="100" t="s">
        <v>644</v>
      </c>
      <c r="H133" s="101">
        <v>1550</v>
      </c>
      <c r="I133" s="99">
        <v>2</v>
      </c>
      <c r="J133" s="102">
        <f>หนองบัวลำภู!F48</f>
        <v>555933.29</v>
      </c>
      <c r="K133" s="103">
        <f>หนองบัวลำภู!AD48</f>
        <v>611911.59000000008</v>
      </c>
      <c r="L133" s="104">
        <f>หนองบัวลำภู!AE48</f>
        <v>1151314.8900000001</v>
      </c>
      <c r="M133" s="104">
        <f>หนองบัวลำภู!AF48</f>
        <v>1120882.31</v>
      </c>
      <c r="N133" s="100"/>
      <c r="O133" s="100"/>
      <c r="P133" s="100"/>
      <c r="Q133" s="92">
        <f t="shared" si="2"/>
        <v>30432.580000000075</v>
      </c>
      <c r="R133" s="93">
        <f t="shared" si="3"/>
        <v>742.78380000000004</v>
      </c>
    </row>
    <row r="134" spans="1:18" x14ac:dyDescent="0.7">
      <c r="A134" s="99">
        <v>15</v>
      </c>
      <c r="B134" s="100" t="s">
        <v>61</v>
      </c>
      <c r="C134" s="100" t="s">
        <v>286</v>
      </c>
      <c r="D134" s="100" t="s">
        <v>89</v>
      </c>
      <c r="E134" s="100" t="s">
        <v>2</v>
      </c>
      <c r="F134" s="100" t="s">
        <v>178</v>
      </c>
      <c r="G134" s="100" t="s">
        <v>645</v>
      </c>
      <c r="H134" s="101">
        <v>2348</v>
      </c>
      <c r="I134" s="99">
        <v>2</v>
      </c>
      <c r="J134" s="102">
        <f>หนองบัวลำภู!F49</f>
        <v>231017.74</v>
      </c>
      <c r="K134" s="103">
        <f>หนองบัวลำภู!AD49</f>
        <v>262609.48</v>
      </c>
      <c r="L134" s="104">
        <f>หนองบัวลำภู!AE49</f>
        <v>47637.74</v>
      </c>
      <c r="M134" s="104">
        <f>หนองบัวลำภู!AF49</f>
        <v>277189.87</v>
      </c>
      <c r="N134" s="100"/>
      <c r="O134" s="100"/>
      <c r="P134" s="100"/>
      <c r="Q134" s="92">
        <f t="shared" si="2"/>
        <v>-229552.13</v>
      </c>
      <c r="R134" s="93">
        <f t="shared" si="3"/>
        <v>20.288645655877342</v>
      </c>
    </row>
    <row r="135" spans="1:18" s="111" customFormat="1" x14ac:dyDescent="0.7">
      <c r="A135" s="105">
        <v>3</v>
      </c>
      <c r="B135" s="106" t="s">
        <v>61</v>
      </c>
      <c r="C135" s="106"/>
      <c r="D135" s="106"/>
      <c r="E135" s="106" t="s">
        <v>75</v>
      </c>
      <c r="F135" s="106"/>
      <c r="G135" s="106" t="s">
        <v>288</v>
      </c>
      <c r="H135" s="112">
        <f>SUM(H120:H134)</f>
        <v>40327</v>
      </c>
      <c r="I135" s="105"/>
      <c r="J135" s="108">
        <f>SUM(J121:J134)</f>
        <v>8650766.7200000007</v>
      </c>
      <c r="K135" s="108">
        <f>SUM(K120:K134)</f>
        <v>9895201.2799999993</v>
      </c>
      <c r="L135" s="108">
        <f>SUM(L120:L134)</f>
        <v>19438363.879999995</v>
      </c>
      <c r="M135" s="108">
        <f>SUM(M120:M134)</f>
        <v>18839264.760000002</v>
      </c>
      <c r="N135" s="106">
        <v>14</v>
      </c>
      <c r="O135" s="106">
        <v>14</v>
      </c>
      <c r="P135" s="106">
        <f>N135-O135</f>
        <v>0</v>
      </c>
      <c r="Q135" s="109">
        <f t="shared" ref="Q135:Q198" si="5">L135-M135</f>
        <v>599099.11999999359</v>
      </c>
      <c r="R135" s="110">
        <f>L135/H135</f>
        <v>482.01859498598941</v>
      </c>
    </row>
    <row r="136" spans="1:18" x14ac:dyDescent="0.7">
      <c r="A136" s="99">
        <v>1</v>
      </c>
      <c r="B136" s="100" t="s">
        <v>61</v>
      </c>
      <c r="C136" s="100" t="s">
        <v>289</v>
      </c>
      <c r="D136" s="100" t="s">
        <v>96</v>
      </c>
      <c r="E136" s="100" t="s">
        <v>3</v>
      </c>
      <c r="F136" s="100" t="s">
        <v>208</v>
      </c>
      <c r="G136" s="100" t="s">
        <v>290</v>
      </c>
      <c r="H136" s="101"/>
      <c r="I136" s="99"/>
      <c r="J136" s="102"/>
      <c r="K136" s="103"/>
      <c r="L136" s="104"/>
      <c r="M136" s="104"/>
      <c r="N136" s="100"/>
      <c r="O136" s="100"/>
      <c r="P136" s="100"/>
    </row>
    <row r="137" spans="1:18" x14ac:dyDescent="0.7">
      <c r="A137" s="99">
        <v>2</v>
      </c>
      <c r="B137" s="100" t="s">
        <v>61</v>
      </c>
      <c r="C137" s="100" t="s">
        <v>289</v>
      </c>
      <c r="D137" s="100" t="s">
        <v>96</v>
      </c>
      <c r="E137" s="100" t="s">
        <v>3</v>
      </c>
      <c r="F137" s="100" t="s">
        <v>178</v>
      </c>
      <c r="G137" s="100" t="s">
        <v>646</v>
      </c>
      <c r="H137" s="101">
        <v>5674</v>
      </c>
      <c r="I137" s="99">
        <v>4</v>
      </c>
      <c r="J137" s="102">
        <f>หนองบัวลำภู!F50</f>
        <v>1011718.03</v>
      </c>
      <c r="K137" s="103">
        <f>หนองบัวลำภู!AD50</f>
        <v>1032557.3500000001</v>
      </c>
      <c r="L137" s="104">
        <f>หนองบัวลำภู!AE50</f>
        <v>3381537.24</v>
      </c>
      <c r="M137" s="104">
        <f>หนองบัวลำภู!AF50</f>
        <v>3294955.7500000005</v>
      </c>
      <c r="N137" s="100"/>
      <c r="O137" s="100"/>
      <c r="P137" s="100"/>
      <c r="Q137" s="92">
        <f t="shared" si="5"/>
        <v>86581.489999999758</v>
      </c>
      <c r="R137" s="93">
        <f t="shared" ref="R137:R198" si="6">L137/H137</f>
        <v>595.9706097990836</v>
      </c>
    </row>
    <row r="138" spans="1:18" x14ac:dyDescent="0.7">
      <c r="A138" s="99">
        <v>3</v>
      </c>
      <c r="B138" s="100" t="s">
        <v>61</v>
      </c>
      <c r="C138" s="100" t="s">
        <v>289</v>
      </c>
      <c r="D138" s="100" t="s">
        <v>96</v>
      </c>
      <c r="E138" s="100" t="s">
        <v>3</v>
      </c>
      <c r="F138" s="100" t="s">
        <v>178</v>
      </c>
      <c r="G138" s="100" t="s">
        <v>647</v>
      </c>
      <c r="H138" s="101">
        <v>5329</v>
      </c>
      <c r="I138" s="99">
        <v>4</v>
      </c>
      <c r="J138" s="102">
        <f>หนองบัวลำภู!F51</f>
        <v>1219246.1100000001</v>
      </c>
      <c r="K138" s="103">
        <f>หนองบัวลำภู!AD51</f>
        <v>1285243.46</v>
      </c>
      <c r="L138" s="104">
        <f>หนองบัวลำภู!AE51</f>
        <v>3334912.4699999997</v>
      </c>
      <c r="M138" s="104">
        <f>หนองบัวลำภู!AF51</f>
        <v>2987022.17</v>
      </c>
      <c r="N138" s="100"/>
      <c r="O138" s="100"/>
      <c r="P138" s="100"/>
      <c r="Q138" s="92">
        <f t="shared" si="5"/>
        <v>347890.29999999981</v>
      </c>
      <c r="R138" s="93">
        <f t="shared" si="6"/>
        <v>625.80455432538929</v>
      </c>
    </row>
    <row r="139" spans="1:18" x14ac:dyDescent="0.7">
      <c r="A139" s="99">
        <v>4</v>
      </c>
      <c r="B139" s="100" t="s">
        <v>61</v>
      </c>
      <c r="C139" s="100" t="s">
        <v>289</v>
      </c>
      <c r="D139" s="100" t="s">
        <v>96</v>
      </c>
      <c r="E139" s="100" t="s">
        <v>3</v>
      </c>
      <c r="F139" s="100" t="s">
        <v>178</v>
      </c>
      <c r="G139" s="100" t="s">
        <v>648</v>
      </c>
      <c r="H139" s="101">
        <v>3741</v>
      </c>
      <c r="I139" s="99">
        <v>3</v>
      </c>
      <c r="J139" s="102">
        <f>หนองบัวลำภู!F52</f>
        <v>761003.2</v>
      </c>
      <c r="K139" s="103">
        <f>หนองบัวลำภู!AD52</f>
        <v>849753.17999999993</v>
      </c>
      <c r="L139" s="104">
        <f>หนองบัวลำภู!AE52</f>
        <v>1798031.8900000001</v>
      </c>
      <c r="M139" s="104">
        <f>หนองบัวลำภู!AF52</f>
        <v>1622635.33</v>
      </c>
      <c r="N139" s="100"/>
      <c r="O139" s="100"/>
      <c r="P139" s="100"/>
      <c r="Q139" s="92">
        <f t="shared" si="5"/>
        <v>175396.56000000006</v>
      </c>
      <c r="R139" s="93">
        <f t="shared" si="6"/>
        <v>480.62867949746061</v>
      </c>
    </row>
    <row r="140" spans="1:18" x14ac:dyDescent="0.7">
      <c r="A140" s="99">
        <v>5</v>
      </c>
      <c r="B140" s="100" t="s">
        <v>61</v>
      </c>
      <c r="C140" s="100" t="s">
        <v>289</v>
      </c>
      <c r="D140" s="100" t="s">
        <v>96</v>
      </c>
      <c r="E140" s="100" t="s">
        <v>3</v>
      </c>
      <c r="F140" s="100" t="s">
        <v>178</v>
      </c>
      <c r="G140" s="100" t="s">
        <v>649</v>
      </c>
      <c r="H140" s="101">
        <v>10085</v>
      </c>
      <c r="I140" s="99">
        <v>5</v>
      </c>
      <c r="J140" s="102">
        <f>หนองบัวลำภู!F53</f>
        <v>1120746.57</v>
      </c>
      <c r="K140" s="103">
        <f>หนองบัวลำภู!AD53</f>
        <v>1256639.3500000001</v>
      </c>
      <c r="L140" s="104">
        <f>หนองบัวลำภู!AE53</f>
        <v>3928212.4400000004</v>
      </c>
      <c r="M140" s="104">
        <f>หนองบัวลำภู!AF53</f>
        <v>3501359.7099999995</v>
      </c>
      <c r="N140" s="100"/>
      <c r="O140" s="100"/>
      <c r="P140" s="100"/>
      <c r="Q140" s="92">
        <f t="shared" si="5"/>
        <v>426852.73000000091</v>
      </c>
      <c r="R140" s="93">
        <f t="shared" si="6"/>
        <v>389.51040555280122</v>
      </c>
    </row>
    <row r="141" spans="1:18" x14ac:dyDescent="0.7">
      <c r="A141" s="99">
        <v>6</v>
      </c>
      <c r="B141" s="100" t="s">
        <v>61</v>
      </c>
      <c r="C141" s="100" t="s">
        <v>289</v>
      </c>
      <c r="D141" s="100" t="s">
        <v>96</v>
      </c>
      <c r="E141" s="100" t="s">
        <v>3</v>
      </c>
      <c r="F141" s="100" t="s">
        <v>178</v>
      </c>
      <c r="G141" s="100" t="s">
        <v>650</v>
      </c>
      <c r="H141" s="101">
        <v>1758</v>
      </c>
      <c r="I141" s="99">
        <v>2</v>
      </c>
      <c r="J141" s="102">
        <f>หนองบัวลำภู!F54</f>
        <v>592799.06999999995</v>
      </c>
      <c r="K141" s="103">
        <f>หนองบัวลำภู!AD54</f>
        <v>627543.84</v>
      </c>
      <c r="L141" s="104">
        <f>หนองบัวลำภู!AE54</f>
        <v>1679379.5699999998</v>
      </c>
      <c r="M141" s="104">
        <f>หนองบัวลำภู!AF54</f>
        <v>1481191</v>
      </c>
      <c r="N141" s="100"/>
      <c r="O141" s="100"/>
      <c r="P141" s="100"/>
      <c r="Q141" s="92">
        <f t="shared" si="5"/>
        <v>198188.56999999983</v>
      </c>
      <c r="R141" s="93">
        <f t="shared" si="6"/>
        <v>955.27848122866885</v>
      </c>
    </row>
    <row r="142" spans="1:18" x14ac:dyDescent="0.7">
      <c r="A142" s="99">
        <v>7</v>
      </c>
      <c r="B142" s="100" t="s">
        <v>61</v>
      </c>
      <c r="C142" s="100" t="s">
        <v>289</v>
      </c>
      <c r="D142" s="100" t="s">
        <v>96</v>
      </c>
      <c r="E142" s="100" t="s">
        <v>3</v>
      </c>
      <c r="F142" s="100" t="s">
        <v>178</v>
      </c>
      <c r="G142" s="100" t="s">
        <v>651</v>
      </c>
      <c r="H142" s="101">
        <v>3359</v>
      </c>
      <c r="I142" s="99">
        <v>3</v>
      </c>
      <c r="J142" s="102">
        <f>หนองบัวลำภู!F55</f>
        <v>408081.22</v>
      </c>
      <c r="K142" s="103">
        <f>หนองบัวลำภู!AD55</f>
        <v>443239.18</v>
      </c>
      <c r="L142" s="104">
        <f>หนองบัวลำภู!AE55</f>
        <v>2723458.96</v>
      </c>
      <c r="M142" s="104">
        <f>หนองบัวลำภู!AF55</f>
        <v>2621928.31</v>
      </c>
      <c r="N142" s="100"/>
      <c r="O142" s="100"/>
      <c r="P142" s="100"/>
      <c r="Q142" s="92">
        <f t="shared" si="5"/>
        <v>101530.64999999991</v>
      </c>
      <c r="R142" s="93">
        <f t="shared" si="6"/>
        <v>810.79456981244414</v>
      </c>
    </row>
    <row r="143" spans="1:18" x14ac:dyDescent="0.7">
      <c r="A143" s="99">
        <v>8</v>
      </c>
      <c r="B143" s="100" t="s">
        <v>61</v>
      </c>
      <c r="C143" s="100" t="s">
        <v>289</v>
      </c>
      <c r="D143" s="100" t="s">
        <v>96</v>
      </c>
      <c r="E143" s="100" t="s">
        <v>3</v>
      </c>
      <c r="F143" s="100" t="s">
        <v>178</v>
      </c>
      <c r="G143" s="100" t="s">
        <v>1417</v>
      </c>
      <c r="H143" s="101">
        <v>5691</v>
      </c>
      <c r="I143" s="99">
        <v>4</v>
      </c>
      <c r="J143" s="102">
        <f>หนองบัวลำภู!F56</f>
        <v>781582.31</v>
      </c>
      <c r="K143" s="103">
        <f>หนองบัวลำภู!AD56</f>
        <v>875833.85000000009</v>
      </c>
      <c r="L143" s="104">
        <f>หนองบัวลำภู!AE56</f>
        <v>2448874.37</v>
      </c>
      <c r="M143" s="104">
        <f>หนองบัวลำภู!AF56</f>
        <v>2254798.71</v>
      </c>
      <c r="N143" s="100"/>
      <c r="O143" s="100"/>
      <c r="P143" s="100"/>
      <c r="Q143" s="92">
        <f t="shared" si="5"/>
        <v>194075.66000000015</v>
      </c>
      <c r="R143" s="93">
        <f t="shared" si="6"/>
        <v>430.30651379370937</v>
      </c>
    </row>
    <row r="144" spans="1:18" x14ac:dyDescent="0.7">
      <c r="A144" s="99">
        <v>9</v>
      </c>
      <c r="B144" s="100" t="s">
        <v>61</v>
      </c>
      <c r="C144" s="100" t="s">
        <v>289</v>
      </c>
      <c r="D144" s="100" t="s">
        <v>96</v>
      </c>
      <c r="E144" s="100" t="s">
        <v>3</v>
      </c>
      <c r="F144" s="100" t="s">
        <v>178</v>
      </c>
      <c r="G144" s="100" t="s">
        <v>653</v>
      </c>
      <c r="H144" s="101">
        <v>2989</v>
      </c>
      <c r="I144" s="99">
        <v>2</v>
      </c>
      <c r="J144" s="102">
        <f>หนองบัวลำภู!F57</f>
        <v>421900.6</v>
      </c>
      <c r="K144" s="103">
        <f>หนองบัวลำภู!AD57</f>
        <v>470466.39999999997</v>
      </c>
      <c r="L144" s="104">
        <f>หนองบัวลำภู!AE57</f>
        <v>1996842.54</v>
      </c>
      <c r="M144" s="104">
        <f>หนองบัวลำภู!AF57</f>
        <v>2006123.62</v>
      </c>
      <c r="N144" s="100"/>
      <c r="O144" s="100"/>
      <c r="P144" s="100"/>
      <c r="Q144" s="92">
        <f t="shared" si="5"/>
        <v>-9281.0800000000745</v>
      </c>
      <c r="R144" s="93">
        <f t="shared" si="6"/>
        <v>668.06374707259954</v>
      </c>
    </row>
    <row r="145" spans="1:18" x14ac:dyDescent="0.7">
      <c r="A145" s="99">
        <v>10</v>
      </c>
      <c r="B145" s="100" t="s">
        <v>61</v>
      </c>
      <c r="C145" s="100" t="s">
        <v>289</v>
      </c>
      <c r="D145" s="100" t="s">
        <v>96</v>
      </c>
      <c r="E145" s="100" t="s">
        <v>3</v>
      </c>
      <c r="F145" s="100" t="s">
        <v>178</v>
      </c>
      <c r="G145" s="100" t="s">
        <v>654</v>
      </c>
      <c r="H145" s="101">
        <v>5028</v>
      </c>
      <c r="I145" s="99">
        <v>4</v>
      </c>
      <c r="J145" s="102">
        <f>หนองบัวลำภู!F58</f>
        <v>683442.25</v>
      </c>
      <c r="K145" s="103">
        <f>หนองบัวลำภู!AD58</f>
        <v>928773.77999999991</v>
      </c>
      <c r="L145" s="104">
        <f>หนองบัวลำภู!AE58</f>
        <v>3532380.4399999995</v>
      </c>
      <c r="M145" s="104">
        <f>หนองบัวลำภู!AF58</f>
        <v>3030586.34</v>
      </c>
      <c r="N145" s="100"/>
      <c r="O145" s="100"/>
      <c r="P145" s="100"/>
      <c r="Q145" s="92">
        <f t="shared" si="5"/>
        <v>501794.09999999963</v>
      </c>
      <c r="R145" s="93">
        <f t="shared" si="6"/>
        <v>702.54185361972941</v>
      </c>
    </row>
    <row r="146" spans="1:18" x14ac:dyDescent="0.7">
      <c r="A146" s="99">
        <v>11</v>
      </c>
      <c r="B146" s="100" t="s">
        <v>61</v>
      </c>
      <c r="C146" s="100" t="s">
        <v>289</v>
      </c>
      <c r="D146" s="100" t="s">
        <v>96</v>
      </c>
      <c r="E146" s="100" t="s">
        <v>3</v>
      </c>
      <c r="F146" s="100" t="s">
        <v>178</v>
      </c>
      <c r="G146" s="100" t="s">
        <v>655</v>
      </c>
      <c r="H146" s="101">
        <v>3475</v>
      </c>
      <c r="I146" s="99">
        <v>3</v>
      </c>
      <c r="J146" s="102">
        <f>หนองบัวลำภู!F59</f>
        <v>592930.06999999995</v>
      </c>
      <c r="K146" s="103">
        <f>หนองบัวลำภู!AD59</f>
        <v>764438.29999999993</v>
      </c>
      <c r="L146" s="104">
        <f>หนองบัวลำภู!AE59</f>
        <v>1831769.0699999998</v>
      </c>
      <c r="M146" s="104">
        <f>หนองบัวลำภู!AF59</f>
        <v>1476695.5200000003</v>
      </c>
      <c r="N146" s="100"/>
      <c r="O146" s="100"/>
      <c r="P146" s="100"/>
      <c r="Q146" s="92">
        <f t="shared" si="5"/>
        <v>355073.54999999958</v>
      </c>
      <c r="R146" s="93">
        <f t="shared" si="6"/>
        <v>527.1277899280575</v>
      </c>
    </row>
    <row r="147" spans="1:18" x14ac:dyDescent="0.7">
      <c r="A147" s="99">
        <v>12</v>
      </c>
      <c r="B147" s="100" t="s">
        <v>61</v>
      </c>
      <c r="C147" s="100" t="s">
        <v>289</v>
      </c>
      <c r="D147" s="100" t="s">
        <v>96</v>
      </c>
      <c r="E147" s="100" t="s">
        <v>3</v>
      </c>
      <c r="F147" s="100" t="s">
        <v>178</v>
      </c>
      <c r="G147" s="100" t="s">
        <v>656</v>
      </c>
      <c r="H147" s="101">
        <v>2888</v>
      </c>
      <c r="I147" s="99">
        <v>2</v>
      </c>
      <c r="J147" s="102">
        <f>หนองบัวลำภู!F60</f>
        <v>208155.15</v>
      </c>
      <c r="K147" s="103">
        <f>หนองบัวลำภู!AD60</f>
        <v>285118.15000000002</v>
      </c>
      <c r="L147" s="104">
        <f>หนองบัวลำภู!AE60</f>
        <v>1603456.71</v>
      </c>
      <c r="M147" s="104">
        <f>หนองบัวลำภู!AF60</f>
        <v>1539900.04</v>
      </c>
      <c r="N147" s="100"/>
      <c r="O147" s="100"/>
      <c r="P147" s="100"/>
      <c r="Q147" s="92">
        <f t="shared" si="5"/>
        <v>63556.669999999925</v>
      </c>
      <c r="R147" s="93">
        <f t="shared" si="6"/>
        <v>555.21354224376728</v>
      </c>
    </row>
    <row r="148" spans="1:18" x14ac:dyDescent="0.7">
      <c r="A148" s="99">
        <v>13</v>
      </c>
      <c r="B148" s="100" t="s">
        <v>61</v>
      </c>
      <c r="C148" s="100" t="s">
        <v>289</v>
      </c>
      <c r="D148" s="100" t="s">
        <v>96</v>
      </c>
      <c r="E148" s="100" t="s">
        <v>3</v>
      </c>
      <c r="F148" s="100" t="s">
        <v>178</v>
      </c>
      <c r="G148" s="100" t="s">
        <v>657</v>
      </c>
      <c r="H148" s="101">
        <v>1354</v>
      </c>
      <c r="I148" s="99">
        <v>1</v>
      </c>
      <c r="J148" s="102">
        <f>หนองบัวลำภู!F61</f>
        <v>427602.82</v>
      </c>
      <c r="K148" s="103">
        <f>หนองบัวลำภู!AD61</f>
        <v>532580.35</v>
      </c>
      <c r="L148" s="104">
        <f>หนองบัวลำภู!AE61</f>
        <v>1538181.5</v>
      </c>
      <c r="M148" s="104">
        <f>หนองบัวลำภู!AF61</f>
        <v>1330931.49</v>
      </c>
      <c r="N148" s="100"/>
      <c r="O148" s="100"/>
      <c r="P148" s="100"/>
      <c r="Q148" s="92">
        <f t="shared" si="5"/>
        <v>207250.01</v>
      </c>
      <c r="R148" s="93">
        <f t="shared" si="6"/>
        <v>1136.0276957163958</v>
      </c>
    </row>
    <row r="149" spans="1:18" x14ac:dyDescent="0.7">
      <c r="A149" s="99">
        <v>14</v>
      </c>
      <c r="B149" s="100" t="s">
        <v>61</v>
      </c>
      <c r="C149" s="100" t="s">
        <v>289</v>
      </c>
      <c r="D149" s="100" t="s">
        <v>96</v>
      </c>
      <c r="E149" s="100" t="s">
        <v>3</v>
      </c>
      <c r="F149" s="100" t="s">
        <v>178</v>
      </c>
      <c r="G149" s="100" t="s">
        <v>658</v>
      </c>
      <c r="H149" s="101">
        <v>3500</v>
      </c>
      <c r="I149" s="99">
        <v>3</v>
      </c>
      <c r="J149" s="102">
        <f>หนองบัวลำภู!F62</f>
        <v>727434.06</v>
      </c>
      <c r="K149" s="103">
        <f>หนองบัวลำภู!AD62</f>
        <v>769223.57000000007</v>
      </c>
      <c r="L149" s="104">
        <f>หนองบัวลำภู!AE62</f>
        <v>1970107.2</v>
      </c>
      <c r="M149" s="104">
        <f>หนองบัวลำภู!AF62</f>
        <v>1835210.7999999998</v>
      </c>
      <c r="N149" s="100"/>
      <c r="O149" s="100"/>
      <c r="P149" s="100"/>
      <c r="Q149" s="92">
        <f t="shared" si="5"/>
        <v>134896.40000000014</v>
      </c>
      <c r="R149" s="93">
        <f t="shared" si="6"/>
        <v>562.88777142857145</v>
      </c>
    </row>
    <row r="150" spans="1:18" x14ac:dyDescent="0.7">
      <c r="A150" s="99">
        <v>15</v>
      </c>
      <c r="B150" s="100" t="s">
        <v>61</v>
      </c>
      <c r="C150" s="100" t="s">
        <v>289</v>
      </c>
      <c r="D150" s="100" t="s">
        <v>96</v>
      </c>
      <c r="E150" s="100" t="s">
        <v>3</v>
      </c>
      <c r="F150" s="100" t="s">
        <v>178</v>
      </c>
      <c r="G150" s="100" t="s">
        <v>659</v>
      </c>
      <c r="H150" s="101">
        <v>6506</v>
      </c>
      <c r="I150" s="99">
        <v>5</v>
      </c>
      <c r="J150" s="102">
        <f>หนองบัวลำภู!F63</f>
        <v>1150956.48</v>
      </c>
      <c r="K150" s="103">
        <f>หนองบัวลำภู!AD63</f>
        <v>1178871.82</v>
      </c>
      <c r="L150" s="104">
        <f>หนองบัวลำภู!AE63</f>
        <v>3325908.83</v>
      </c>
      <c r="M150" s="104">
        <f>หนองบัวลำภู!AF63</f>
        <v>2995122.0599999996</v>
      </c>
      <c r="N150" s="100"/>
      <c r="O150" s="100"/>
      <c r="P150" s="100"/>
      <c r="Q150" s="92">
        <f t="shared" si="5"/>
        <v>330786.77000000048</v>
      </c>
      <c r="R150" s="93">
        <f t="shared" si="6"/>
        <v>511.20639870888414</v>
      </c>
    </row>
    <row r="151" spans="1:18" x14ac:dyDescent="0.7">
      <c r="A151" s="99">
        <v>16</v>
      </c>
      <c r="B151" s="100" t="s">
        <v>61</v>
      </c>
      <c r="C151" s="100" t="s">
        <v>289</v>
      </c>
      <c r="D151" s="100" t="s">
        <v>96</v>
      </c>
      <c r="E151" s="100" t="s">
        <v>3</v>
      </c>
      <c r="F151" s="100" t="s">
        <v>178</v>
      </c>
      <c r="G151" s="100" t="s">
        <v>660</v>
      </c>
      <c r="H151" s="101">
        <v>4556</v>
      </c>
      <c r="I151" s="99">
        <v>4</v>
      </c>
      <c r="J151" s="102">
        <f>หนองบัวลำภู!F64</f>
        <v>998267.43</v>
      </c>
      <c r="K151" s="103">
        <f>หนองบัวลำภู!AD64</f>
        <v>1196270.3800000001</v>
      </c>
      <c r="L151" s="104">
        <f>หนองบัวลำภู!AE64</f>
        <v>2508863.2599999998</v>
      </c>
      <c r="M151" s="104">
        <f>หนองบัวลำภู!AF64</f>
        <v>2173271.73</v>
      </c>
      <c r="N151" s="100"/>
      <c r="O151" s="100"/>
      <c r="P151" s="100"/>
      <c r="Q151" s="92">
        <f t="shared" si="5"/>
        <v>335591.5299999998</v>
      </c>
      <c r="R151" s="93">
        <f t="shared" si="6"/>
        <v>550.6723573309921</v>
      </c>
    </row>
    <row r="152" spans="1:18" x14ac:dyDescent="0.7">
      <c r="A152" s="99">
        <v>17</v>
      </c>
      <c r="B152" s="100" t="s">
        <v>61</v>
      </c>
      <c r="C152" s="100" t="s">
        <v>289</v>
      </c>
      <c r="D152" s="100" t="s">
        <v>96</v>
      </c>
      <c r="E152" s="100" t="s">
        <v>3</v>
      </c>
      <c r="F152" s="100" t="s">
        <v>178</v>
      </c>
      <c r="G152" s="100" t="s">
        <v>661</v>
      </c>
      <c r="H152" s="101">
        <v>3413</v>
      </c>
      <c r="I152" s="99">
        <v>3</v>
      </c>
      <c r="J152" s="102">
        <f>หนองบัวลำภู!F65</f>
        <v>773478.24</v>
      </c>
      <c r="K152" s="103">
        <f>หนองบัวลำภู!AD65</f>
        <v>863161.74</v>
      </c>
      <c r="L152" s="104">
        <f>หนองบัวลำภู!AE65</f>
        <v>2541274.0300000003</v>
      </c>
      <c r="M152" s="104">
        <f>หนองบัวลำภู!AF65</f>
        <v>2213213.39</v>
      </c>
      <c r="N152" s="100"/>
      <c r="O152" s="100"/>
      <c r="P152" s="100"/>
      <c r="Q152" s="92">
        <f t="shared" si="5"/>
        <v>328060.64000000013</v>
      </c>
      <c r="R152" s="93">
        <f t="shared" si="6"/>
        <v>744.58658951069447</v>
      </c>
    </row>
    <row r="153" spans="1:18" x14ac:dyDescent="0.7">
      <c r="A153" s="99">
        <v>18</v>
      </c>
      <c r="B153" s="100" t="s">
        <v>61</v>
      </c>
      <c r="C153" s="100" t="s">
        <v>289</v>
      </c>
      <c r="D153" s="100" t="s">
        <v>96</v>
      </c>
      <c r="E153" s="100" t="s">
        <v>3</v>
      </c>
      <c r="F153" s="100" t="s">
        <v>178</v>
      </c>
      <c r="G153" s="100" t="s">
        <v>662</v>
      </c>
      <c r="H153" s="101">
        <v>3744</v>
      </c>
      <c r="I153" s="99">
        <v>3</v>
      </c>
      <c r="J153" s="102">
        <f>หนองบัวลำภู!F66</f>
        <v>774851.68</v>
      </c>
      <c r="K153" s="103">
        <f>หนองบัวลำภู!AD66</f>
        <v>823065.32000000007</v>
      </c>
      <c r="L153" s="104">
        <f>หนองบัวลำภู!AE66</f>
        <v>1855685.4400000002</v>
      </c>
      <c r="M153" s="104">
        <f>หนองบัวลำภู!AF66</f>
        <v>1666508.6</v>
      </c>
      <c r="N153" s="100"/>
      <c r="O153" s="100"/>
      <c r="P153" s="100"/>
      <c r="Q153" s="92">
        <f t="shared" si="5"/>
        <v>189176.84000000008</v>
      </c>
      <c r="R153" s="93">
        <f t="shared" si="6"/>
        <v>495.64247863247869</v>
      </c>
    </row>
    <row r="154" spans="1:18" s="111" customFormat="1" x14ac:dyDescent="0.7">
      <c r="A154" s="105">
        <v>4</v>
      </c>
      <c r="B154" s="106" t="s">
        <v>61</v>
      </c>
      <c r="C154" s="106"/>
      <c r="D154" s="106"/>
      <c r="E154" s="106" t="s">
        <v>75</v>
      </c>
      <c r="F154" s="106"/>
      <c r="G154" s="106" t="s">
        <v>291</v>
      </c>
      <c r="H154" s="112">
        <f>SUM(H136:H153)</f>
        <v>73090</v>
      </c>
      <c r="I154" s="105"/>
      <c r="J154" s="108">
        <f>SUM(J136:J153)</f>
        <v>12654195.290000001</v>
      </c>
      <c r="K154" s="108">
        <f>SUM(K136:K153)</f>
        <v>14182780.020000001</v>
      </c>
      <c r="L154" s="108">
        <f>SUM(L136:L153)</f>
        <v>41998875.960000001</v>
      </c>
      <c r="M154" s="108">
        <f>SUM(M136:M153)</f>
        <v>38031454.57</v>
      </c>
      <c r="N154" s="106">
        <v>17</v>
      </c>
      <c r="O154" s="106">
        <v>17</v>
      </c>
      <c r="P154" s="106">
        <f>N154-O154</f>
        <v>0</v>
      </c>
      <c r="Q154" s="109">
        <f t="shared" si="5"/>
        <v>3967421.3900000006</v>
      </c>
      <c r="R154" s="110">
        <f>L154/H154</f>
        <v>574.61863401286087</v>
      </c>
    </row>
    <row r="155" spans="1:18" x14ac:dyDescent="0.7">
      <c r="A155" s="99">
        <v>1</v>
      </c>
      <c r="B155" s="100" t="s">
        <v>61</v>
      </c>
      <c r="C155" s="100" t="s">
        <v>292</v>
      </c>
      <c r="D155" s="100" t="s">
        <v>103</v>
      </c>
      <c r="E155" s="100" t="s">
        <v>4</v>
      </c>
      <c r="F155" s="100" t="s">
        <v>208</v>
      </c>
      <c r="G155" s="100" t="s">
        <v>293</v>
      </c>
      <c r="H155" s="101"/>
      <c r="I155" s="99"/>
      <c r="J155" s="102"/>
      <c r="K155" s="103"/>
      <c r="L155" s="104"/>
      <c r="M155" s="104"/>
      <c r="N155" s="100"/>
      <c r="O155" s="100"/>
      <c r="P155" s="100"/>
    </row>
    <row r="156" spans="1:18" x14ac:dyDescent="0.7">
      <c r="A156" s="99">
        <v>2</v>
      </c>
      <c r="B156" s="100" t="s">
        <v>61</v>
      </c>
      <c r="C156" s="100" t="s">
        <v>292</v>
      </c>
      <c r="D156" s="100" t="s">
        <v>103</v>
      </c>
      <c r="E156" s="100" t="s">
        <v>4</v>
      </c>
      <c r="F156" s="100" t="s">
        <v>178</v>
      </c>
      <c r="G156" s="100" t="s">
        <v>663</v>
      </c>
      <c r="H156" s="101">
        <v>3395</v>
      </c>
      <c r="I156" s="99">
        <v>3</v>
      </c>
      <c r="J156" s="102">
        <f>หนองบัวลำภู!F67</f>
        <v>945000.71</v>
      </c>
      <c r="K156" s="103">
        <f>หนองบัวลำภู!AD67</f>
        <v>998999.57</v>
      </c>
      <c r="L156" s="104">
        <f>หนองบัวลำภู!AE67</f>
        <v>1688814.22</v>
      </c>
      <c r="M156" s="104">
        <f>หนองบัวลำภู!AF67</f>
        <v>1691800.68</v>
      </c>
      <c r="N156" s="100"/>
      <c r="O156" s="100"/>
      <c r="P156" s="100"/>
      <c r="Q156" s="92">
        <f t="shared" si="5"/>
        <v>-2986.4599999999627</v>
      </c>
      <c r="R156" s="93">
        <f t="shared" si="6"/>
        <v>497.44159646539026</v>
      </c>
    </row>
    <row r="157" spans="1:18" x14ac:dyDescent="0.7">
      <c r="A157" s="99">
        <v>3</v>
      </c>
      <c r="B157" s="100" t="s">
        <v>61</v>
      </c>
      <c r="C157" s="100" t="s">
        <v>292</v>
      </c>
      <c r="D157" s="100" t="s">
        <v>103</v>
      </c>
      <c r="E157" s="100" t="s">
        <v>4</v>
      </c>
      <c r="F157" s="100" t="s">
        <v>178</v>
      </c>
      <c r="G157" s="100" t="s">
        <v>664</v>
      </c>
      <c r="H157" s="101">
        <v>3310</v>
      </c>
      <c r="I157" s="99">
        <v>3</v>
      </c>
      <c r="J157" s="102">
        <f>หนองบัวลำภู!F68</f>
        <v>495848.13</v>
      </c>
      <c r="K157" s="102">
        <f>หนองบัวลำภู!AD68</f>
        <v>578954.92000000004</v>
      </c>
      <c r="L157" s="104">
        <f>หนองบัวลำภู!AE68</f>
        <v>1783927.4300000002</v>
      </c>
      <c r="M157" s="104">
        <f>หนองบัวลำภู!AF68</f>
        <v>1693682.39</v>
      </c>
      <c r="N157" s="100"/>
      <c r="O157" s="100"/>
      <c r="P157" s="100"/>
      <c r="Q157" s="92">
        <f t="shared" si="5"/>
        <v>90245.04000000027</v>
      </c>
      <c r="R157" s="93">
        <f t="shared" si="6"/>
        <v>538.95088519637466</v>
      </c>
    </row>
    <row r="158" spans="1:18" x14ac:dyDescent="0.7">
      <c r="A158" s="99">
        <v>4</v>
      </c>
      <c r="B158" s="100" t="s">
        <v>61</v>
      </c>
      <c r="C158" s="100" t="s">
        <v>292</v>
      </c>
      <c r="D158" s="100" t="s">
        <v>103</v>
      </c>
      <c r="E158" s="100" t="s">
        <v>4</v>
      </c>
      <c r="F158" s="100" t="s">
        <v>178</v>
      </c>
      <c r="G158" s="100" t="s">
        <v>665</v>
      </c>
      <c r="H158" s="101">
        <v>9421</v>
      </c>
      <c r="I158" s="99">
        <v>5</v>
      </c>
      <c r="J158" s="102">
        <f>หนองบัวลำภู!F69</f>
        <v>1039668.09</v>
      </c>
      <c r="K158" s="103">
        <f>หนองบัวลำภู!AD69</f>
        <v>1044628.9099999999</v>
      </c>
      <c r="L158" s="104">
        <f>หนองบัวลำภู!AE69</f>
        <v>3478173.8200000003</v>
      </c>
      <c r="M158" s="104">
        <f>หนองบัวลำภู!AF69</f>
        <v>2985496.13</v>
      </c>
      <c r="N158" s="100"/>
      <c r="O158" s="100"/>
      <c r="P158" s="100"/>
      <c r="Q158" s="92">
        <f t="shared" si="5"/>
        <v>492677.69000000041</v>
      </c>
      <c r="R158" s="93">
        <f t="shared" si="6"/>
        <v>369.19369705976015</v>
      </c>
    </row>
    <row r="159" spans="1:18" x14ac:dyDescent="0.7">
      <c r="A159" s="99">
        <v>5</v>
      </c>
      <c r="B159" s="100" t="s">
        <v>61</v>
      </c>
      <c r="C159" s="100" t="s">
        <v>292</v>
      </c>
      <c r="D159" s="100" t="s">
        <v>103</v>
      </c>
      <c r="E159" s="100" t="s">
        <v>4</v>
      </c>
      <c r="F159" s="100" t="s">
        <v>178</v>
      </c>
      <c r="G159" s="100" t="s">
        <v>666</v>
      </c>
      <c r="H159" s="101">
        <v>2850</v>
      </c>
      <c r="I159" s="99">
        <v>2</v>
      </c>
      <c r="J159" s="102">
        <f>หนองบัวลำภู!F70</f>
        <v>201318.41</v>
      </c>
      <c r="K159" s="102">
        <f>หนองบัวลำภู!AD70</f>
        <v>292058.06</v>
      </c>
      <c r="L159" s="104">
        <f>หนองบัวลำภู!AE70</f>
        <v>1600194.5499999998</v>
      </c>
      <c r="M159" s="104">
        <f>หนองบัวลำภู!AF70</f>
        <v>1653187.28</v>
      </c>
      <c r="N159" s="100"/>
      <c r="O159" s="100"/>
      <c r="P159" s="100"/>
      <c r="Q159" s="92">
        <f t="shared" si="5"/>
        <v>-52992.730000000214</v>
      </c>
      <c r="R159" s="93">
        <f t="shared" si="6"/>
        <v>561.47177192982451</v>
      </c>
    </row>
    <row r="160" spans="1:18" x14ac:dyDescent="0.7">
      <c r="A160" s="99">
        <v>6</v>
      </c>
      <c r="B160" s="100" t="s">
        <v>61</v>
      </c>
      <c r="C160" s="100" t="s">
        <v>292</v>
      </c>
      <c r="D160" s="100" t="s">
        <v>103</v>
      </c>
      <c r="E160" s="100" t="s">
        <v>4</v>
      </c>
      <c r="F160" s="100" t="s">
        <v>178</v>
      </c>
      <c r="G160" s="100" t="s">
        <v>667</v>
      </c>
      <c r="H160" s="101">
        <v>3674</v>
      </c>
      <c r="I160" s="99">
        <v>3</v>
      </c>
      <c r="J160" s="102">
        <f>หนองบัวลำภู!F71</f>
        <v>505127.31</v>
      </c>
      <c r="K160" s="103">
        <f>หนองบัวลำภู!AD71</f>
        <v>709970.74</v>
      </c>
      <c r="L160" s="104">
        <f>หนองบัวลำภู!AE71</f>
        <v>2204369.85</v>
      </c>
      <c r="M160" s="104">
        <f>หนองบัวลำภู!AF71</f>
        <v>2434028.61</v>
      </c>
      <c r="N160" s="100"/>
      <c r="O160" s="100"/>
      <c r="P160" s="100"/>
      <c r="Q160" s="92">
        <f t="shared" si="5"/>
        <v>-229658.75999999978</v>
      </c>
      <c r="R160" s="93">
        <f t="shared" si="6"/>
        <v>599.99179368535658</v>
      </c>
    </row>
    <row r="161" spans="1:18" x14ac:dyDescent="0.7">
      <c r="A161" s="99">
        <v>7</v>
      </c>
      <c r="B161" s="100" t="s">
        <v>61</v>
      </c>
      <c r="C161" s="100" t="s">
        <v>292</v>
      </c>
      <c r="D161" s="100" t="s">
        <v>103</v>
      </c>
      <c r="E161" s="100" t="s">
        <v>4</v>
      </c>
      <c r="F161" s="100" t="s">
        <v>178</v>
      </c>
      <c r="G161" s="100" t="s">
        <v>668</v>
      </c>
      <c r="H161" s="101">
        <v>3134</v>
      </c>
      <c r="I161" s="99">
        <v>3</v>
      </c>
      <c r="J161" s="102">
        <f>หนองบัวลำภู!F72</f>
        <v>486393.11</v>
      </c>
      <c r="K161" s="103">
        <f>หนองบัวลำภู!AD72</f>
        <v>607524.68000000005</v>
      </c>
      <c r="L161" s="104">
        <f>หนองบัวลำภู!AE72</f>
        <v>1890087.77</v>
      </c>
      <c r="M161" s="104">
        <f>หนองบัวลำภู!AF72</f>
        <v>1724223.6099999999</v>
      </c>
      <c r="N161" s="100"/>
      <c r="O161" s="100"/>
      <c r="P161" s="100"/>
      <c r="Q161" s="92">
        <f t="shared" si="5"/>
        <v>165864.16000000015</v>
      </c>
      <c r="R161" s="93">
        <f t="shared" si="6"/>
        <v>603.09118379068286</v>
      </c>
    </row>
    <row r="162" spans="1:18" x14ac:dyDescent="0.7">
      <c r="A162" s="99">
        <v>8</v>
      </c>
      <c r="B162" s="100" t="s">
        <v>61</v>
      </c>
      <c r="C162" s="100" t="s">
        <v>292</v>
      </c>
      <c r="D162" s="100" t="s">
        <v>103</v>
      </c>
      <c r="E162" s="100" t="s">
        <v>4</v>
      </c>
      <c r="F162" s="100" t="s">
        <v>178</v>
      </c>
      <c r="G162" s="100" t="s">
        <v>669</v>
      </c>
      <c r="H162" s="101">
        <v>3983</v>
      </c>
      <c r="I162" s="99">
        <v>3</v>
      </c>
      <c r="J162" s="102">
        <f>หนองบัวลำภู!F73</f>
        <v>579891.36</v>
      </c>
      <c r="K162" s="102">
        <f>หนองบัวลำภู!AD73</f>
        <v>747906.15</v>
      </c>
      <c r="L162" s="104">
        <f>หนองบัวลำภู!AE73</f>
        <v>1820664.22</v>
      </c>
      <c r="M162" s="104">
        <f>หนองบัวลำภู!AF73</f>
        <v>1578853.68</v>
      </c>
      <c r="N162" s="100"/>
      <c r="O162" s="100"/>
      <c r="P162" s="100"/>
      <c r="Q162" s="92">
        <f t="shared" si="5"/>
        <v>241810.54000000004</v>
      </c>
      <c r="R162" s="93">
        <f t="shared" si="6"/>
        <v>457.10876726085866</v>
      </c>
    </row>
    <row r="163" spans="1:18" x14ac:dyDescent="0.7">
      <c r="A163" s="99">
        <v>9</v>
      </c>
      <c r="B163" s="100" t="s">
        <v>61</v>
      </c>
      <c r="C163" s="100" t="s">
        <v>292</v>
      </c>
      <c r="D163" s="100" t="s">
        <v>103</v>
      </c>
      <c r="E163" s="100" t="s">
        <v>4</v>
      </c>
      <c r="F163" s="100" t="s">
        <v>178</v>
      </c>
      <c r="G163" s="100" t="s">
        <v>670</v>
      </c>
      <c r="H163" s="101">
        <v>4514</v>
      </c>
      <c r="I163" s="99">
        <v>4</v>
      </c>
      <c r="J163" s="102">
        <f>หนองบัวลำภู!F74</f>
        <v>798137.77</v>
      </c>
      <c r="K163" s="102">
        <f>หนองบัวลำภู!AD74</f>
        <v>593120.74</v>
      </c>
      <c r="L163" s="104">
        <f>หนองบัวลำภู!AE74</f>
        <v>2236294.91</v>
      </c>
      <c r="M163" s="104">
        <f>หนองบัวลำภู!AF74</f>
        <v>2184802.44</v>
      </c>
      <c r="N163" s="100"/>
      <c r="O163" s="100"/>
      <c r="P163" s="100"/>
      <c r="Q163" s="92">
        <f t="shared" si="5"/>
        <v>51492.470000000205</v>
      </c>
      <c r="R163" s="93">
        <f t="shared" si="6"/>
        <v>495.41313912272932</v>
      </c>
    </row>
    <row r="164" spans="1:18" x14ac:dyDescent="0.7">
      <c r="A164" s="99">
        <v>10</v>
      </c>
      <c r="B164" s="100" t="s">
        <v>61</v>
      </c>
      <c r="C164" s="100" t="s">
        <v>292</v>
      </c>
      <c r="D164" s="100" t="s">
        <v>103</v>
      </c>
      <c r="E164" s="100" t="s">
        <v>4</v>
      </c>
      <c r="F164" s="100" t="s">
        <v>178</v>
      </c>
      <c r="G164" s="100" t="s">
        <v>671</v>
      </c>
      <c r="H164" s="101">
        <v>2730</v>
      </c>
      <c r="I164" s="99">
        <v>2</v>
      </c>
      <c r="J164" s="102">
        <f>หนองบัวลำภู!F75</f>
        <v>401426.25</v>
      </c>
      <c r="K164" s="102">
        <f>หนองบัวลำภู!AD75</f>
        <v>472143.65</v>
      </c>
      <c r="L164" s="104">
        <f>หนองบัวลำภู!AE75</f>
        <v>1761132.01</v>
      </c>
      <c r="M164" s="104">
        <f>หนองบัวลำภู!AF75</f>
        <v>1619753.92</v>
      </c>
      <c r="N164" s="100"/>
      <c r="O164" s="100"/>
      <c r="P164" s="100"/>
      <c r="Q164" s="92">
        <f t="shared" si="5"/>
        <v>141378.09000000008</v>
      </c>
      <c r="R164" s="93">
        <f t="shared" si="6"/>
        <v>645.10330036630035</v>
      </c>
    </row>
    <row r="165" spans="1:18" x14ac:dyDescent="0.7">
      <c r="A165" s="99">
        <v>11</v>
      </c>
      <c r="B165" s="100" t="s">
        <v>61</v>
      </c>
      <c r="C165" s="100" t="s">
        <v>292</v>
      </c>
      <c r="D165" s="100" t="s">
        <v>103</v>
      </c>
      <c r="E165" s="100" t="s">
        <v>4</v>
      </c>
      <c r="F165" s="100" t="s">
        <v>178</v>
      </c>
      <c r="G165" s="100" t="s">
        <v>672</v>
      </c>
      <c r="H165" s="101">
        <v>2300</v>
      </c>
      <c r="I165" s="99">
        <v>2</v>
      </c>
      <c r="J165" s="102">
        <f>หนองบัวลำภู!F76</f>
        <v>189699.71</v>
      </c>
      <c r="K165" s="103">
        <f>หนองบัวลำภู!AD76</f>
        <v>226206.03999999998</v>
      </c>
      <c r="L165" s="104">
        <f>หนองบัวลำภู!AE76</f>
        <v>1758745.45</v>
      </c>
      <c r="M165" s="104">
        <f>หนองบัวลำภู!AF76</f>
        <v>1733616.22</v>
      </c>
      <c r="N165" s="100"/>
      <c r="O165" s="100"/>
      <c r="P165" s="100"/>
      <c r="Q165" s="92">
        <f t="shared" si="5"/>
        <v>25129.229999999981</v>
      </c>
      <c r="R165" s="93">
        <f t="shared" si="6"/>
        <v>764.67193478260867</v>
      </c>
    </row>
    <row r="166" spans="1:18" x14ac:dyDescent="0.7">
      <c r="A166" s="99">
        <v>12</v>
      </c>
      <c r="B166" s="100" t="s">
        <v>61</v>
      </c>
      <c r="C166" s="100" t="s">
        <v>292</v>
      </c>
      <c r="D166" s="100" t="s">
        <v>103</v>
      </c>
      <c r="E166" s="100" t="s">
        <v>4</v>
      </c>
      <c r="F166" s="100" t="s">
        <v>178</v>
      </c>
      <c r="G166" s="100" t="s">
        <v>673</v>
      </c>
      <c r="H166" s="101">
        <v>4344</v>
      </c>
      <c r="I166" s="99">
        <v>3</v>
      </c>
      <c r="J166" s="102">
        <f>หนองบัวลำภู!F77</f>
        <v>772509.9</v>
      </c>
      <c r="K166" s="103">
        <f>หนองบัวลำภู!AD77</f>
        <v>878650.07000000007</v>
      </c>
      <c r="L166" s="104">
        <f>หนองบัวลำภู!AE77</f>
        <v>2673650.09</v>
      </c>
      <c r="M166" s="104">
        <f>หนองบัวลำภู!AF77</f>
        <v>2388722.8600000003</v>
      </c>
      <c r="N166" s="100"/>
      <c r="O166" s="100"/>
      <c r="P166" s="100"/>
      <c r="Q166" s="92">
        <f t="shared" si="5"/>
        <v>284927.22999999952</v>
      </c>
      <c r="R166" s="93">
        <f t="shared" si="6"/>
        <v>615.48114410681399</v>
      </c>
    </row>
    <row r="167" spans="1:18" x14ac:dyDescent="0.7">
      <c r="A167" s="99">
        <v>13</v>
      </c>
      <c r="B167" s="100" t="s">
        <v>61</v>
      </c>
      <c r="C167" s="100" t="s">
        <v>292</v>
      </c>
      <c r="D167" s="100" t="s">
        <v>103</v>
      </c>
      <c r="E167" s="100" t="s">
        <v>4</v>
      </c>
      <c r="F167" s="100" t="s">
        <v>178</v>
      </c>
      <c r="G167" s="100" t="s">
        <v>674</v>
      </c>
      <c r="H167" s="101">
        <v>1502</v>
      </c>
      <c r="I167" s="99">
        <v>1</v>
      </c>
      <c r="J167" s="102">
        <f>หนองบัวลำภู!F78</f>
        <v>193821.68</v>
      </c>
      <c r="K167" s="102">
        <f>หนองบัวลำภู!AD78</f>
        <v>219987.41999999998</v>
      </c>
      <c r="L167" s="104">
        <f>หนองบัวลำภู!AE78</f>
        <v>1180933.1099999999</v>
      </c>
      <c r="M167" s="104">
        <f>หนองบัวลำภู!AF78</f>
        <v>1106266.3999999999</v>
      </c>
      <c r="N167" s="100"/>
      <c r="O167" s="100"/>
      <c r="P167" s="100"/>
      <c r="Q167" s="92">
        <f t="shared" si="5"/>
        <v>74666.709999999963</v>
      </c>
      <c r="R167" s="93">
        <f t="shared" si="6"/>
        <v>786.24041944074554</v>
      </c>
    </row>
    <row r="168" spans="1:18" x14ac:dyDescent="0.7">
      <c r="A168" s="99">
        <v>14</v>
      </c>
      <c r="B168" s="100" t="s">
        <v>61</v>
      </c>
      <c r="C168" s="100" t="s">
        <v>292</v>
      </c>
      <c r="D168" s="100" t="s">
        <v>103</v>
      </c>
      <c r="E168" s="100" t="s">
        <v>4</v>
      </c>
      <c r="F168" s="100" t="s">
        <v>178</v>
      </c>
      <c r="G168" s="100" t="s">
        <v>675</v>
      </c>
      <c r="H168" s="101">
        <v>2803</v>
      </c>
      <c r="I168" s="99">
        <v>2</v>
      </c>
      <c r="J168" s="102">
        <f>หนองบัวลำภู!F79</f>
        <v>426158.21</v>
      </c>
      <c r="K168" s="103">
        <f>หนองบัวลำภู!AD79</f>
        <v>499555.99</v>
      </c>
      <c r="L168" s="104">
        <f>หนองบัวลำภู!AE79</f>
        <v>2162956.92</v>
      </c>
      <c r="M168" s="104">
        <f>หนองบัวลำภู!AF79</f>
        <v>2114835.61</v>
      </c>
      <c r="N168" s="100"/>
      <c r="O168" s="100"/>
      <c r="P168" s="100"/>
      <c r="Q168" s="92">
        <f t="shared" si="5"/>
        <v>48121.310000000056</v>
      </c>
      <c r="R168" s="93">
        <f t="shared" si="6"/>
        <v>771.65783803068143</v>
      </c>
    </row>
    <row r="169" spans="1:18" s="111" customFormat="1" x14ac:dyDescent="0.7">
      <c r="A169" s="105">
        <v>5</v>
      </c>
      <c r="B169" s="106" t="s">
        <v>61</v>
      </c>
      <c r="C169" s="106"/>
      <c r="D169" s="106"/>
      <c r="E169" s="106" t="s">
        <v>75</v>
      </c>
      <c r="F169" s="106"/>
      <c r="G169" s="106" t="s">
        <v>294</v>
      </c>
      <c r="H169" s="112">
        <f>SUM(H155:H168)</f>
        <v>47960</v>
      </c>
      <c r="I169" s="105"/>
      <c r="J169" s="108">
        <f>SUM(J155:J168)</f>
        <v>7035000.6400000006</v>
      </c>
      <c r="K169" s="108">
        <f>SUM(K155:K168)</f>
        <v>7869706.9400000013</v>
      </c>
      <c r="L169" s="108">
        <f>SUM(L155:L168)</f>
        <v>26239944.350000001</v>
      </c>
      <c r="M169" s="108">
        <f>SUM(M155:M168)</f>
        <v>24909269.829999994</v>
      </c>
      <c r="N169" s="106">
        <v>13</v>
      </c>
      <c r="O169" s="106">
        <v>13</v>
      </c>
      <c r="P169" s="106">
        <f>N169-O169</f>
        <v>0</v>
      </c>
      <c r="Q169" s="109">
        <f t="shared" si="5"/>
        <v>1330674.520000007</v>
      </c>
      <c r="R169" s="110">
        <f>L169/H169</f>
        <v>547.12144182652219</v>
      </c>
    </row>
    <row r="170" spans="1:18" x14ac:dyDescent="0.7">
      <c r="A170" s="99">
        <v>1</v>
      </c>
      <c r="B170" s="100" t="s">
        <v>61</v>
      </c>
      <c r="C170" s="100" t="s">
        <v>295</v>
      </c>
      <c r="D170" s="100" t="s">
        <v>110</v>
      </c>
      <c r="E170" s="100" t="s">
        <v>5</v>
      </c>
      <c r="F170" s="100" t="s">
        <v>208</v>
      </c>
      <c r="G170" s="100" t="s">
        <v>296</v>
      </c>
      <c r="H170" s="101"/>
      <c r="I170" s="99"/>
      <c r="J170" s="102"/>
      <c r="K170" s="103"/>
      <c r="L170" s="104"/>
      <c r="M170" s="104"/>
      <c r="N170" s="100"/>
      <c r="O170" s="100"/>
      <c r="P170" s="100"/>
    </row>
    <row r="171" spans="1:18" x14ac:dyDescent="0.7">
      <c r="A171" s="99">
        <v>2</v>
      </c>
      <c r="B171" s="100" t="s">
        <v>61</v>
      </c>
      <c r="C171" s="100" t="s">
        <v>295</v>
      </c>
      <c r="D171" s="100" t="s">
        <v>110</v>
      </c>
      <c r="E171" s="100" t="s">
        <v>5</v>
      </c>
      <c r="F171" s="100" t="s">
        <v>178</v>
      </c>
      <c r="G171" s="100" t="s">
        <v>676</v>
      </c>
      <c r="H171" s="101">
        <v>4273</v>
      </c>
      <c r="I171" s="99">
        <v>3</v>
      </c>
      <c r="J171" s="102">
        <f>หนองบัวลำภู!F80</f>
        <v>799525.39</v>
      </c>
      <c r="K171" s="103">
        <f>หนองบัวลำภู!AD80</f>
        <v>825460.75</v>
      </c>
      <c r="L171" s="104">
        <f>หนองบัวลำภู!AE80</f>
        <v>2144492.27</v>
      </c>
      <c r="M171" s="104">
        <f>หนองบัวลำภู!AF80</f>
        <v>2256692.13</v>
      </c>
      <c r="N171" s="100"/>
      <c r="O171" s="100"/>
      <c r="P171" s="100"/>
      <c r="Q171" s="92">
        <f t="shared" si="5"/>
        <v>-112199.85999999987</v>
      </c>
      <c r="R171" s="93">
        <f t="shared" si="6"/>
        <v>501.87041188860286</v>
      </c>
    </row>
    <row r="172" spans="1:18" x14ac:dyDescent="0.7">
      <c r="A172" s="99">
        <v>3</v>
      </c>
      <c r="B172" s="100" t="s">
        <v>61</v>
      </c>
      <c r="C172" s="100" t="s">
        <v>295</v>
      </c>
      <c r="D172" s="100" t="s">
        <v>110</v>
      </c>
      <c r="E172" s="100" t="s">
        <v>5</v>
      </c>
      <c r="F172" s="100" t="s">
        <v>178</v>
      </c>
      <c r="G172" s="100" t="s">
        <v>677</v>
      </c>
      <c r="H172" s="101">
        <v>1852</v>
      </c>
      <c r="I172" s="99">
        <v>2</v>
      </c>
      <c r="J172" s="102">
        <f>หนองบัวลำภู!F81</f>
        <v>484374.07</v>
      </c>
      <c r="K172" s="103">
        <f>หนองบัวลำภู!AD81</f>
        <v>521866.54000000004</v>
      </c>
      <c r="L172" s="104">
        <f>หนองบัวลำภู!AE81</f>
        <v>1660188.3399999999</v>
      </c>
      <c r="M172" s="104">
        <f>หนองบัวลำภู!AF81</f>
        <v>1561208.73</v>
      </c>
      <c r="N172" s="100"/>
      <c r="O172" s="100"/>
      <c r="P172" s="100"/>
      <c r="Q172" s="92">
        <f t="shared" si="5"/>
        <v>98979.60999999987</v>
      </c>
      <c r="R172" s="93">
        <f t="shared" si="6"/>
        <v>896.42998920086382</v>
      </c>
    </row>
    <row r="173" spans="1:18" x14ac:dyDescent="0.7">
      <c r="A173" s="99">
        <v>4</v>
      </c>
      <c r="B173" s="100" t="s">
        <v>61</v>
      </c>
      <c r="C173" s="100" t="s">
        <v>295</v>
      </c>
      <c r="D173" s="100" t="s">
        <v>110</v>
      </c>
      <c r="E173" s="100" t="s">
        <v>5</v>
      </c>
      <c r="F173" s="100" t="s">
        <v>178</v>
      </c>
      <c r="G173" s="100" t="s">
        <v>678</v>
      </c>
      <c r="H173" s="101">
        <v>4269</v>
      </c>
      <c r="I173" s="99">
        <v>3</v>
      </c>
      <c r="J173" s="102">
        <f>หนองบัวลำภู!F82</f>
        <v>1019005.23</v>
      </c>
      <c r="K173" s="103">
        <f>หนองบัวลำภู!AD82</f>
        <v>1059773.4399999999</v>
      </c>
      <c r="L173" s="104">
        <f>หนองบัวลำภู!AE82</f>
        <v>1690948.16</v>
      </c>
      <c r="M173" s="104">
        <f>หนองบัวลำภู!AF82</f>
        <v>1422549.79</v>
      </c>
      <c r="N173" s="100"/>
      <c r="O173" s="100"/>
      <c r="P173" s="100"/>
      <c r="Q173" s="92">
        <f t="shared" si="5"/>
        <v>268398.36999999988</v>
      </c>
      <c r="R173" s="93">
        <f t="shared" si="6"/>
        <v>396.09935816350429</v>
      </c>
    </row>
    <row r="174" spans="1:18" x14ac:dyDescent="0.7">
      <c r="A174" s="99">
        <v>5</v>
      </c>
      <c r="B174" s="100" t="s">
        <v>61</v>
      </c>
      <c r="C174" s="100" t="s">
        <v>295</v>
      </c>
      <c r="D174" s="100" t="s">
        <v>110</v>
      </c>
      <c r="E174" s="100" t="s">
        <v>5</v>
      </c>
      <c r="F174" s="100" t="s">
        <v>178</v>
      </c>
      <c r="G174" s="100" t="s">
        <v>679</v>
      </c>
      <c r="H174" s="101">
        <v>4484</v>
      </c>
      <c r="I174" s="99">
        <v>3</v>
      </c>
      <c r="J174" s="102">
        <f>หนองบัวลำภู!F83</f>
        <v>1059458.1100000001</v>
      </c>
      <c r="K174" s="103">
        <f>หนองบัวลำภู!AD83</f>
        <v>1135175.6400000001</v>
      </c>
      <c r="L174" s="104">
        <f>หนองบัวลำภู!AE83</f>
        <v>2262908.48</v>
      </c>
      <c r="M174" s="104">
        <f>หนองบัวลำภู!AF83</f>
        <v>2199974.0099999998</v>
      </c>
      <c r="N174" s="100"/>
      <c r="O174" s="100"/>
      <c r="P174" s="100"/>
      <c r="Q174" s="92">
        <f t="shared" si="5"/>
        <v>62934.470000000205</v>
      </c>
      <c r="R174" s="93">
        <f t="shared" si="6"/>
        <v>504.66290811775201</v>
      </c>
    </row>
    <row r="175" spans="1:18" x14ac:dyDescent="0.7">
      <c r="A175" s="99">
        <v>6</v>
      </c>
      <c r="B175" s="100" t="s">
        <v>61</v>
      </c>
      <c r="C175" s="100" t="s">
        <v>295</v>
      </c>
      <c r="D175" s="100" t="s">
        <v>110</v>
      </c>
      <c r="E175" s="100" t="s">
        <v>5</v>
      </c>
      <c r="F175" s="100" t="s">
        <v>178</v>
      </c>
      <c r="G175" s="100" t="s">
        <v>680</v>
      </c>
      <c r="H175" s="101">
        <v>2010</v>
      </c>
      <c r="I175" s="99">
        <v>2</v>
      </c>
      <c r="J175" s="102">
        <f>หนองบัวลำภู!F84</f>
        <v>291402.43</v>
      </c>
      <c r="K175" s="103">
        <f>หนองบัวลำภู!AD84</f>
        <v>326541.34000000003</v>
      </c>
      <c r="L175" s="104">
        <f>หนองบัวลำภู!AE84</f>
        <v>1428094.34</v>
      </c>
      <c r="M175" s="104">
        <f>หนองบัวลำภู!AF84</f>
        <v>1531690.5</v>
      </c>
      <c r="N175" s="100"/>
      <c r="O175" s="100"/>
      <c r="P175" s="100"/>
      <c r="Q175" s="92">
        <f t="shared" si="5"/>
        <v>-103596.15999999992</v>
      </c>
      <c r="R175" s="93">
        <f t="shared" si="6"/>
        <v>710.49469651741299</v>
      </c>
    </row>
    <row r="176" spans="1:18" x14ac:dyDescent="0.7">
      <c r="A176" s="99">
        <v>7</v>
      </c>
      <c r="B176" s="100" t="s">
        <v>61</v>
      </c>
      <c r="C176" s="100" t="s">
        <v>295</v>
      </c>
      <c r="D176" s="100" t="s">
        <v>110</v>
      </c>
      <c r="E176" s="100" t="s">
        <v>5</v>
      </c>
      <c r="F176" s="100" t="s">
        <v>178</v>
      </c>
      <c r="G176" s="100" t="s">
        <v>681</v>
      </c>
      <c r="H176" s="101">
        <v>5203</v>
      </c>
      <c r="I176" s="99">
        <v>4</v>
      </c>
      <c r="J176" s="102">
        <f>หนองบัวลำภู!F85</f>
        <v>824650.46</v>
      </c>
      <c r="K176" s="103">
        <f>หนองบัวลำภู!AD85</f>
        <v>868174.74999999988</v>
      </c>
      <c r="L176" s="104">
        <f>หนองบัวลำภู!AE85</f>
        <v>2529881.58</v>
      </c>
      <c r="M176" s="104">
        <f>หนองบัวลำภู!AF85</f>
        <v>2383087.5</v>
      </c>
      <c r="N176" s="100"/>
      <c r="O176" s="100"/>
      <c r="P176" s="100"/>
      <c r="Q176" s="92">
        <f t="shared" si="5"/>
        <v>146794.08000000007</v>
      </c>
      <c r="R176" s="93">
        <f t="shared" si="6"/>
        <v>486.23516817220838</v>
      </c>
    </row>
    <row r="177" spans="1:18" x14ac:dyDescent="0.7">
      <c r="A177" s="99">
        <v>8</v>
      </c>
      <c r="B177" s="100" t="s">
        <v>61</v>
      </c>
      <c r="C177" s="100" t="s">
        <v>295</v>
      </c>
      <c r="D177" s="100" t="s">
        <v>110</v>
      </c>
      <c r="E177" s="100" t="s">
        <v>5</v>
      </c>
      <c r="F177" s="100" t="s">
        <v>178</v>
      </c>
      <c r="G177" s="100" t="s">
        <v>682</v>
      </c>
      <c r="H177" s="101">
        <v>3490</v>
      </c>
      <c r="I177" s="99">
        <v>3</v>
      </c>
      <c r="J177" s="102">
        <f>หนองบัวลำภู!F86</f>
        <v>935318.88</v>
      </c>
      <c r="K177" s="103">
        <f>หนองบัวลำภู!AD86</f>
        <v>1057629.8799999999</v>
      </c>
      <c r="L177" s="104">
        <f>หนองบัวลำภู!AE86</f>
        <v>1844219.7999999998</v>
      </c>
      <c r="M177" s="104">
        <f>หนองบัวลำภู!AF86</f>
        <v>1871474.47</v>
      </c>
      <c r="N177" s="100"/>
      <c r="O177" s="100"/>
      <c r="P177" s="100"/>
      <c r="Q177" s="92">
        <f t="shared" si="5"/>
        <v>-27254.670000000158</v>
      </c>
      <c r="R177" s="93">
        <f t="shared" si="6"/>
        <v>528.4297421203438</v>
      </c>
    </row>
    <row r="178" spans="1:18" s="111" customFormat="1" x14ac:dyDescent="0.7">
      <c r="A178" s="105">
        <v>6</v>
      </c>
      <c r="B178" s="106" t="s">
        <v>61</v>
      </c>
      <c r="C178" s="106"/>
      <c r="D178" s="106"/>
      <c r="E178" s="106" t="s">
        <v>75</v>
      </c>
      <c r="F178" s="106"/>
      <c r="G178" s="106" t="s">
        <v>297</v>
      </c>
      <c r="H178" s="112">
        <f>SUM(H170:H177)</f>
        <v>25581</v>
      </c>
      <c r="I178" s="105"/>
      <c r="J178" s="108">
        <f>SUM(J170:J177)</f>
        <v>5413734.5699999994</v>
      </c>
      <c r="K178" s="108">
        <f>SUM(K170:K177)</f>
        <v>5794622.3399999999</v>
      </c>
      <c r="L178" s="108">
        <f>SUM(L170:L177)</f>
        <v>13560732.969999999</v>
      </c>
      <c r="M178" s="108">
        <f>SUM(M170:M177)</f>
        <v>13226677.130000001</v>
      </c>
      <c r="N178" s="106">
        <v>7</v>
      </c>
      <c r="O178" s="106">
        <v>7</v>
      </c>
      <c r="P178" s="106">
        <v>0</v>
      </c>
      <c r="Q178" s="109">
        <f t="shared" si="5"/>
        <v>334055.83999999799</v>
      </c>
      <c r="R178" s="110">
        <f t="shared" si="6"/>
        <v>530.10957233884517</v>
      </c>
    </row>
    <row r="179" spans="1:18" s="111" customFormat="1" ht="25.2" thickBot="1" x14ac:dyDescent="0.75">
      <c r="A179" s="120"/>
      <c r="B179" s="121" t="s">
        <v>61</v>
      </c>
      <c r="C179" s="121" t="s">
        <v>61</v>
      </c>
      <c r="D179" s="121" t="s">
        <v>61</v>
      </c>
      <c r="E179" s="121" t="s">
        <v>61</v>
      </c>
      <c r="F179" s="121"/>
      <c r="G179" s="121" t="s">
        <v>298</v>
      </c>
      <c r="H179" s="122">
        <f>H105+H119+H135+H154+H169+H178</f>
        <v>331181</v>
      </c>
      <c r="I179" s="120"/>
      <c r="J179" s="123">
        <f t="shared" ref="J179:N179" si="7">J105+J119+J135+J154+J169+J178</f>
        <v>58997793.839999996</v>
      </c>
      <c r="K179" s="124">
        <f t="shared" si="7"/>
        <v>65607864.140000015</v>
      </c>
      <c r="L179" s="123">
        <f t="shared" si="7"/>
        <v>170355954.94</v>
      </c>
      <c r="M179" s="123">
        <f t="shared" si="7"/>
        <v>164308428.16999999</v>
      </c>
      <c r="N179" s="121">
        <f t="shared" si="7"/>
        <v>83</v>
      </c>
      <c r="O179" s="121">
        <f>O105+O119+O135+O154+O169+O178</f>
        <v>83</v>
      </c>
      <c r="P179" s="121">
        <f>N179-O179</f>
        <v>0</v>
      </c>
      <c r="Q179" s="109">
        <f t="shared" si="5"/>
        <v>6047526.7700000107</v>
      </c>
      <c r="R179" s="110">
        <f t="shared" si="6"/>
        <v>514.38927637757001</v>
      </c>
    </row>
    <row r="180" spans="1:18" s="111" customFormat="1" ht="25.8" thickTop="1" thickBot="1" x14ac:dyDescent="0.75">
      <c r="A180" s="125"/>
      <c r="B180" s="126"/>
      <c r="C180" s="126"/>
      <c r="D180" s="126"/>
      <c r="E180" s="432" t="s">
        <v>299</v>
      </c>
      <c r="F180" s="433"/>
      <c r="G180" s="434"/>
      <c r="H180" s="127"/>
      <c r="I180" s="125"/>
      <c r="J180" s="128">
        <f>J179/O179</f>
        <v>710816.793253012</v>
      </c>
      <c r="K180" s="129">
        <f>K179/O179</f>
        <v>790456.19445783156</v>
      </c>
      <c r="L180" s="128">
        <f>L179/O179</f>
        <v>2052481.3848192771</v>
      </c>
      <c r="M180" s="128">
        <f>M179/O179</f>
        <v>1979619.616506024</v>
      </c>
      <c r="N180" s="126"/>
      <c r="O180" s="126"/>
      <c r="P180" s="126"/>
      <c r="Q180" s="92">
        <f t="shared" si="5"/>
        <v>72861.768313253066</v>
      </c>
      <c r="R180" s="93"/>
    </row>
    <row r="181" spans="1:18" s="111" customFormat="1" ht="25.2" thickTop="1" x14ac:dyDescent="0.7">
      <c r="A181" s="136">
        <v>1</v>
      </c>
      <c r="B181" s="137" t="s">
        <v>62</v>
      </c>
      <c r="C181" s="137" t="s">
        <v>300</v>
      </c>
      <c r="D181" s="137" t="s">
        <v>301</v>
      </c>
      <c r="E181" s="137" t="s">
        <v>41</v>
      </c>
      <c r="F181" s="137" t="s">
        <v>302</v>
      </c>
      <c r="G181" s="137" t="s">
        <v>41</v>
      </c>
      <c r="H181" s="138"/>
      <c r="I181" s="136"/>
      <c r="J181" s="139"/>
      <c r="K181" s="140"/>
      <c r="L181" s="141"/>
      <c r="M181" s="141"/>
      <c r="N181" s="142"/>
      <c r="O181" s="142"/>
      <c r="P181" s="142"/>
      <c r="Q181" s="109"/>
      <c r="R181" s="110"/>
    </row>
    <row r="182" spans="1:18" x14ac:dyDescent="0.7">
      <c r="A182" s="99">
        <v>2</v>
      </c>
      <c r="B182" s="100" t="s">
        <v>62</v>
      </c>
      <c r="C182" s="100" t="s">
        <v>300</v>
      </c>
      <c r="D182" s="100" t="s">
        <v>301</v>
      </c>
      <c r="E182" s="100" t="s">
        <v>41</v>
      </c>
      <c r="F182" s="100" t="s">
        <v>178</v>
      </c>
      <c r="G182" s="100" t="s">
        <v>811</v>
      </c>
      <c r="H182" s="101">
        <v>7213</v>
      </c>
      <c r="I182" s="99">
        <v>5</v>
      </c>
      <c r="J182" s="102">
        <f>อุดรธานี!F10</f>
        <v>811538.84</v>
      </c>
      <c r="K182" s="103">
        <f>อุดรธานี!AO10</f>
        <v>1347978.02</v>
      </c>
      <c r="L182" s="104">
        <f>อุดรธานี!AP10</f>
        <v>3946841.49</v>
      </c>
      <c r="M182" s="104">
        <f>อุดรธานี!AQ10</f>
        <v>3692057.39</v>
      </c>
      <c r="N182" s="100"/>
      <c r="O182" s="100"/>
      <c r="P182" s="100"/>
      <c r="Q182" s="92">
        <f t="shared" si="5"/>
        <v>254784.10000000009</v>
      </c>
      <c r="R182" s="93">
        <f t="shared" si="6"/>
        <v>547.18445723000139</v>
      </c>
    </row>
    <row r="183" spans="1:18" x14ac:dyDescent="0.7">
      <c r="A183" s="99">
        <v>3</v>
      </c>
      <c r="B183" s="100" t="s">
        <v>62</v>
      </c>
      <c r="C183" s="100" t="s">
        <v>300</v>
      </c>
      <c r="D183" s="100" t="s">
        <v>301</v>
      </c>
      <c r="E183" s="100" t="s">
        <v>41</v>
      </c>
      <c r="F183" s="100" t="s">
        <v>178</v>
      </c>
      <c r="G183" s="100" t="s">
        <v>812</v>
      </c>
      <c r="H183" s="101">
        <v>7809</v>
      </c>
      <c r="I183" s="99">
        <v>5</v>
      </c>
      <c r="J183" s="102">
        <f>อุดรธานี!F11</f>
        <v>529726.09</v>
      </c>
      <c r="K183" s="103">
        <f>อุดรธานี!AO11</f>
        <v>917301.55999999994</v>
      </c>
      <c r="L183" s="104">
        <f>อุดรธานี!AP11</f>
        <v>3327531.96</v>
      </c>
      <c r="M183" s="104">
        <f>อุดรธานี!AQ11</f>
        <v>3616602.68</v>
      </c>
      <c r="N183" s="100"/>
      <c r="O183" s="100"/>
      <c r="P183" s="100"/>
      <c r="Q183" s="92">
        <f t="shared" si="5"/>
        <v>-289070.7200000002</v>
      </c>
      <c r="R183" s="93">
        <f t="shared" si="6"/>
        <v>426.11499039569725</v>
      </c>
    </row>
    <row r="184" spans="1:18" x14ac:dyDescent="0.7">
      <c r="A184" s="99">
        <v>4</v>
      </c>
      <c r="B184" s="100" t="s">
        <v>62</v>
      </c>
      <c r="C184" s="100" t="s">
        <v>300</v>
      </c>
      <c r="D184" s="100" t="s">
        <v>301</v>
      </c>
      <c r="E184" s="100" t="s">
        <v>41</v>
      </c>
      <c r="F184" s="100" t="s">
        <v>178</v>
      </c>
      <c r="G184" s="100" t="s">
        <v>813</v>
      </c>
      <c r="H184" s="101">
        <v>11200</v>
      </c>
      <c r="I184" s="99">
        <v>5</v>
      </c>
      <c r="J184" s="102">
        <f>อุดรธานี!F12</f>
        <v>987076.89</v>
      </c>
      <c r="K184" s="103">
        <f>อุดรธานี!AO12</f>
        <v>1508927.06</v>
      </c>
      <c r="L184" s="104">
        <f>อุดรธานี!AP12</f>
        <v>2845989.7</v>
      </c>
      <c r="M184" s="104">
        <f>อุดรธานี!AQ12</f>
        <v>4375089.1199999992</v>
      </c>
      <c r="N184" s="100"/>
      <c r="O184" s="100"/>
      <c r="P184" s="100"/>
      <c r="Q184" s="92">
        <f t="shared" si="5"/>
        <v>-1529099.419999999</v>
      </c>
      <c r="R184" s="93">
        <f t="shared" si="6"/>
        <v>254.10622321428573</v>
      </c>
    </row>
    <row r="185" spans="1:18" x14ac:dyDescent="0.7">
      <c r="A185" s="99">
        <v>5</v>
      </c>
      <c r="B185" s="100" t="s">
        <v>62</v>
      </c>
      <c r="C185" s="100" t="s">
        <v>300</v>
      </c>
      <c r="D185" s="100" t="s">
        <v>301</v>
      </c>
      <c r="E185" s="100" t="s">
        <v>41</v>
      </c>
      <c r="F185" s="100" t="s">
        <v>178</v>
      </c>
      <c r="G185" s="100" t="s">
        <v>814</v>
      </c>
      <c r="H185" s="101">
        <v>5373</v>
      </c>
      <c r="I185" s="99">
        <v>4</v>
      </c>
      <c r="J185" s="102">
        <f>อุดรธานี!F13</f>
        <v>1493988.96</v>
      </c>
      <c r="K185" s="103">
        <f>อุดรธานี!AO13</f>
        <v>1810455.59</v>
      </c>
      <c r="L185" s="104">
        <f>อุดรธานี!AP13</f>
        <v>4472798.9300000006</v>
      </c>
      <c r="M185" s="104">
        <f>อุดรธานี!AQ13</f>
        <v>2828360.58</v>
      </c>
      <c r="N185" s="100"/>
      <c r="O185" s="100"/>
      <c r="P185" s="100"/>
      <c r="Q185" s="92">
        <f t="shared" si="5"/>
        <v>1644438.3500000006</v>
      </c>
      <c r="R185" s="93">
        <f t="shared" si="6"/>
        <v>832.45839009864142</v>
      </c>
    </row>
    <row r="186" spans="1:18" x14ac:dyDescent="0.7">
      <c r="A186" s="99">
        <v>6</v>
      </c>
      <c r="B186" s="100" t="s">
        <v>62</v>
      </c>
      <c r="C186" s="100" t="s">
        <v>300</v>
      </c>
      <c r="D186" s="100" t="s">
        <v>301</v>
      </c>
      <c r="E186" s="100" t="s">
        <v>41</v>
      </c>
      <c r="F186" s="100" t="s">
        <v>178</v>
      </c>
      <c r="G186" s="100" t="s">
        <v>815</v>
      </c>
      <c r="H186" s="101">
        <v>4595</v>
      </c>
      <c r="I186" s="99">
        <v>4</v>
      </c>
      <c r="J186" s="102">
        <f>อุดรธานี!F14</f>
        <v>394140.98</v>
      </c>
      <c r="K186" s="103">
        <f>อุดรธานี!AO14</f>
        <v>581955.24</v>
      </c>
      <c r="L186" s="104">
        <f>อุดรธานี!AP14</f>
        <v>2151081.64</v>
      </c>
      <c r="M186" s="104">
        <f>อุดรธานี!AQ14</f>
        <v>2403659.8200000003</v>
      </c>
      <c r="N186" s="100"/>
      <c r="O186" s="100"/>
      <c r="P186" s="100"/>
      <c r="Q186" s="92">
        <f t="shared" si="5"/>
        <v>-252578.18000000017</v>
      </c>
      <c r="R186" s="93">
        <f t="shared" si="6"/>
        <v>468.13528618063117</v>
      </c>
    </row>
    <row r="187" spans="1:18" x14ac:dyDescent="0.7">
      <c r="A187" s="99">
        <v>7</v>
      </c>
      <c r="B187" s="100" t="s">
        <v>62</v>
      </c>
      <c r="C187" s="100" t="s">
        <v>300</v>
      </c>
      <c r="D187" s="100" t="s">
        <v>301</v>
      </c>
      <c r="E187" s="100" t="s">
        <v>41</v>
      </c>
      <c r="F187" s="100" t="s">
        <v>178</v>
      </c>
      <c r="G187" s="100" t="s">
        <v>816</v>
      </c>
      <c r="H187" s="101">
        <v>8160</v>
      </c>
      <c r="I187" s="99">
        <v>5</v>
      </c>
      <c r="J187" s="102">
        <f>อุดรธานี!F15</f>
        <v>1133377.69</v>
      </c>
      <c r="K187" s="103">
        <f>อุดรธานี!AO15</f>
        <v>314066.34999999986</v>
      </c>
      <c r="L187" s="104">
        <f>อุดรธานี!AP15</f>
        <v>4023969.88</v>
      </c>
      <c r="M187" s="104">
        <f>อุดรธานี!AQ15</f>
        <v>4163844.2</v>
      </c>
      <c r="N187" s="100"/>
      <c r="O187" s="100"/>
      <c r="P187" s="100"/>
      <c r="Q187" s="92">
        <f t="shared" si="5"/>
        <v>-139874.3200000003</v>
      </c>
      <c r="R187" s="93">
        <f t="shared" si="6"/>
        <v>493.13356372549021</v>
      </c>
    </row>
    <row r="188" spans="1:18" x14ac:dyDescent="0.7">
      <c r="A188" s="99">
        <v>8</v>
      </c>
      <c r="B188" s="100" t="s">
        <v>62</v>
      </c>
      <c r="C188" s="100" t="s">
        <v>300</v>
      </c>
      <c r="D188" s="100" t="s">
        <v>301</v>
      </c>
      <c r="E188" s="100" t="s">
        <v>41</v>
      </c>
      <c r="F188" s="100" t="s">
        <v>178</v>
      </c>
      <c r="G188" s="100" t="s">
        <v>817</v>
      </c>
      <c r="H188" s="101">
        <v>9211</v>
      </c>
      <c r="I188" s="99">
        <v>5</v>
      </c>
      <c r="J188" s="102">
        <f>อุดรธานี!F16</f>
        <v>1267402.1599999999</v>
      </c>
      <c r="K188" s="103">
        <f>อุดรธานี!AO16</f>
        <v>1848325.3399999999</v>
      </c>
      <c r="L188" s="104">
        <f>อุดรธานี!AP16</f>
        <v>4237637.4000000004</v>
      </c>
      <c r="M188" s="104">
        <f>อุดรธานี!AQ16</f>
        <v>3877890.2699999996</v>
      </c>
      <c r="N188" s="100"/>
      <c r="O188" s="100"/>
      <c r="P188" s="100"/>
      <c r="Q188" s="92">
        <f t="shared" si="5"/>
        <v>359747.13000000082</v>
      </c>
      <c r="R188" s="93">
        <f t="shared" si="6"/>
        <v>460.06268591900994</v>
      </c>
    </row>
    <row r="189" spans="1:18" x14ac:dyDescent="0.7">
      <c r="A189" s="99">
        <v>9</v>
      </c>
      <c r="B189" s="100" t="s">
        <v>62</v>
      </c>
      <c r="C189" s="100" t="s">
        <v>300</v>
      </c>
      <c r="D189" s="100" t="s">
        <v>301</v>
      </c>
      <c r="E189" s="100" t="s">
        <v>41</v>
      </c>
      <c r="F189" s="100" t="s">
        <v>178</v>
      </c>
      <c r="G189" s="100" t="s">
        <v>818</v>
      </c>
      <c r="H189" s="101">
        <v>4740</v>
      </c>
      <c r="I189" s="99">
        <v>4</v>
      </c>
      <c r="J189" s="102">
        <f>อุดรธานี!F17</f>
        <v>534185.56000000006</v>
      </c>
      <c r="K189" s="103">
        <f>อุดรธานี!AO17</f>
        <v>659521.08000000007</v>
      </c>
      <c r="L189" s="104">
        <f>อุดรธานี!AP17</f>
        <v>2142899.21</v>
      </c>
      <c r="M189" s="104">
        <f>อุดรธานี!AQ17</f>
        <v>2115448.25</v>
      </c>
      <c r="N189" s="100"/>
      <c r="O189" s="100"/>
      <c r="P189" s="100"/>
      <c r="Q189" s="92">
        <f t="shared" si="5"/>
        <v>27450.959999999963</v>
      </c>
      <c r="R189" s="93">
        <f t="shared" si="6"/>
        <v>452.08844092827002</v>
      </c>
    </row>
    <row r="190" spans="1:18" x14ac:dyDescent="0.7">
      <c r="A190" s="99">
        <v>10</v>
      </c>
      <c r="B190" s="100" t="s">
        <v>62</v>
      </c>
      <c r="C190" s="100" t="s">
        <v>300</v>
      </c>
      <c r="D190" s="100" t="s">
        <v>301</v>
      </c>
      <c r="E190" s="100" t="s">
        <v>41</v>
      </c>
      <c r="F190" s="100" t="s">
        <v>178</v>
      </c>
      <c r="G190" s="100" t="s">
        <v>819</v>
      </c>
      <c r="H190" s="101">
        <v>8307</v>
      </c>
      <c r="I190" s="99">
        <v>5</v>
      </c>
      <c r="J190" s="102">
        <f>อุดรธานี!F18</f>
        <v>951472.56</v>
      </c>
      <c r="K190" s="103">
        <f>อุดรธานี!AO18</f>
        <v>1376931.92</v>
      </c>
      <c r="L190" s="104">
        <f>อุดรธานี!AP18</f>
        <v>4095469.08</v>
      </c>
      <c r="M190" s="104">
        <f>อุดรธานี!AQ18</f>
        <v>4074296.08</v>
      </c>
      <c r="N190" s="100"/>
      <c r="O190" s="100"/>
      <c r="P190" s="100"/>
      <c r="Q190" s="92">
        <f t="shared" si="5"/>
        <v>21173</v>
      </c>
      <c r="R190" s="93">
        <f t="shared" si="6"/>
        <v>493.0142145178765</v>
      </c>
    </row>
    <row r="191" spans="1:18" x14ac:dyDescent="0.7">
      <c r="A191" s="99">
        <v>11</v>
      </c>
      <c r="B191" s="100" t="s">
        <v>62</v>
      </c>
      <c r="C191" s="100" t="s">
        <v>300</v>
      </c>
      <c r="D191" s="100" t="s">
        <v>301</v>
      </c>
      <c r="E191" s="100" t="s">
        <v>41</v>
      </c>
      <c r="F191" s="100" t="s">
        <v>178</v>
      </c>
      <c r="G191" s="100" t="s">
        <v>820</v>
      </c>
      <c r="H191" s="101">
        <v>9108</v>
      </c>
      <c r="I191" s="99">
        <v>5</v>
      </c>
      <c r="J191" s="102">
        <f>อุดรธานี!F19</f>
        <v>1995345.27</v>
      </c>
      <c r="K191" s="103">
        <f>อุดรธานี!AO19</f>
        <v>2355132.96</v>
      </c>
      <c r="L191" s="104">
        <f>อุดรธานี!AP19</f>
        <v>4104532.27</v>
      </c>
      <c r="M191" s="104">
        <f>อุดรธานี!AQ19</f>
        <v>4335164.1900000004</v>
      </c>
      <c r="N191" s="100"/>
      <c r="O191" s="100"/>
      <c r="P191" s="100"/>
      <c r="Q191" s="92">
        <f t="shared" si="5"/>
        <v>-230631.92000000039</v>
      </c>
      <c r="R191" s="93">
        <f t="shared" si="6"/>
        <v>450.65132520860783</v>
      </c>
    </row>
    <row r="192" spans="1:18" x14ac:dyDescent="0.7">
      <c r="A192" s="99">
        <v>12</v>
      </c>
      <c r="B192" s="100" t="s">
        <v>62</v>
      </c>
      <c r="C192" s="100" t="s">
        <v>300</v>
      </c>
      <c r="D192" s="100" t="s">
        <v>301</v>
      </c>
      <c r="E192" s="100" t="s">
        <v>41</v>
      </c>
      <c r="F192" s="100" t="s">
        <v>178</v>
      </c>
      <c r="G192" s="100" t="s">
        <v>821</v>
      </c>
      <c r="H192" s="101">
        <v>6368</v>
      </c>
      <c r="I192" s="99">
        <v>5</v>
      </c>
      <c r="J192" s="102">
        <f>อุดรธานี!F20</f>
        <v>1582348.03</v>
      </c>
      <c r="K192" s="103">
        <f>อุดรธานี!AO20</f>
        <v>1943953.32</v>
      </c>
      <c r="L192" s="104">
        <f>อุดรธานี!AP20</f>
        <v>3289737.5300000003</v>
      </c>
      <c r="M192" s="104">
        <f>อุดรธานี!AQ20</f>
        <v>3828467.78</v>
      </c>
      <c r="N192" s="100"/>
      <c r="O192" s="100"/>
      <c r="P192" s="100"/>
      <c r="Q192" s="92">
        <f t="shared" si="5"/>
        <v>-538730.24999999953</v>
      </c>
      <c r="R192" s="93">
        <f t="shared" si="6"/>
        <v>516.60451162060303</v>
      </c>
    </row>
    <row r="193" spans="1:18" x14ac:dyDescent="0.7">
      <c r="A193" s="99">
        <v>13</v>
      </c>
      <c r="B193" s="100" t="s">
        <v>62</v>
      </c>
      <c r="C193" s="100" t="s">
        <v>300</v>
      </c>
      <c r="D193" s="100" t="s">
        <v>301</v>
      </c>
      <c r="E193" s="100" t="s">
        <v>41</v>
      </c>
      <c r="F193" s="100" t="s">
        <v>178</v>
      </c>
      <c r="G193" s="100" t="s">
        <v>822</v>
      </c>
      <c r="H193" s="101">
        <v>5228</v>
      </c>
      <c r="I193" s="99">
        <v>4</v>
      </c>
      <c r="J193" s="102">
        <f>อุดรธานี!F21</f>
        <v>459579.02</v>
      </c>
      <c r="K193" s="103">
        <f>อุดรธานี!AO21</f>
        <v>726992.99000000011</v>
      </c>
      <c r="L193" s="104">
        <f>อุดรธานี!AP21</f>
        <v>2210113.92</v>
      </c>
      <c r="M193" s="104">
        <f>อุดรธานี!AQ21</f>
        <v>2243661.2800000003</v>
      </c>
      <c r="N193" s="100"/>
      <c r="O193" s="100"/>
      <c r="P193" s="100"/>
      <c r="Q193" s="92">
        <f t="shared" si="5"/>
        <v>-33547.360000000335</v>
      </c>
      <c r="R193" s="93">
        <f t="shared" si="6"/>
        <v>422.74558530986991</v>
      </c>
    </row>
    <row r="194" spans="1:18" x14ac:dyDescent="0.7">
      <c r="A194" s="99">
        <v>14</v>
      </c>
      <c r="B194" s="100" t="s">
        <v>62</v>
      </c>
      <c r="C194" s="100" t="s">
        <v>300</v>
      </c>
      <c r="D194" s="100" t="s">
        <v>301</v>
      </c>
      <c r="E194" s="100" t="s">
        <v>41</v>
      </c>
      <c r="F194" s="100" t="s">
        <v>178</v>
      </c>
      <c r="G194" s="100" t="s">
        <v>823</v>
      </c>
      <c r="H194" s="101">
        <v>10722</v>
      </c>
      <c r="I194" s="99">
        <v>5</v>
      </c>
      <c r="J194" s="102">
        <f>อุดรธานี!F22</f>
        <v>2375386.14</v>
      </c>
      <c r="K194" s="103">
        <f>อุดรธานี!AO22</f>
        <v>2865655.93</v>
      </c>
      <c r="L194" s="104">
        <f>อุดรธานี!AP22</f>
        <v>5154553.66</v>
      </c>
      <c r="M194" s="104">
        <f>อุดรธานี!AQ22</f>
        <v>5629283.7500000009</v>
      </c>
      <c r="N194" s="100"/>
      <c r="O194" s="100"/>
      <c r="P194" s="100"/>
      <c r="Q194" s="92">
        <f t="shared" si="5"/>
        <v>-474730.09000000078</v>
      </c>
      <c r="R194" s="93">
        <f t="shared" si="6"/>
        <v>480.7455381458683</v>
      </c>
    </row>
    <row r="195" spans="1:18" x14ac:dyDescent="0.7">
      <c r="A195" s="99">
        <v>15</v>
      </c>
      <c r="B195" s="100" t="s">
        <v>62</v>
      </c>
      <c r="C195" s="100" t="s">
        <v>300</v>
      </c>
      <c r="D195" s="100" t="s">
        <v>301</v>
      </c>
      <c r="E195" s="100" t="s">
        <v>41</v>
      </c>
      <c r="F195" s="100" t="s">
        <v>178</v>
      </c>
      <c r="G195" s="100" t="s">
        <v>824</v>
      </c>
      <c r="H195" s="101">
        <v>9139</v>
      </c>
      <c r="I195" s="99">
        <v>5</v>
      </c>
      <c r="J195" s="102">
        <f>อุดรธานี!F23</f>
        <v>1027439.28</v>
      </c>
      <c r="K195" s="103">
        <f>อุดรธานี!AO23</f>
        <v>1682238.01</v>
      </c>
      <c r="L195" s="104">
        <f>อุดรธานี!AP23</f>
        <v>5128881.3599999994</v>
      </c>
      <c r="M195" s="104">
        <f>อุดรธานี!AQ23</f>
        <v>4897044.24</v>
      </c>
      <c r="N195" s="100"/>
      <c r="O195" s="100"/>
      <c r="P195" s="100"/>
      <c r="Q195" s="92">
        <f t="shared" si="5"/>
        <v>231837.11999999918</v>
      </c>
      <c r="R195" s="93">
        <f t="shared" si="6"/>
        <v>561.20815844184256</v>
      </c>
    </row>
    <row r="196" spans="1:18" x14ac:dyDescent="0.7">
      <c r="A196" s="99">
        <v>16</v>
      </c>
      <c r="B196" s="100" t="s">
        <v>62</v>
      </c>
      <c r="C196" s="100" t="s">
        <v>300</v>
      </c>
      <c r="D196" s="100" t="s">
        <v>301</v>
      </c>
      <c r="E196" s="100" t="s">
        <v>41</v>
      </c>
      <c r="F196" s="100" t="s">
        <v>178</v>
      </c>
      <c r="G196" s="100" t="s">
        <v>825</v>
      </c>
      <c r="H196" s="101">
        <v>13991</v>
      </c>
      <c r="I196" s="99">
        <v>5</v>
      </c>
      <c r="J196" s="102">
        <f>อุดรธานี!F24</f>
        <v>1382435.52</v>
      </c>
      <c r="K196" s="103">
        <f>อุดรธานี!AO24</f>
        <v>2020063.9700000002</v>
      </c>
      <c r="L196" s="104">
        <f>อุดรธานี!AP24</f>
        <v>4877932.6399999997</v>
      </c>
      <c r="M196" s="104">
        <f>อุดรธานี!AQ24</f>
        <v>5570394.4100000001</v>
      </c>
      <c r="N196" s="100"/>
      <c r="O196" s="100"/>
      <c r="P196" s="100"/>
      <c r="Q196" s="92">
        <f t="shared" si="5"/>
        <v>-692461.77000000048</v>
      </c>
      <c r="R196" s="93">
        <f t="shared" si="6"/>
        <v>348.64789078693445</v>
      </c>
    </row>
    <row r="197" spans="1:18" x14ac:dyDescent="0.7">
      <c r="A197" s="99">
        <v>17</v>
      </c>
      <c r="B197" s="100" t="s">
        <v>62</v>
      </c>
      <c r="C197" s="100" t="s">
        <v>300</v>
      </c>
      <c r="D197" s="100" t="s">
        <v>301</v>
      </c>
      <c r="E197" s="100" t="s">
        <v>41</v>
      </c>
      <c r="F197" s="100" t="s">
        <v>178</v>
      </c>
      <c r="G197" s="100" t="s">
        <v>826</v>
      </c>
      <c r="H197" s="101">
        <v>6392</v>
      </c>
      <c r="I197" s="99">
        <v>5</v>
      </c>
      <c r="J197" s="102">
        <f>อุดรธานี!F25</f>
        <v>1114805.52</v>
      </c>
      <c r="K197" s="103">
        <f>อุดรธานี!AO25</f>
        <v>1317750.06</v>
      </c>
      <c r="L197" s="104">
        <f>อุดรธานี!AP25</f>
        <v>3815490.2199999997</v>
      </c>
      <c r="M197" s="104">
        <f>อุดรธานี!AQ25</f>
        <v>4189156.36</v>
      </c>
      <c r="N197" s="100"/>
      <c r="O197" s="100"/>
      <c r="P197" s="100"/>
      <c r="Q197" s="92">
        <f t="shared" si="5"/>
        <v>-373666.14000000013</v>
      </c>
      <c r="R197" s="93">
        <f t="shared" si="6"/>
        <v>596.91649249061322</v>
      </c>
    </row>
    <row r="198" spans="1:18" x14ac:dyDescent="0.7">
      <c r="A198" s="99">
        <v>18</v>
      </c>
      <c r="B198" s="100" t="s">
        <v>62</v>
      </c>
      <c r="C198" s="100" t="s">
        <v>300</v>
      </c>
      <c r="D198" s="100" t="s">
        <v>301</v>
      </c>
      <c r="E198" s="100" t="s">
        <v>41</v>
      </c>
      <c r="F198" s="100" t="s">
        <v>178</v>
      </c>
      <c r="G198" s="100" t="s">
        <v>827</v>
      </c>
      <c r="H198" s="101">
        <v>4858</v>
      </c>
      <c r="I198" s="99">
        <v>4</v>
      </c>
      <c r="J198" s="102">
        <f>อุดรธานี!F26</f>
        <v>1102004.3400000001</v>
      </c>
      <c r="K198" s="103">
        <f>อุดรธานี!AO26</f>
        <v>1452853.8900000001</v>
      </c>
      <c r="L198" s="104">
        <f>อุดรธานี!AP26</f>
        <v>2573622.42</v>
      </c>
      <c r="M198" s="104">
        <f>อุดรธานี!AQ26</f>
        <v>2611546.62</v>
      </c>
      <c r="N198" s="100"/>
      <c r="O198" s="100"/>
      <c r="P198" s="100"/>
      <c r="Q198" s="92">
        <f t="shared" si="5"/>
        <v>-37924.200000000186</v>
      </c>
      <c r="R198" s="93">
        <f t="shared" si="6"/>
        <v>529.76995059695344</v>
      </c>
    </row>
    <row r="199" spans="1:18" x14ac:dyDescent="0.7">
      <c r="A199" s="99">
        <v>19</v>
      </c>
      <c r="B199" s="100" t="s">
        <v>62</v>
      </c>
      <c r="C199" s="100" t="s">
        <v>300</v>
      </c>
      <c r="D199" s="100" t="s">
        <v>301</v>
      </c>
      <c r="E199" s="100" t="s">
        <v>41</v>
      </c>
      <c r="F199" s="100" t="s">
        <v>178</v>
      </c>
      <c r="G199" s="100" t="s">
        <v>828</v>
      </c>
      <c r="H199" s="101">
        <v>5038</v>
      </c>
      <c r="I199" s="99">
        <v>4</v>
      </c>
      <c r="J199" s="102">
        <f>อุดรธานี!F27</f>
        <v>524415.63</v>
      </c>
      <c r="K199" s="103">
        <f>อุดรธานี!AO27</f>
        <v>853732.53999999992</v>
      </c>
      <c r="L199" s="104">
        <f>อุดรธานี!AP27</f>
        <v>2443085.04</v>
      </c>
      <c r="M199" s="104">
        <f>อุดรธานี!AQ27</f>
        <v>2477326.5999999996</v>
      </c>
      <c r="N199" s="100"/>
      <c r="O199" s="100"/>
      <c r="P199" s="100"/>
      <c r="Q199" s="92">
        <f t="shared" ref="Q199:Q261" si="8">L199-M199</f>
        <v>-34241.55999999959</v>
      </c>
      <c r="R199" s="93">
        <f t="shared" ref="R199:R261" si="9">L199/H199</f>
        <v>484.93152838427949</v>
      </c>
    </row>
    <row r="200" spans="1:18" x14ac:dyDescent="0.7">
      <c r="A200" s="99">
        <v>20</v>
      </c>
      <c r="B200" s="100" t="s">
        <v>62</v>
      </c>
      <c r="C200" s="100" t="s">
        <v>300</v>
      </c>
      <c r="D200" s="100" t="s">
        <v>301</v>
      </c>
      <c r="E200" s="100" t="s">
        <v>41</v>
      </c>
      <c r="F200" s="100" t="s">
        <v>178</v>
      </c>
      <c r="G200" s="100" t="s">
        <v>829</v>
      </c>
      <c r="H200" s="101">
        <v>5026</v>
      </c>
      <c r="I200" s="99">
        <v>4</v>
      </c>
      <c r="J200" s="102">
        <f>อุดรธานี!F28</f>
        <v>1123229.3999999999</v>
      </c>
      <c r="K200" s="103">
        <f>อุดรธานี!AO28</f>
        <v>1293177.2199999997</v>
      </c>
      <c r="L200" s="104">
        <f>อุดรธานี!AP28</f>
        <v>3074666.41</v>
      </c>
      <c r="M200" s="104">
        <f>อุดรธานี!AQ28</f>
        <v>3014256.94</v>
      </c>
      <c r="N200" s="100"/>
      <c r="O200" s="100"/>
      <c r="P200" s="100"/>
      <c r="Q200" s="92">
        <f t="shared" si="8"/>
        <v>60409.470000000205</v>
      </c>
      <c r="R200" s="93">
        <f t="shared" si="9"/>
        <v>611.75217071229611</v>
      </c>
    </row>
    <row r="201" spans="1:18" x14ac:dyDescent="0.7">
      <c r="A201" s="99">
        <v>21</v>
      </c>
      <c r="B201" s="100" t="s">
        <v>62</v>
      </c>
      <c r="C201" s="100" t="s">
        <v>300</v>
      </c>
      <c r="D201" s="100" t="s">
        <v>301</v>
      </c>
      <c r="E201" s="100" t="s">
        <v>41</v>
      </c>
      <c r="F201" s="100" t="s">
        <v>178</v>
      </c>
      <c r="G201" s="100" t="s">
        <v>830</v>
      </c>
      <c r="H201" s="101">
        <v>4590</v>
      </c>
      <c r="I201" s="99">
        <v>4</v>
      </c>
      <c r="J201" s="102">
        <f>อุดรธานี!F29</f>
        <v>381730.8</v>
      </c>
      <c r="K201" s="103">
        <f>อุดรธานี!AO29</f>
        <v>366302.26</v>
      </c>
      <c r="L201" s="104">
        <f>อุดรธานี!AP29</f>
        <v>2382652.12</v>
      </c>
      <c r="M201" s="104">
        <f>อุดรธานี!AQ29</f>
        <v>2536675.5099999998</v>
      </c>
      <c r="N201" s="100"/>
      <c r="O201" s="100"/>
      <c r="P201" s="100"/>
      <c r="Q201" s="92">
        <f t="shared" si="8"/>
        <v>-154023.38999999966</v>
      </c>
      <c r="R201" s="93">
        <f t="shared" si="9"/>
        <v>519.09632244008719</v>
      </c>
    </row>
    <row r="202" spans="1:18" x14ac:dyDescent="0.7">
      <c r="A202" s="99">
        <v>22</v>
      </c>
      <c r="B202" s="100" t="s">
        <v>62</v>
      </c>
      <c r="C202" s="100" t="s">
        <v>300</v>
      </c>
      <c r="D202" s="100" t="s">
        <v>301</v>
      </c>
      <c r="E202" s="100" t="s">
        <v>41</v>
      </c>
      <c r="F202" s="100" t="s">
        <v>178</v>
      </c>
      <c r="G202" s="100" t="s">
        <v>831</v>
      </c>
      <c r="H202" s="101">
        <v>7725</v>
      </c>
      <c r="I202" s="99">
        <v>5</v>
      </c>
      <c r="J202" s="102">
        <f>อุดรธานี!F30</f>
        <v>737052.89</v>
      </c>
      <c r="K202" s="103">
        <f>อุดรธานี!AO30</f>
        <v>979462.23</v>
      </c>
      <c r="L202" s="104">
        <f>อุดรธานี!AP30</f>
        <v>2873347.41</v>
      </c>
      <c r="M202" s="104">
        <f>อุดรธานี!AQ30</f>
        <v>3027119.85</v>
      </c>
      <c r="N202" s="100"/>
      <c r="O202" s="100"/>
      <c r="P202" s="100"/>
      <c r="Q202" s="92">
        <f t="shared" si="8"/>
        <v>-153772.43999999994</v>
      </c>
      <c r="R202" s="93">
        <f t="shared" si="9"/>
        <v>371.95435728155343</v>
      </c>
    </row>
    <row r="203" spans="1:18" x14ac:dyDescent="0.7">
      <c r="A203" s="99">
        <v>23</v>
      </c>
      <c r="B203" s="100" t="s">
        <v>62</v>
      </c>
      <c r="C203" s="100" t="s">
        <v>300</v>
      </c>
      <c r="D203" s="100" t="s">
        <v>301</v>
      </c>
      <c r="E203" s="100" t="s">
        <v>41</v>
      </c>
      <c r="F203" s="100" t="s">
        <v>178</v>
      </c>
      <c r="G203" s="100" t="s">
        <v>832</v>
      </c>
      <c r="H203" s="101">
        <v>5622</v>
      </c>
      <c r="I203" s="99">
        <v>4</v>
      </c>
      <c r="J203" s="102">
        <f>อุดรธานี!F31</f>
        <v>1849004.48</v>
      </c>
      <c r="K203" s="103">
        <f>อุดรธานี!AO31</f>
        <v>2067997.6700000002</v>
      </c>
      <c r="L203" s="104">
        <f>อุดรธานี!AP31</f>
        <v>2036627.49</v>
      </c>
      <c r="M203" s="104">
        <f>อุดรธานี!AQ31</f>
        <v>2127073.79</v>
      </c>
      <c r="N203" s="100"/>
      <c r="O203" s="100"/>
      <c r="P203" s="100"/>
      <c r="Q203" s="92">
        <f t="shared" si="8"/>
        <v>-90446.300000000047</v>
      </c>
      <c r="R203" s="93">
        <f t="shared" si="9"/>
        <v>362.26031483457842</v>
      </c>
    </row>
    <row r="204" spans="1:18" x14ac:dyDescent="0.7">
      <c r="A204" s="99">
        <v>24</v>
      </c>
      <c r="B204" s="100" t="s">
        <v>62</v>
      </c>
      <c r="C204" s="100" t="s">
        <v>300</v>
      </c>
      <c r="D204" s="100" t="s">
        <v>301</v>
      </c>
      <c r="E204" s="100" t="s">
        <v>41</v>
      </c>
      <c r="F204" s="100" t="s">
        <v>178</v>
      </c>
      <c r="G204" s="100" t="s">
        <v>833</v>
      </c>
      <c r="H204" s="101">
        <v>5752</v>
      </c>
      <c r="I204" s="99">
        <v>4</v>
      </c>
      <c r="J204" s="102">
        <f>อุดรธานี!F32</f>
        <v>1253935.6599999999</v>
      </c>
      <c r="K204" s="103">
        <f>อุดรธานี!AO32</f>
        <v>1468703.3599999999</v>
      </c>
      <c r="L204" s="104">
        <f>อุดรธานี!AP32</f>
        <v>3446238.91</v>
      </c>
      <c r="M204" s="104">
        <f>อุดรธานี!AQ32</f>
        <v>3066231.02</v>
      </c>
      <c r="N204" s="100"/>
      <c r="O204" s="100"/>
      <c r="P204" s="100"/>
      <c r="Q204" s="92">
        <f t="shared" si="8"/>
        <v>380007.89000000013</v>
      </c>
      <c r="R204" s="93">
        <f t="shared" si="9"/>
        <v>599.13750173852577</v>
      </c>
    </row>
    <row r="205" spans="1:18" x14ac:dyDescent="0.7">
      <c r="A205" s="99">
        <v>25</v>
      </c>
      <c r="B205" s="100" t="s">
        <v>62</v>
      </c>
      <c r="C205" s="100" t="s">
        <v>300</v>
      </c>
      <c r="D205" s="100" t="s">
        <v>301</v>
      </c>
      <c r="E205" s="100" t="s">
        <v>41</v>
      </c>
      <c r="F205" s="100" t="s">
        <v>178</v>
      </c>
      <c r="G205" s="100" t="s">
        <v>834</v>
      </c>
      <c r="H205" s="101">
        <v>3706</v>
      </c>
      <c r="I205" s="99">
        <v>3</v>
      </c>
      <c r="J205" s="102">
        <f>อุดรธานี!F33</f>
        <v>893468.33</v>
      </c>
      <c r="K205" s="103">
        <f>อุดรธานี!AO33</f>
        <v>1019433.96</v>
      </c>
      <c r="L205" s="104">
        <f>อุดรธานี!AP33</f>
        <v>2281666.33</v>
      </c>
      <c r="M205" s="104">
        <f>อุดรธานี!AQ33</f>
        <v>2488244.7999999998</v>
      </c>
      <c r="N205" s="100"/>
      <c r="O205" s="100"/>
      <c r="P205" s="100"/>
      <c r="Q205" s="92">
        <f t="shared" si="8"/>
        <v>-206578.46999999974</v>
      </c>
      <c r="R205" s="93">
        <f t="shared" si="9"/>
        <v>615.66819481921209</v>
      </c>
    </row>
    <row r="206" spans="1:18" x14ac:dyDescent="0.7">
      <c r="A206" s="99">
        <v>26</v>
      </c>
      <c r="B206" s="100" t="s">
        <v>62</v>
      </c>
      <c r="C206" s="100" t="s">
        <v>300</v>
      </c>
      <c r="D206" s="100" t="s">
        <v>301</v>
      </c>
      <c r="E206" s="100" t="s">
        <v>41</v>
      </c>
      <c r="F206" s="100" t="s">
        <v>178</v>
      </c>
      <c r="G206" s="100" t="s">
        <v>835</v>
      </c>
      <c r="H206" s="101">
        <v>6469</v>
      </c>
      <c r="I206" s="99">
        <v>5</v>
      </c>
      <c r="J206" s="102">
        <f>อุดรธานี!F34</f>
        <v>793167.61</v>
      </c>
      <c r="K206" s="103">
        <f>อุดรธานี!AO34</f>
        <v>1236049.27</v>
      </c>
      <c r="L206" s="104">
        <f>อุดรธานี!AP34</f>
        <v>3037147.91</v>
      </c>
      <c r="M206" s="104">
        <f>อุดรธานี!AQ34</f>
        <v>3122071.21</v>
      </c>
      <c r="N206" s="100"/>
      <c r="O206" s="100"/>
      <c r="P206" s="100"/>
      <c r="Q206" s="92">
        <f t="shared" si="8"/>
        <v>-84923.299999999814</v>
      </c>
      <c r="R206" s="93">
        <f t="shared" si="9"/>
        <v>469.49264337610146</v>
      </c>
    </row>
    <row r="207" spans="1:18" x14ac:dyDescent="0.7">
      <c r="A207" s="99">
        <v>27</v>
      </c>
      <c r="B207" s="100" t="s">
        <v>62</v>
      </c>
      <c r="C207" s="100" t="s">
        <v>300</v>
      </c>
      <c r="D207" s="100" t="s">
        <v>301</v>
      </c>
      <c r="E207" s="100" t="s">
        <v>41</v>
      </c>
      <c r="F207" s="100" t="s">
        <v>178</v>
      </c>
      <c r="G207" s="100" t="s">
        <v>836</v>
      </c>
      <c r="H207" s="101">
        <v>8575</v>
      </c>
      <c r="I207" s="99">
        <v>5</v>
      </c>
      <c r="J207" s="102">
        <f>อุดรธานี!F35</f>
        <v>1275628.53</v>
      </c>
      <c r="K207" s="103">
        <f>อุดรธานี!AO35</f>
        <v>1640466.1600000001</v>
      </c>
      <c r="L207" s="104">
        <f>อุดรธานี!AP35</f>
        <v>2860328.83</v>
      </c>
      <c r="M207" s="104">
        <f>อุดรธานี!AQ35</f>
        <v>2929653.3000000003</v>
      </c>
      <c r="N207" s="100"/>
      <c r="O207" s="100"/>
      <c r="P207" s="100"/>
      <c r="Q207" s="92">
        <f t="shared" si="8"/>
        <v>-69324.470000000205</v>
      </c>
      <c r="R207" s="93">
        <f t="shared" si="9"/>
        <v>333.5660443148688</v>
      </c>
    </row>
    <row r="208" spans="1:18" x14ac:dyDescent="0.7">
      <c r="A208" s="99">
        <v>28</v>
      </c>
      <c r="B208" s="100" t="s">
        <v>62</v>
      </c>
      <c r="C208" s="100" t="s">
        <v>300</v>
      </c>
      <c r="D208" s="100" t="s">
        <v>301</v>
      </c>
      <c r="E208" s="100" t="s">
        <v>41</v>
      </c>
      <c r="F208" s="100" t="s">
        <v>178</v>
      </c>
      <c r="G208" s="100" t="s">
        <v>837</v>
      </c>
      <c r="H208" s="101">
        <v>2704</v>
      </c>
      <c r="I208" s="99">
        <v>2</v>
      </c>
      <c r="J208" s="102">
        <f>อุดรธานี!F36</f>
        <v>603279.17000000004</v>
      </c>
      <c r="K208" s="103">
        <f>อุดรธานี!AO36</f>
        <v>774107.35000000009</v>
      </c>
      <c r="L208" s="104">
        <f>อุดรธานี!AP36</f>
        <v>2104450.9900000002</v>
      </c>
      <c r="M208" s="104">
        <f>อุดรธานี!AQ36</f>
        <v>2074339.89</v>
      </c>
      <c r="N208" s="100"/>
      <c r="O208" s="100"/>
      <c r="P208" s="100"/>
      <c r="Q208" s="92">
        <f t="shared" si="8"/>
        <v>30111.100000000326</v>
      </c>
      <c r="R208" s="93">
        <f t="shared" si="9"/>
        <v>778.2732951183433</v>
      </c>
    </row>
    <row r="209" spans="1:18" x14ac:dyDescent="0.7">
      <c r="A209" s="99">
        <v>29</v>
      </c>
      <c r="B209" s="100" t="s">
        <v>62</v>
      </c>
      <c r="C209" s="100" t="s">
        <v>300</v>
      </c>
      <c r="D209" s="100" t="s">
        <v>301</v>
      </c>
      <c r="E209" s="100" t="s">
        <v>41</v>
      </c>
      <c r="F209" s="100" t="s">
        <v>178</v>
      </c>
      <c r="G209" s="100" t="s">
        <v>838</v>
      </c>
      <c r="H209" s="101">
        <v>5541</v>
      </c>
      <c r="I209" s="99">
        <v>4</v>
      </c>
      <c r="J209" s="102">
        <f>อุดรธานี!F37</f>
        <v>769547.11</v>
      </c>
      <c r="K209" s="103">
        <f>อุดรธานี!AO37</f>
        <v>891563.95</v>
      </c>
      <c r="L209" s="104">
        <f>อุดรธานี!AP37</f>
        <v>1639446.78</v>
      </c>
      <c r="M209" s="104">
        <f>อุดรธานี!AQ37</f>
        <v>1726446.75</v>
      </c>
      <c r="N209" s="100"/>
      <c r="O209" s="100"/>
      <c r="P209" s="100"/>
      <c r="Q209" s="92">
        <f t="shared" si="8"/>
        <v>-86999.969999999972</v>
      </c>
      <c r="R209" s="93">
        <f t="shared" si="9"/>
        <v>295.87561451001625</v>
      </c>
    </row>
    <row r="210" spans="1:18" s="111" customFormat="1" x14ac:dyDescent="0.7">
      <c r="A210" s="105">
        <v>1</v>
      </c>
      <c r="B210" s="106" t="s">
        <v>62</v>
      </c>
      <c r="C210" s="106"/>
      <c r="D210" s="106"/>
      <c r="E210" s="106" t="s">
        <v>75</v>
      </c>
      <c r="F210" s="106"/>
      <c r="G210" s="106" t="s">
        <v>303</v>
      </c>
      <c r="H210" s="112">
        <f>SUM(H181:H209)</f>
        <v>193162</v>
      </c>
      <c r="I210" s="105"/>
      <c r="J210" s="108">
        <f>SUM(J181:J209)</f>
        <v>29346712.459999997</v>
      </c>
      <c r="K210" s="143">
        <f>SUM(K181:K209)</f>
        <v>37321099.260000013</v>
      </c>
      <c r="L210" s="108">
        <f>SUM(L181:L209)</f>
        <v>90578741.529999986</v>
      </c>
      <c r="M210" s="108">
        <f>SUM(M181:M209)</f>
        <v>93041406.679999992</v>
      </c>
      <c r="N210" s="106">
        <v>28</v>
      </c>
      <c r="O210" s="106">
        <v>28</v>
      </c>
      <c r="P210" s="106">
        <f>N210-O210</f>
        <v>0</v>
      </c>
      <c r="Q210" s="109">
        <f t="shared" si="8"/>
        <v>-2462665.150000006</v>
      </c>
      <c r="R210" s="110">
        <f>L210/H210</f>
        <v>468.92629777078298</v>
      </c>
    </row>
    <row r="211" spans="1:18" x14ac:dyDescent="0.7">
      <c r="A211" s="99">
        <v>1</v>
      </c>
      <c r="B211" s="100" t="s">
        <v>62</v>
      </c>
      <c r="C211" s="100" t="s">
        <v>304</v>
      </c>
      <c r="D211" s="100" t="s">
        <v>83</v>
      </c>
      <c r="E211" s="100" t="s">
        <v>42</v>
      </c>
      <c r="F211" s="100" t="s">
        <v>208</v>
      </c>
      <c r="G211" s="100" t="s">
        <v>305</v>
      </c>
      <c r="H211" s="101"/>
      <c r="I211" s="99"/>
      <c r="J211" s="102"/>
      <c r="K211" s="103"/>
      <c r="L211" s="104"/>
      <c r="M211" s="104"/>
      <c r="N211" s="100"/>
      <c r="O211" s="100"/>
      <c r="P211" s="100"/>
    </row>
    <row r="212" spans="1:18" x14ac:dyDescent="0.7">
      <c r="A212" s="99">
        <v>2</v>
      </c>
      <c r="B212" s="100" t="s">
        <v>62</v>
      </c>
      <c r="C212" s="100" t="s">
        <v>304</v>
      </c>
      <c r="D212" s="100" t="s">
        <v>83</v>
      </c>
      <c r="E212" s="100" t="s">
        <v>42</v>
      </c>
      <c r="F212" s="100" t="s">
        <v>178</v>
      </c>
      <c r="G212" s="100" t="s">
        <v>839</v>
      </c>
      <c r="H212" s="101">
        <v>3427</v>
      </c>
      <c r="I212" s="99">
        <v>3</v>
      </c>
      <c r="J212" s="102">
        <f>อุดรธานี!F38</f>
        <v>796569.06</v>
      </c>
      <c r="K212" s="103">
        <f>อุดรธานี!AO38</f>
        <v>808323.7300000001</v>
      </c>
      <c r="L212" s="104">
        <f>อุดรธานี!AP38</f>
        <v>2688009.25</v>
      </c>
      <c r="M212" s="104">
        <f>อุดรธานี!AQ38</f>
        <v>2280369.85</v>
      </c>
      <c r="N212" s="100"/>
      <c r="O212" s="100"/>
      <c r="P212" s="100"/>
      <c r="Q212" s="92">
        <f t="shared" si="8"/>
        <v>407639.39999999991</v>
      </c>
      <c r="R212" s="93">
        <f t="shared" si="9"/>
        <v>784.3621972570761</v>
      </c>
    </row>
    <row r="213" spans="1:18" x14ac:dyDescent="0.7">
      <c r="A213" s="99">
        <v>3</v>
      </c>
      <c r="B213" s="100" t="s">
        <v>62</v>
      </c>
      <c r="C213" s="100" t="s">
        <v>304</v>
      </c>
      <c r="D213" s="100" t="s">
        <v>83</v>
      </c>
      <c r="E213" s="100" t="s">
        <v>42</v>
      </c>
      <c r="F213" s="100" t="s">
        <v>178</v>
      </c>
      <c r="G213" s="100" t="s">
        <v>840</v>
      </c>
      <c r="H213" s="101">
        <v>4040</v>
      </c>
      <c r="I213" s="99">
        <v>3</v>
      </c>
      <c r="J213" s="102">
        <f>อุดรธานี!F39</f>
        <v>1525089.61</v>
      </c>
      <c r="K213" s="103">
        <f>อุดรธานี!AO39</f>
        <v>1441575.7200000002</v>
      </c>
      <c r="L213" s="104">
        <f>อุดรธานี!AP39</f>
        <v>2021341.9600000002</v>
      </c>
      <c r="M213" s="104">
        <f>อุดรธานี!AQ39</f>
        <v>2422312.2399999998</v>
      </c>
      <c r="N213" s="100"/>
      <c r="O213" s="100"/>
      <c r="P213" s="100"/>
      <c r="Q213" s="92">
        <f t="shared" si="8"/>
        <v>-400970.27999999956</v>
      </c>
      <c r="R213" s="93">
        <f t="shared" si="9"/>
        <v>500.33216831683171</v>
      </c>
    </row>
    <row r="214" spans="1:18" x14ac:dyDescent="0.7">
      <c r="A214" s="99">
        <v>4</v>
      </c>
      <c r="B214" s="100" t="s">
        <v>62</v>
      </c>
      <c r="C214" s="100" t="s">
        <v>304</v>
      </c>
      <c r="D214" s="100" t="s">
        <v>83</v>
      </c>
      <c r="E214" s="100" t="s">
        <v>42</v>
      </c>
      <c r="F214" s="100" t="s">
        <v>178</v>
      </c>
      <c r="G214" s="100" t="s">
        <v>841</v>
      </c>
      <c r="H214" s="101">
        <v>3777</v>
      </c>
      <c r="I214" s="99">
        <v>3</v>
      </c>
      <c r="J214" s="102">
        <f>อุดรธานี!F40</f>
        <v>702648.47</v>
      </c>
      <c r="K214" s="103">
        <f>อุดรธานี!AO40</f>
        <v>778732.42</v>
      </c>
      <c r="L214" s="104">
        <f>อุดรธานี!AP40</f>
        <v>3322548</v>
      </c>
      <c r="M214" s="104">
        <f>อุดรธานี!AQ40</f>
        <v>3559228.93</v>
      </c>
      <c r="N214" s="100"/>
      <c r="O214" s="100"/>
      <c r="P214" s="100"/>
      <c r="Q214" s="92">
        <f t="shared" si="8"/>
        <v>-236680.93000000017</v>
      </c>
      <c r="R214" s="93">
        <f t="shared" si="9"/>
        <v>879.67911040508341</v>
      </c>
    </row>
    <row r="215" spans="1:18" x14ac:dyDescent="0.7">
      <c r="A215" s="99">
        <v>5</v>
      </c>
      <c r="B215" s="100" t="s">
        <v>62</v>
      </c>
      <c r="C215" s="100" t="s">
        <v>304</v>
      </c>
      <c r="D215" s="100" t="s">
        <v>83</v>
      </c>
      <c r="E215" s="100" t="s">
        <v>42</v>
      </c>
      <c r="F215" s="100" t="s">
        <v>178</v>
      </c>
      <c r="G215" s="100" t="s">
        <v>842</v>
      </c>
      <c r="H215" s="101">
        <v>3629</v>
      </c>
      <c r="I215" s="99">
        <v>3</v>
      </c>
      <c r="J215" s="102">
        <f>อุดรธานี!F41</f>
        <v>701377.83</v>
      </c>
      <c r="K215" s="103">
        <f>อุดรธานี!AO41</f>
        <v>824976.1</v>
      </c>
      <c r="L215" s="104">
        <f>อุดรธานี!AP41</f>
        <v>2366678.7399999998</v>
      </c>
      <c r="M215" s="104">
        <f>อุดรธานี!AQ41</f>
        <v>2387253.98</v>
      </c>
      <c r="N215" s="100"/>
      <c r="O215" s="100"/>
      <c r="P215" s="100"/>
      <c r="Q215" s="92">
        <f t="shared" si="8"/>
        <v>-20575.240000000224</v>
      </c>
      <c r="R215" s="93">
        <f t="shared" si="9"/>
        <v>652.15727197575086</v>
      </c>
    </row>
    <row r="216" spans="1:18" x14ac:dyDescent="0.7">
      <c r="A216" s="99">
        <v>6</v>
      </c>
      <c r="B216" s="100" t="s">
        <v>62</v>
      </c>
      <c r="C216" s="100" t="s">
        <v>304</v>
      </c>
      <c r="D216" s="100" t="s">
        <v>83</v>
      </c>
      <c r="E216" s="100" t="s">
        <v>42</v>
      </c>
      <c r="F216" s="100" t="s">
        <v>178</v>
      </c>
      <c r="G216" s="100" t="s">
        <v>843</v>
      </c>
      <c r="H216" s="101">
        <v>7375</v>
      </c>
      <c r="I216" s="99">
        <v>5</v>
      </c>
      <c r="J216" s="102">
        <f>อุดรธานี!F42</f>
        <v>1229883.17</v>
      </c>
      <c r="K216" s="103">
        <f>อุดรธานี!AO42</f>
        <v>1209722.1400000001</v>
      </c>
      <c r="L216" s="104">
        <f>อุดรธานี!AP42</f>
        <v>4273791.01</v>
      </c>
      <c r="M216" s="104">
        <f>อุดรธานี!AQ42</f>
        <v>4432475.3199999994</v>
      </c>
      <c r="N216" s="100"/>
      <c r="O216" s="100"/>
      <c r="P216" s="100"/>
      <c r="Q216" s="92">
        <f t="shared" si="8"/>
        <v>-158684.30999999959</v>
      </c>
      <c r="R216" s="93">
        <f t="shared" si="9"/>
        <v>579.49708610169489</v>
      </c>
    </row>
    <row r="217" spans="1:18" x14ac:dyDescent="0.7">
      <c r="A217" s="99">
        <v>7</v>
      </c>
      <c r="B217" s="100" t="s">
        <v>62</v>
      </c>
      <c r="C217" s="100" t="s">
        <v>304</v>
      </c>
      <c r="D217" s="100" t="s">
        <v>83</v>
      </c>
      <c r="E217" s="100" t="s">
        <v>42</v>
      </c>
      <c r="F217" s="100" t="s">
        <v>178</v>
      </c>
      <c r="G217" s="100" t="s">
        <v>844</v>
      </c>
      <c r="H217" s="101">
        <v>7220</v>
      </c>
      <c r="I217" s="99">
        <v>5</v>
      </c>
      <c r="J217" s="102">
        <f>อุดรธานี!F43</f>
        <v>1139562.26</v>
      </c>
      <c r="K217" s="103">
        <f>อุดรธานี!AO43</f>
        <v>1135086.5999999999</v>
      </c>
      <c r="L217" s="104">
        <f>อุดรธานี!AP43</f>
        <v>4062519.71</v>
      </c>
      <c r="M217" s="104">
        <f>อุดรธานี!AQ43</f>
        <v>4406901.0599999996</v>
      </c>
      <c r="N217" s="100"/>
      <c r="O217" s="100"/>
      <c r="P217" s="100"/>
      <c r="Q217" s="92">
        <f t="shared" si="8"/>
        <v>-344381.34999999963</v>
      </c>
      <c r="R217" s="93">
        <f t="shared" si="9"/>
        <v>562.67586011080334</v>
      </c>
    </row>
    <row r="218" spans="1:18" x14ac:dyDescent="0.7">
      <c r="A218" s="99">
        <v>8</v>
      </c>
      <c r="B218" s="100" t="s">
        <v>62</v>
      </c>
      <c r="C218" s="100" t="s">
        <v>304</v>
      </c>
      <c r="D218" s="100" t="s">
        <v>83</v>
      </c>
      <c r="E218" s="100" t="s">
        <v>42</v>
      </c>
      <c r="F218" s="100" t="s">
        <v>178</v>
      </c>
      <c r="G218" s="100" t="s">
        <v>845</v>
      </c>
      <c r="H218" s="101">
        <v>2933</v>
      </c>
      <c r="I218" s="99">
        <v>2</v>
      </c>
      <c r="J218" s="102">
        <f>อุดรธานี!F44</f>
        <v>625001.13</v>
      </c>
      <c r="K218" s="103">
        <f>อุดรธานี!AO44</f>
        <v>603311.19000000006</v>
      </c>
      <c r="L218" s="104">
        <f>อุดรธานี!AP44</f>
        <v>2859522.85</v>
      </c>
      <c r="M218" s="104">
        <f>อุดรธานี!AQ44</f>
        <v>2500141.0299999998</v>
      </c>
      <c r="N218" s="100"/>
      <c r="O218" s="100"/>
      <c r="P218" s="100"/>
      <c r="Q218" s="92">
        <f t="shared" si="8"/>
        <v>359381.8200000003</v>
      </c>
      <c r="R218" s="93">
        <f t="shared" si="9"/>
        <v>974.94812478690767</v>
      </c>
    </row>
    <row r="219" spans="1:18" x14ac:dyDescent="0.7">
      <c r="A219" s="99">
        <v>9</v>
      </c>
      <c r="B219" s="100" t="s">
        <v>62</v>
      </c>
      <c r="C219" s="100" t="s">
        <v>304</v>
      </c>
      <c r="D219" s="100" t="s">
        <v>83</v>
      </c>
      <c r="E219" s="100" t="s">
        <v>42</v>
      </c>
      <c r="F219" s="100" t="s">
        <v>178</v>
      </c>
      <c r="G219" s="100" t="s">
        <v>846</v>
      </c>
      <c r="H219" s="101">
        <v>3400</v>
      </c>
      <c r="I219" s="99">
        <v>3</v>
      </c>
      <c r="J219" s="102">
        <f>อุดรธานี!F45</f>
        <v>680247.93</v>
      </c>
      <c r="K219" s="103">
        <f>อุดรธานี!AO45</f>
        <v>301714.88000000012</v>
      </c>
      <c r="L219" s="104">
        <f>อุดรธานี!AP45</f>
        <v>2211581.16</v>
      </c>
      <c r="M219" s="104">
        <f>อุดรธานี!AQ45</f>
        <v>2549288.91</v>
      </c>
      <c r="N219" s="100"/>
      <c r="O219" s="100"/>
      <c r="P219" s="100"/>
      <c r="Q219" s="92">
        <f t="shared" si="8"/>
        <v>-337707.75</v>
      </c>
      <c r="R219" s="93">
        <f t="shared" si="9"/>
        <v>650.46504705882353</v>
      </c>
    </row>
    <row r="220" spans="1:18" x14ac:dyDescent="0.7">
      <c r="A220" s="99">
        <v>10</v>
      </c>
      <c r="B220" s="100" t="s">
        <v>62</v>
      </c>
      <c r="C220" s="100" t="s">
        <v>304</v>
      </c>
      <c r="D220" s="100" t="s">
        <v>83</v>
      </c>
      <c r="E220" s="100" t="s">
        <v>42</v>
      </c>
      <c r="F220" s="100" t="s">
        <v>178</v>
      </c>
      <c r="G220" s="100" t="s">
        <v>847</v>
      </c>
      <c r="H220" s="101">
        <v>2041</v>
      </c>
      <c r="I220" s="99">
        <v>2</v>
      </c>
      <c r="J220" s="102">
        <f>อุดรธานี!F46</f>
        <v>555101.37</v>
      </c>
      <c r="K220" s="103">
        <f>อุดรธานี!AO46</f>
        <v>576162.76</v>
      </c>
      <c r="L220" s="104">
        <f>อุดรธานี!AP46</f>
        <v>2035076.44</v>
      </c>
      <c r="M220" s="104">
        <f>อุดรธานี!AQ46</f>
        <v>2056590.75</v>
      </c>
      <c r="N220" s="100"/>
      <c r="O220" s="100"/>
      <c r="P220" s="100"/>
      <c r="Q220" s="92">
        <f t="shared" si="8"/>
        <v>-21514.310000000056</v>
      </c>
      <c r="R220" s="93">
        <f t="shared" si="9"/>
        <v>997.09771680548749</v>
      </c>
    </row>
    <row r="221" spans="1:18" x14ac:dyDescent="0.7">
      <c r="A221" s="99">
        <v>11</v>
      </c>
      <c r="B221" s="100" t="s">
        <v>62</v>
      </c>
      <c r="C221" s="100" t="s">
        <v>304</v>
      </c>
      <c r="D221" s="100" t="s">
        <v>83</v>
      </c>
      <c r="E221" s="100" t="s">
        <v>42</v>
      </c>
      <c r="F221" s="100" t="s">
        <v>178</v>
      </c>
      <c r="G221" s="100" t="s">
        <v>848</v>
      </c>
      <c r="H221" s="101">
        <v>3738</v>
      </c>
      <c r="I221" s="99">
        <v>3</v>
      </c>
      <c r="J221" s="102">
        <f>อุดรธานี!F47</f>
        <v>522757.35</v>
      </c>
      <c r="K221" s="103">
        <f>อุดรธานี!AO47</f>
        <v>517628.63</v>
      </c>
      <c r="L221" s="104">
        <f>อุดรธานี!AP47</f>
        <v>1872717.26</v>
      </c>
      <c r="M221" s="104">
        <f>อุดรธานี!AQ47</f>
        <v>2203452.94</v>
      </c>
      <c r="N221" s="100"/>
      <c r="O221" s="100"/>
      <c r="P221" s="100"/>
      <c r="Q221" s="92">
        <f t="shared" si="8"/>
        <v>-330735.67999999993</v>
      </c>
      <c r="R221" s="93">
        <f t="shared" si="9"/>
        <v>500.99445157838414</v>
      </c>
    </row>
    <row r="222" spans="1:18" x14ac:dyDescent="0.7">
      <c r="A222" s="99">
        <v>12</v>
      </c>
      <c r="B222" s="100" t="s">
        <v>62</v>
      </c>
      <c r="C222" s="100" t="s">
        <v>304</v>
      </c>
      <c r="D222" s="100" t="s">
        <v>83</v>
      </c>
      <c r="E222" s="100" t="s">
        <v>42</v>
      </c>
      <c r="F222" s="100" t="s">
        <v>178</v>
      </c>
      <c r="G222" s="100" t="s">
        <v>849</v>
      </c>
      <c r="H222" s="101">
        <v>3574</v>
      </c>
      <c r="I222" s="99">
        <v>3</v>
      </c>
      <c r="J222" s="102">
        <f>อุดรธานี!F48</f>
        <v>868496.31</v>
      </c>
      <c r="K222" s="103">
        <f>อุดรธานี!AO48</f>
        <v>871549.85000000009</v>
      </c>
      <c r="L222" s="104">
        <f>อุดรธานี!AP48</f>
        <v>1987802.02</v>
      </c>
      <c r="M222" s="104">
        <f>อุดรธานี!AQ48</f>
        <v>2227087.15</v>
      </c>
      <c r="N222" s="100"/>
      <c r="O222" s="100"/>
      <c r="P222" s="100"/>
      <c r="Q222" s="92">
        <f t="shared" si="8"/>
        <v>-239285.12999999989</v>
      </c>
      <c r="R222" s="93">
        <f t="shared" si="9"/>
        <v>556.18411303861217</v>
      </c>
    </row>
    <row r="223" spans="1:18" s="111" customFormat="1" x14ac:dyDescent="0.7">
      <c r="A223" s="105">
        <v>2</v>
      </c>
      <c r="B223" s="106" t="s">
        <v>62</v>
      </c>
      <c r="C223" s="106"/>
      <c r="D223" s="106"/>
      <c r="E223" s="106" t="s">
        <v>75</v>
      </c>
      <c r="F223" s="106"/>
      <c r="G223" s="106" t="s">
        <v>306</v>
      </c>
      <c r="H223" s="112">
        <f>SUM(H211:H222)</f>
        <v>45154</v>
      </c>
      <c r="I223" s="105"/>
      <c r="J223" s="108">
        <f>SUM(J211:J222)</f>
        <v>9346734.4900000002</v>
      </c>
      <c r="K223" s="108">
        <f>SUM(K211:K222)</f>
        <v>9068784.0199999996</v>
      </c>
      <c r="L223" s="108">
        <f>SUM(L211:L222)</f>
        <v>29701588.400000002</v>
      </c>
      <c r="M223" s="108">
        <f>SUM(M211:M222)</f>
        <v>31025102.16</v>
      </c>
      <c r="N223" s="106">
        <v>11</v>
      </c>
      <c r="O223" s="106">
        <v>11</v>
      </c>
      <c r="P223" s="106">
        <f>N223-O223</f>
        <v>0</v>
      </c>
      <c r="Q223" s="109">
        <f t="shared" si="8"/>
        <v>-1323513.7599999979</v>
      </c>
      <c r="R223" s="110">
        <f>L223/H223</f>
        <v>657.78421402312097</v>
      </c>
    </row>
    <row r="224" spans="1:18" x14ac:dyDescent="0.7">
      <c r="A224" s="99">
        <v>1</v>
      </c>
      <c r="B224" s="100" t="s">
        <v>62</v>
      </c>
      <c r="C224" s="100" t="s">
        <v>29</v>
      </c>
      <c r="D224" s="100" t="s">
        <v>90</v>
      </c>
      <c r="E224" s="100" t="s">
        <v>30</v>
      </c>
      <c r="F224" s="100" t="s">
        <v>208</v>
      </c>
      <c r="G224" s="100" t="s">
        <v>307</v>
      </c>
      <c r="H224" s="101"/>
      <c r="I224" s="99"/>
      <c r="J224" s="102"/>
      <c r="K224" s="103"/>
      <c r="L224" s="104"/>
      <c r="M224" s="104"/>
      <c r="N224" s="100"/>
      <c r="O224" s="100"/>
      <c r="P224" s="100"/>
    </row>
    <row r="225" spans="1:18" x14ac:dyDescent="0.7">
      <c r="A225" s="99">
        <v>2</v>
      </c>
      <c r="B225" s="100" t="s">
        <v>62</v>
      </c>
      <c r="C225" s="100" t="s">
        <v>29</v>
      </c>
      <c r="D225" s="100" t="s">
        <v>90</v>
      </c>
      <c r="E225" s="100" t="s">
        <v>30</v>
      </c>
      <c r="F225" s="100" t="s">
        <v>178</v>
      </c>
      <c r="G225" s="100" t="s">
        <v>850</v>
      </c>
      <c r="H225" s="101">
        <v>3277</v>
      </c>
      <c r="I225" s="99">
        <v>3</v>
      </c>
      <c r="J225" s="102">
        <f>อุดรธานี!F49</f>
        <v>366679.23</v>
      </c>
      <c r="K225" s="103">
        <f>อุดรธานี!AO49</f>
        <v>588736.20000000007</v>
      </c>
      <c r="L225" s="104">
        <f>อุดรธานี!AP49</f>
        <v>1893519.41</v>
      </c>
      <c r="M225" s="104">
        <f>อุดรธานี!AQ49</f>
        <v>1851240.7099999997</v>
      </c>
      <c r="N225" s="100"/>
      <c r="O225" s="100"/>
      <c r="P225" s="100"/>
      <c r="Q225" s="92">
        <f t="shared" si="8"/>
        <v>42278.700000000186</v>
      </c>
      <c r="R225" s="93">
        <f t="shared" si="9"/>
        <v>577.82099786389983</v>
      </c>
    </row>
    <row r="226" spans="1:18" x14ac:dyDescent="0.7">
      <c r="A226" s="99">
        <v>3</v>
      </c>
      <c r="B226" s="100" t="s">
        <v>62</v>
      </c>
      <c r="C226" s="100" t="s">
        <v>29</v>
      </c>
      <c r="D226" s="100" t="s">
        <v>90</v>
      </c>
      <c r="E226" s="100" t="s">
        <v>30</v>
      </c>
      <c r="F226" s="100" t="s">
        <v>178</v>
      </c>
      <c r="G226" s="100" t="s">
        <v>851</v>
      </c>
      <c r="H226" s="101">
        <v>3411</v>
      </c>
      <c r="I226" s="99">
        <v>3</v>
      </c>
      <c r="J226" s="102">
        <f>อุดรธานี!F50</f>
        <v>378201.74</v>
      </c>
      <c r="K226" s="102">
        <f>อุดรธานี!AO50</f>
        <v>505125.11</v>
      </c>
      <c r="L226" s="104">
        <f>อุดรธานี!AP50</f>
        <v>2788163.19</v>
      </c>
      <c r="M226" s="104">
        <f>อุดรธานี!AQ50</f>
        <v>2703825.07</v>
      </c>
      <c r="N226" s="100"/>
      <c r="O226" s="100"/>
      <c r="P226" s="100"/>
      <c r="Q226" s="92">
        <f t="shared" si="8"/>
        <v>84338.120000000112</v>
      </c>
      <c r="R226" s="93">
        <f t="shared" si="9"/>
        <v>817.40345646437993</v>
      </c>
    </row>
    <row r="227" spans="1:18" s="150" customFormat="1" x14ac:dyDescent="0.7">
      <c r="A227" s="144">
        <v>4</v>
      </c>
      <c r="B227" s="145" t="s">
        <v>62</v>
      </c>
      <c r="C227" s="145" t="s">
        <v>29</v>
      </c>
      <c r="D227" s="145" t="s">
        <v>90</v>
      </c>
      <c r="E227" s="145" t="s">
        <v>30</v>
      </c>
      <c r="F227" s="145" t="s">
        <v>178</v>
      </c>
      <c r="G227" s="145" t="s">
        <v>852</v>
      </c>
      <c r="H227" s="146">
        <v>2894</v>
      </c>
      <c r="I227" s="147">
        <v>2</v>
      </c>
      <c r="J227" s="153">
        <f>อุดรธานี!F51</f>
        <v>129759.14</v>
      </c>
      <c r="K227" s="153">
        <f>อุดรธานี!AO51</f>
        <v>152445.63</v>
      </c>
      <c r="L227" s="153">
        <f>อุดรธานี!AP51</f>
        <v>1949036.83</v>
      </c>
      <c r="M227" s="153">
        <f>อุดรธานี!AQ51</f>
        <v>2015712.7299999997</v>
      </c>
      <c r="N227" s="145"/>
      <c r="O227" s="145"/>
      <c r="P227" s="145"/>
      <c r="Q227" s="149">
        <f t="shared" si="8"/>
        <v>-66675.899999999674</v>
      </c>
      <c r="R227" s="149">
        <f t="shared" si="9"/>
        <v>673.47506219765035</v>
      </c>
    </row>
    <row r="228" spans="1:18" s="150" customFormat="1" x14ac:dyDescent="0.7">
      <c r="A228" s="144">
        <v>5</v>
      </c>
      <c r="B228" s="145" t="s">
        <v>62</v>
      </c>
      <c r="C228" s="145" t="s">
        <v>29</v>
      </c>
      <c r="D228" s="145" t="s">
        <v>90</v>
      </c>
      <c r="E228" s="145" t="s">
        <v>30</v>
      </c>
      <c r="F228" s="145" t="s">
        <v>178</v>
      </c>
      <c r="G228" s="145" t="s">
        <v>853</v>
      </c>
      <c r="H228" s="146">
        <v>2458</v>
      </c>
      <c r="I228" s="147">
        <v>2</v>
      </c>
      <c r="J228" s="153">
        <f>อุดรธานี!F52</f>
        <v>154325.34</v>
      </c>
      <c r="K228" s="153">
        <f>อุดรธานี!AO52</f>
        <v>415051.45999999996</v>
      </c>
      <c r="L228" s="153">
        <f>อุดรธานี!AP52</f>
        <v>2926140.51</v>
      </c>
      <c r="M228" s="153">
        <f>อุดรธานี!AQ52</f>
        <v>2884077.7399999998</v>
      </c>
      <c r="N228" s="145"/>
      <c r="O228" s="145"/>
      <c r="P228" s="145"/>
      <c r="Q228" s="149">
        <f t="shared" si="8"/>
        <v>42062.770000000019</v>
      </c>
      <c r="R228" s="149">
        <f t="shared" si="9"/>
        <v>1190.4558624898291</v>
      </c>
    </row>
    <row r="229" spans="1:18" s="150" customFormat="1" x14ac:dyDescent="0.7">
      <c r="A229" s="144">
        <v>6</v>
      </c>
      <c r="B229" s="145" t="s">
        <v>62</v>
      </c>
      <c r="C229" s="145" t="s">
        <v>29</v>
      </c>
      <c r="D229" s="145" t="s">
        <v>90</v>
      </c>
      <c r="E229" s="145" t="s">
        <v>30</v>
      </c>
      <c r="F229" s="145" t="s">
        <v>178</v>
      </c>
      <c r="G229" s="145" t="s">
        <v>854</v>
      </c>
      <c r="H229" s="146">
        <v>5253</v>
      </c>
      <c r="I229" s="147">
        <v>4</v>
      </c>
      <c r="J229" s="153">
        <f>อุดรธานี!F53</f>
        <v>543853.21</v>
      </c>
      <c r="K229" s="153">
        <f>อุดรธานี!AO53</f>
        <v>873130.08</v>
      </c>
      <c r="L229" s="153">
        <f>อุดรธานี!AP53</f>
        <v>3091333.93</v>
      </c>
      <c r="M229" s="153">
        <f>อุดรธานี!AQ53</f>
        <v>3038697.31</v>
      </c>
      <c r="N229" s="145"/>
      <c r="O229" s="145"/>
      <c r="P229" s="145"/>
      <c r="Q229" s="149">
        <f t="shared" si="8"/>
        <v>52636.620000000112</v>
      </c>
      <c r="R229" s="149">
        <f t="shared" si="9"/>
        <v>588.48923091566724</v>
      </c>
    </row>
    <row r="230" spans="1:18" s="157" customFormat="1" x14ac:dyDescent="0.7">
      <c r="A230" s="151">
        <v>7</v>
      </c>
      <c r="B230" s="152" t="s">
        <v>62</v>
      </c>
      <c r="C230" s="152" t="s">
        <v>29</v>
      </c>
      <c r="D230" s="152" t="s">
        <v>90</v>
      </c>
      <c r="E230" s="152" t="s">
        <v>30</v>
      </c>
      <c r="F230" s="152" t="s">
        <v>178</v>
      </c>
      <c r="G230" s="152" t="s">
        <v>855</v>
      </c>
      <c r="H230" s="146">
        <v>2165</v>
      </c>
      <c r="I230" s="151">
        <v>2</v>
      </c>
      <c r="J230" s="153">
        <f>อุดรธานี!F54</f>
        <v>421728.4</v>
      </c>
      <c r="K230" s="153">
        <f>อุดรธานี!AO54</f>
        <v>678938.4</v>
      </c>
      <c r="L230" s="153">
        <f>อุดรธานี!AP54</f>
        <v>1842447.12</v>
      </c>
      <c r="M230" s="153">
        <f>อุดรธานี!AQ54</f>
        <v>1725197.4000000001</v>
      </c>
      <c r="N230" s="152"/>
      <c r="O230" s="152"/>
      <c r="P230" s="152"/>
      <c r="Q230" s="155">
        <f t="shared" si="8"/>
        <v>117249.71999999997</v>
      </c>
      <c r="R230" s="156">
        <f t="shared" si="9"/>
        <v>851.01483602771373</v>
      </c>
    </row>
    <row r="231" spans="1:18" s="157" customFormat="1" x14ac:dyDescent="0.7">
      <c r="A231" s="151">
        <v>8</v>
      </c>
      <c r="B231" s="152" t="s">
        <v>62</v>
      </c>
      <c r="C231" s="152" t="s">
        <v>29</v>
      </c>
      <c r="D231" s="152" t="s">
        <v>90</v>
      </c>
      <c r="E231" s="152" t="s">
        <v>30</v>
      </c>
      <c r="F231" s="152" t="s">
        <v>178</v>
      </c>
      <c r="G231" s="152" t="s">
        <v>856</v>
      </c>
      <c r="H231" s="146">
        <v>2520</v>
      </c>
      <c r="I231" s="151">
        <v>2</v>
      </c>
      <c r="J231" s="153">
        <f>อุดรธานี!F55</f>
        <v>290860.82</v>
      </c>
      <c r="K231" s="153">
        <f>อุดรธานี!AO55</f>
        <v>510556.52</v>
      </c>
      <c r="L231" s="153">
        <f>อุดรธานี!AP55</f>
        <v>1742767.33</v>
      </c>
      <c r="M231" s="153">
        <f>อุดรธานี!AQ55</f>
        <v>1660169.93</v>
      </c>
      <c r="N231" s="152"/>
      <c r="O231" s="152"/>
      <c r="P231" s="152"/>
      <c r="Q231" s="155">
        <f t="shared" si="8"/>
        <v>82597.40000000014</v>
      </c>
      <c r="R231" s="156">
        <f t="shared" si="9"/>
        <v>691.57433730158732</v>
      </c>
    </row>
    <row r="232" spans="1:18" s="150" customFormat="1" x14ac:dyDescent="0.7">
      <c r="A232" s="144">
        <v>9</v>
      </c>
      <c r="B232" s="145" t="s">
        <v>62</v>
      </c>
      <c r="C232" s="145" t="s">
        <v>29</v>
      </c>
      <c r="D232" s="145" t="s">
        <v>90</v>
      </c>
      <c r="E232" s="145" t="s">
        <v>30</v>
      </c>
      <c r="F232" s="145" t="s">
        <v>178</v>
      </c>
      <c r="G232" s="145" t="s">
        <v>857</v>
      </c>
      <c r="H232" s="146">
        <v>7151</v>
      </c>
      <c r="I232" s="147">
        <v>5</v>
      </c>
      <c r="J232" s="153">
        <f>อุดรธานี!F56</f>
        <v>752191.45</v>
      </c>
      <c r="K232" s="153">
        <f>อุดรธานี!AO56</f>
        <v>898043.64999999991</v>
      </c>
      <c r="L232" s="153">
        <f>อุดรธานี!AP56</f>
        <v>4216413.34</v>
      </c>
      <c r="M232" s="153">
        <f>อุดรธานี!AQ56</f>
        <v>3978197.7899999996</v>
      </c>
      <c r="N232" s="145"/>
      <c r="O232" s="145"/>
      <c r="P232" s="145"/>
      <c r="Q232" s="149">
        <f t="shared" si="8"/>
        <v>238215.55000000028</v>
      </c>
      <c r="R232" s="149">
        <f t="shared" si="9"/>
        <v>589.62569430848828</v>
      </c>
    </row>
    <row r="233" spans="1:18" s="157" customFormat="1" x14ac:dyDescent="0.7">
      <c r="A233" s="151">
        <v>10</v>
      </c>
      <c r="B233" s="152" t="s">
        <v>62</v>
      </c>
      <c r="C233" s="152" t="s">
        <v>29</v>
      </c>
      <c r="D233" s="152" t="s">
        <v>90</v>
      </c>
      <c r="E233" s="152" t="s">
        <v>30</v>
      </c>
      <c r="F233" s="152" t="s">
        <v>178</v>
      </c>
      <c r="G233" s="152" t="s">
        <v>858</v>
      </c>
      <c r="H233" s="146">
        <v>6762</v>
      </c>
      <c r="I233" s="151">
        <v>5</v>
      </c>
      <c r="J233" s="153">
        <f>อุดรธานี!F57</f>
        <v>495030.97</v>
      </c>
      <c r="K233" s="154">
        <f>อุดรธานี!AO57</f>
        <v>548631.70000000007</v>
      </c>
      <c r="L233" s="153">
        <f>อุดรธานี!AP57</f>
        <v>2978190.79</v>
      </c>
      <c r="M233" s="153">
        <f>อุดรธานี!AQ57</f>
        <v>2724698.48</v>
      </c>
      <c r="N233" s="152"/>
      <c r="O233" s="152"/>
      <c r="P233" s="152"/>
      <c r="Q233" s="155">
        <f t="shared" si="8"/>
        <v>253492.31000000006</v>
      </c>
      <c r="R233" s="156">
        <f t="shared" si="9"/>
        <v>440.4304628808045</v>
      </c>
    </row>
    <row r="234" spans="1:18" s="150" customFormat="1" x14ac:dyDescent="0.7">
      <c r="A234" s="144">
        <v>11</v>
      </c>
      <c r="B234" s="145" t="s">
        <v>62</v>
      </c>
      <c r="C234" s="145" t="s">
        <v>29</v>
      </c>
      <c r="D234" s="145" t="s">
        <v>90</v>
      </c>
      <c r="E234" s="145" t="s">
        <v>30</v>
      </c>
      <c r="F234" s="145" t="s">
        <v>178</v>
      </c>
      <c r="G234" s="145" t="s">
        <v>859</v>
      </c>
      <c r="H234" s="146">
        <v>3820</v>
      </c>
      <c r="I234" s="147">
        <v>3</v>
      </c>
      <c r="J234" s="153">
        <f>อุดรธานี!F58</f>
        <v>526725.15</v>
      </c>
      <c r="K234" s="153">
        <f>อุดรธานี!AO58</f>
        <v>1050059.48</v>
      </c>
      <c r="L234" s="153">
        <f>อุดรธานี!AP58</f>
        <v>2624986.0700000003</v>
      </c>
      <c r="M234" s="153">
        <f>อุดรธานี!AQ58</f>
        <v>2769006.13</v>
      </c>
      <c r="N234" s="145"/>
      <c r="O234" s="145"/>
      <c r="P234" s="145"/>
      <c r="Q234" s="149">
        <f t="shared" si="8"/>
        <v>-144020.05999999959</v>
      </c>
      <c r="R234" s="149">
        <f t="shared" si="9"/>
        <v>687.16912827225144</v>
      </c>
    </row>
    <row r="235" spans="1:18" s="150" customFormat="1" x14ac:dyDescent="0.7">
      <c r="A235" s="144">
        <v>12</v>
      </c>
      <c r="B235" s="145" t="s">
        <v>62</v>
      </c>
      <c r="C235" s="145" t="s">
        <v>29</v>
      </c>
      <c r="D235" s="145" t="s">
        <v>90</v>
      </c>
      <c r="E235" s="145" t="s">
        <v>30</v>
      </c>
      <c r="F235" s="145" t="s">
        <v>178</v>
      </c>
      <c r="G235" s="145" t="s">
        <v>860</v>
      </c>
      <c r="H235" s="146">
        <v>2779</v>
      </c>
      <c r="I235" s="147">
        <v>2</v>
      </c>
      <c r="J235" s="153">
        <f>อุดรธานี!F59</f>
        <v>299578.25</v>
      </c>
      <c r="K235" s="153">
        <f>อุดรธานี!AO59</f>
        <v>631877.31000000006</v>
      </c>
      <c r="L235" s="153">
        <f>อุดรธานี!AP59</f>
        <v>1759778.39</v>
      </c>
      <c r="M235" s="153">
        <f>อุดรธานี!AQ59</f>
        <v>1623243.89</v>
      </c>
      <c r="N235" s="145"/>
      <c r="O235" s="145"/>
      <c r="P235" s="145"/>
      <c r="Q235" s="149">
        <f t="shared" si="8"/>
        <v>136534.5</v>
      </c>
      <c r="R235" s="149">
        <f t="shared" si="9"/>
        <v>633.24159409859658</v>
      </c>
    </row>
    <row r="236" spans="1:18" s="111" customFormat="1" x14ac:dyDescent="0.7">
      <c r="A236" s="105">
        <v>3</v>
      </c>
      <c r="B236" s="106" t="s">
        <v>62</v>
      </c>
      <c r="C236" s="106"/>
      <c r="D236" s="106"/>
      <c r="E236" s="106" t="s">
        <v>75</v>
      </c>
      <c r="F236" s="106"/>
      <c r="G236" s="106" t="s">
        <v>308</v>
      </c>
      <c r="H236" s="112">
        <f>SUM(H224:H235)</f>
        <v>42490</v>
      </c>
      <c r="I236" s="105"/>
      <c r="J236" s="108">
        <f>SUM(J224:J235)</f>
        <v>4358933.6999999993</v>
      </c>
      <c r="K236" s="108">
        <f>SUM(K224:K235)</f>
        <v>6852595.540000001</v>
      </c>
      <c r="L236" s="108">
        <f>SUM(L224:L235)</f>
        <v>27812776.909999996</v>
      </c>
      <c r="M236" s="108">
        <f>SUM(M224:M235)</f>
        <v>26974067.18</v>
      </c>
      <c r="N236" s="106">
        <v>11</v>
      </c>
      <c r="O236" s="106">
        <v>11</v>
      </c>
      <c r="P236" s="106">
        <f>N236-O236</f>
        <v>0</v>
      </c>
      <c r="Q236" s="158">
        <f t="shared" si="8"/>
        <v>838709.72999999672</v>
      </c>
      <c r="R236" s="110">
        <f>L236/H236</f>
        <v>654.57229724641081</v>
      </c>
    </row>
    <row r="237" spans="1:18" x14ac:dyDescent="0.7">
      <c r="A237" s="99">
        <v>1</v>
      </c>
      <c r="B237" s="100" t="s">
        <v>62</v>
      </c>
      <c r="C237" s="100" t="s">
        <v>31</v>
      </c>
      <c r="D237" s="100" t="s">
        <v>97</v>
      </c>
      <c r="E237" s="100" t="s">
        <v>32</v>
      </c>
      <c r="F237" s="100" t="s">
        <v>175</v>
      </c>
      <c r="G237" s="100" t="s">
        <v>309</v>
      </c>
      <c r="H237" s="101"/>
      <c r="I237" s="99"/>
      <c r="J237" s="102"/>
      <c r="K237" s="103"/>
      <c r="L237" s="104"/>
      <c r="M237" s="104"/>
      <c r="N237" s="100"/>
      <c r="O237" s="100"/>
      <c r="P237" s="100"/>
    </row>
    <row r="238" spans="1:18" s="119" customFormat="1" x14ac:dyDescent="0.7">
      <c r="A238" s="113">
        <v>2</v>
      </c>
      <c r="B238" s="114" t="s">
        <v>62</v>
      </c>
      <c r="C238" s="114" t="s">
        <v>31</v>
      </c>
      <c r="D238" s="114" t="s">
        <v>97</v>
      </c>
      <c r="E238" s="114" t="s">
        <v>32</v>
      </c>
      <c r="F238" s="114" t="s">
        <v>178</v>
      </c>
      <c r="G238" s="114" t="s">
        <v>861</v>
      </c>
      <c r="H238" s="115">
        <v>4680</v>
      </c>
      <c r="I238" s="113">
        <v>4</v>
      </c>
      <c r="J238" s="104">
        <f>อุดรธานี!F60</f>
        <v>1654477.82</v>
      </c>
      <c r="K238" s="104">
        <f>อุดรธานี!AO60</f>
        <v>1846789.06</v>
      </c>
      <c r="L238" s="104">
        <f>อุดรธานี!AP60</f>
        <v>2689710.13</v>
      </c>
      <c r="M238" s="104">
        <f>อุดรธานี!AQ60</f>
        <v>2149540.3499999996</v>
      </c>
      <c r="N238" s="159"/>
      <c r="O238" s="159"/>
      <c r="P238" s="159"/>
      <c r="Q238" s="117">
        <f t="shared" si="8"/>
        <v>540169.78000000026</v>
      </c>
      <c r="R238" s="118">
        <f t="shared" si="9"/>
        <v>574.72438675213675</v>
      </c>
    </row>
    <row r="239" spans="1:18" x14ac:dyDescent="0.7">
      <c r="A239" s="99">
        <v>3</v>
      </c>
      <c r="B239" s="100" t="s">
        <v>62</v>
      </c>
      <c r="C239" s="100" t="s">
        <v>31</v>
      </c>
      <c r="D239" s="100" t="s">
        <v>97</v>
      </c>
      <c r="E239" s="100" t="s">
        <v>32</v>
      </c>
      <c r="F239" s="100" t="s">
        <v>178</v>
      </c>
      <c r="G239" s="100" t="s">
        <v>862</v>
      </c>
      <c r="H239" s="101">
        <v>8548</v>
      </c>
      <c r="I239" s="99">
        <v>5</v>
      </c>
      <c r="J239" s="153">
        <f>อุดรธานี!F61</f>
        <v>3197322.15</v>
      </c>
      <c r="K239" s="153">
        <f>อุดรธานี!AO61</f>
        <v>3433092.58</v>
      </c>
      <c r="L239" s="153">
        <f>อุดรธานี!AP61</f>
        <v>6336249.5800000001</v>
      </c>
      <c r="M239" s="153">
        <f>อุดรธานี!AQ61</f>
        <v>6512943.8699999992</v>
      </c>
      <c r="N239" s="100"/>
      <c r="O239" s="100"/>
      <c r="P239" s="100"/>
      <c r="Q239" s="92">
        <f t="shared" si="8"/>
        <v>-176694.28999999911</v>
      </c>
      <c r="R239" s="93">
        <f t="shared" si="9"/>
        <v>741.25521525503041</v>
      </c>
    </row>
    <row r="240" spans="1:18" x14ac:dyDescent="0.7">
      <c r="A240" s="113">
        <v>4</v>
      </c>
      <c r="B240" s="100" t="s">
        <v>62</v>
      </c>
      <c r="C240" s="100" t="s">
        <v>31</v>
      </c>
      <c r="D240" s="100" t="s">
        <v>97</v>
      </c>
      <c r="E240" s="100" t="s">
        <v>32</v>
      </c>
      <c r="F240" s="100" t="s">
        <v>178</v>
      </c>
      <c r="G240" s="100" t="s">
        <v>863</v>
      </c>
      <c r="H240" s="101">
        <v>4511</v>
      </c>
      <c r="I240" s="99">
        <v>4</v>
      </c>
      <c r="J240" s="153">
        <f>อุดรธานี!F62</f>
        <v>626586.51</v>
      </c>
      <c r="K240" s="153">
        <f>อุดรธานี!AO62</f>
        <v>1097593.9000000001</v>
      </c>
      <c r="L240" s="153">
        <f>อุดรธานี!AP62</f>
        <v>2660546.5999999996</v>
      </c>
      <c r="M240" s="153">
        <f>อุดรธานี!AQ62</f>
        <v>2279639.04</v>
      </c>
      <c r="N240" s="100"/>
      <c r="O240" s="100"/>
      <c r="P240" s="100"/>
      <c r="Q240" s="92">
        <f t="shared" si="8"/>
        <v>380907.55999999959</v>
      </c>
      <c r="R240" s="93">
        <f t="shared" si="9"/>
        <v>589.79086677011742</v>
      </c>
    </row>
    <row r="241" spans="1:18" x14ac:dyDescent="0.7">
      <c r="A241" s="99">
        <v>5</v>
      </c>
      <c r="B241" s="100" t="s">
        <v>62</v>
      </c>
      <c r="C241" s="100" t="s">
        <v>31</v>
      </c>
      <c r="D241" s="100" t="s">
        <v>97</v>
      </c>
      <c r="E241" s="100" t="s">
        <v>32</v>
      </c>
      <c r="F241" s="100" t="s">
        <v>178</v>
      </c>
      <c r="G241" s="100" t="s">
        <v>864</v>
      </c>
      <c r="H241" s="101">
        <v>3134</v>
      </c>
      <c r="I241" s="99">
        <v>3</v>
      </c>
      <c r="J241" s="153">
        <f>อุดรธานี!F63</f>
        <v>959525.63</v>
      </c>
      <c r="K241" s="153">
        <f>อุดรธานี!AO63</f>
        <v>1119444.03</v>
      </c>
      <c r="L241" s="153">
        <f>อุดรธานี!AP63</f>
        <v>2139884.09</v>
      </c>
      <c r="M241" s="153">
        <f>อุดรธานี!AQ63</f>
        <v>1602221.7</v>
      </c>
      <c r="N241" s="100"/>
      <c r="O241" s="100"/>
      <c r="P241" s="100"/>
      <c r="Q241" s="92">
        <f t="shared" si="8"/>
        <v>537662.3899999999</v>
      </c>
      <c r="R241" s="93">
        <f t="shared" si="9"/>
        <v>682.79645500957236</v>
      </c>
    </row>
    <row r="242" spans="1:18" x14ac:dyDescent="0.7">
      <c r="A242" s="113">
        <v>6</v>
      </c>
      <c r="B242" s="100" t="s">
        <v>62</v>
      </c>
      <c r="C242" s="100" t="s">
        <v>31</v>
      </c>
      <c r="D242" s="100" t="s">
        <v>97</v>
      </c>
      <c r="E242" s="100" t="s">
        <v>32</v>
      </c>
      <c r="F242" s="100" t="s">
        <v>178</v>
      </c>
      <c r="G242" s="100" t="s">
        <v>865</v>
      </c>
      <c r="H242" s="101">
        <v>7157</v>
      </c>
      <c r="I242" s="99">
        <v>5</v>
      </c>
      <c r="J242" s="153">
        <f>อุดรธานี!F64</f>
        <v>1103738.05</v>
      </c>
      <c r="K242" s="153">
        <f>อุดรธานี!AO64</f>
        <v>1245759.81</v>
      </c>
      <c r="L242" s="153">
        <f>อุดรธานี!AP64</f>
        <v>2723775.27</v>
      </c>
      <c r="M242" s="153">
        <f>อุดรธานี!AQ64</f>
        <v>1988711.62</v>
      </c>
      <c r="N242" s="100"/>
      <c r="O242" s="100"/>
      <c r="P242" s="100"/>
      <c r="Q242" s="92">
        <f t="shared" si="8"/>
        <v>735063.64999999991</v>
      </c>
      <c r="R242" s="93">
        <f t="shared" si="9"/>
        <v>380.57499930138329</v>
      </c>
    </row>
    <row r="243" spans="1:18" x14ac:dyDescent="0.7">
      <c r="A243" s="99">
        <v>7</v>
      </c>
      <c r="B243" s="100" t="s">
        <v>62</v>
      </c>
      <c r="C243" s="100" t="s">
        <v>31</v>
      </c>
      <c r="D243" s="100" t="s">
        <v>97</v>
      </c>
      <c r="E243" s="100" t="s">
        <v>32</v>
      </c>
      <c r="F243" s="100" t="s">
        <v>178</v>
      </c>
      <c r="G243" s="100" t="s">
        <v>866</v>
      </c>
      <c r="H243" s="101">
        <v>5769</v>
      </c>
      <c r="I243" s="99">
        <v>4</v>
      </c>
      <c r="J243" s="153">
        <f>อุดรธานี!F65</f>
        <v>989230.56</v>
      </c>
      <c r="K243" s="153">
        <f>อุดรธานี!AO65</f>
        <v>1567902.31</v>
      </c>
      <c r="L243" s="153">
        <f>อุดรธานี!AP65</f>
        <v>4036079.9</v>
      </c>
      <c r="M243" s="153">
        <f>อุดรธานี!AQ65</f>
        <v>3446778.5900000003</v>
      </c>
      <c r="N243" s="100"/>
      <c r="O243" s="100"/>
      <c r="P243" s="100"/>
      <c r="Q243" s="92">
        <f t="shared" si="8"/>
        <v>589301.30999999959</v>
      </c>
      <c r="R243" s="93">
        <f t="shared" si="9"/>
        <v>699.61516727335754</v>
      </c>
    </row>
    <row r="244" spans="1:18" x14ac:dyDescent="0.7">
      <c r="A244" s="113">
        <v>8</v>
      </c>
      <c r="B244" s="100" t="s">
        <v>62</v>
      </c>
      <c r="C244" s="100" t="s">
        <v>31</v>
      </c>
      <c r="D244" s="100" t="s">
        <v>97</v>
      </c>
      <c r="E244" s="100" t="s">
        <v>32</v>
      </c>
      <c r="F244" s="100" t="s">
        <v>178</v>
      </c>
      <c r="G244" s="100" t="s">
        <v>868</v>
      </c>
      <c r="H244" s="101">
        <v>3401</v>
      </c>
      <c r="I244" s="99">
        <v>3</v>
      </c>
      <c r="J244" s="153">
        <f>อุดรธานี!F67</f>
        <v>945460.07</v>
      </c>
      <c r="K244" s="153">
        <f>อุดรธานี!AO67</f>
        <v>949197.67999999993</v>
      </c>
      <c r="L244" s="153">
        <f>อุดรธานี!AP67</f>
        <v>1974426.0899999999</v>
      </c>
      <c r="M244" s="153">
        <f>อุดรธานี!AQ67</f>
        <v>2091274.98</v>
      </c>
      <c r="N244" s="100"/>
      <c r="O244" s="100"/>
      <c r="P244" s="100"/>
      <c r="Q244" s="92">
        <f t="shared" si="8"/>
        <v>-116848.89000000013</v>
      </c>
      <c r="R244" s="93">
        <f t="shared" si="9"/>
        <v>580.54280799764774</v>
      </c>
    </row>
    <row r="245" spans="1:18" x14ac:dyDescent="0.7">
      <c r="A245" s="99">
        <v>9</v>
      </c>
      <c r="B245" s="100" t="s">
        <v>62</v>
      </c>
      <c r="C245" s="100" t="s">
        <v>31</v>
      </c>
      <c r="D245" s="100" t="s">
        <v>97</v>
      </c>
      <c r="E245" s="100" t="s">
        <v>32</v>
      </c>
      <c r="F245" s="100" t="s">
        <v>178</v>
      </c>
      <c r="G245" s="100" t="s">
        <v>869</v>
      </c>
      <c r="H245" s="101">
        <v>4701</v>
      </c>
      <c r="I245" s="99">
        <v>4</v>
      </c>
      <c r="J245" s="153">
        <f>อุดรธานี!F68</f>
        <v>1124519.8899999999</v>
      </c>
      <c r="K245" s="153">
        <f>อุดรธานี!AO68</f>
        <v>1211794.82</v>
      </c>
      <c r="L245" s="153">
        <f>อุดรธานี!AP68</f>
        <v>2052672.9</v>
      </c>
      <c r="M245" s="153">
        <f>อุดรธานี!AQ68</f>
        <v>1896819.8900000001</v>
      </c>
      <c r="N245" s="100"/>
      <c r="O245" s="100"/>
      <c r="P245" s="100"/>
      <c r="Q245" s="92">
        <f t="shared" si="8"/>
        <v>155853.00999999978</v>
      </c>
      <c r="R245" s="93">
        <f t="shared" si="9"/>
        <v>436.64601148691764</v>
      </c>
    </row>
    <row r="246" spans="1:18" x14ac:dyDescent="0.7">
      <c r="A246" s="113">
        <v>10</v>
      </c>
      <c r="B246" s="100" t="s">
        <v>62</v>
      </c>
      <c r="C246" s="100" t="s">
        <v>31</v>
      </c>
      <c r="D246" s="100" t="s">
        <v>97</v>
      </c>
      <c r="E246" s="100" t="s">
        <v>32</v>
      </c>
      <c r="F246" s="100" t="s">
        <v>178</v>
      </c>
      <c r="G246" s="100" t="s">
        <v>870</v>
      </c>
      <c r="H246" s="101">
        <v>2949</v>
      </c>
      <c r="I246" s="99">
        <v>2</v>
      </c>
      <c r="J246" s="153">
        <f>อุดรธานี!F69</f>
        <v>311917</v>
      </c>
      <c r="K246" s="153">
        <f>อุดรธานี!AO69</f>
        <v>377976.77</v>
      </c>
      <c r="L246" s="153">
        <f>อุดรธานี!AP69</f>
        <v>2101878.27</v>
      </c>
      <c r="M246" s="153">
        <f>อุดรธานี!AQ69</f>
        <v>1927586.8699999999</v>
      </c>
      <c r="N246" s="100"/>
      <c r="O246" s="100"/>
      <c r="P246" s="100"/>
      <c r="Q246" s="92">
        <f t="shared" si="8"/>
        <v>174291.40000000014</v>
      </c>
      <c r="R246" s="93">
        <f t="shared" si="9"/>
        <v>712.74271617497459</v>
      </c>
    </row>
    <row r="247" spans="1:18" x14ac:dyDescent="0.7">
      <c r="A247" s="99">
        <v>11</v>
      </c>
      <c r="B247" s="100" t="s">
        <v>62</v>
      </c>
      <c r="C247" s="100" t="s">
        <v>31</v>
      </c>
      <c r="D247" s="100" t="s">
        <v>97</v>
      </c>
      <c r="E247" s="100" t="s">
        <v>32</v>
      </c>
      <c r="F247" s="100" t="s">
        <v>178</v>
      </c>
      <c r="G247" s="100" t="s">
        <v>871</v>
      </c>
      <c r="H247" s="101">
        <v>4403</v>
      </c>
      <c r="I247" s="99">
        <v>3</v>
      </c>
      <c r="J247" s="153">
        <f>อุดรธานี!F70</f>
        <v>538045.06000000006</v>
      </c>
      <c r="K247" s="153">
        <f>อุดรธานี!AO70</f>
        <v>647721.78000000014</v>
      </c>
      <c r="L247" s="153">
        <f>อุดรธานี!AP70</f>
        <v>3518149.23</v>
      </c>
      <c r="M247" s="153">
        <f>อุดรธานี!AQ70</f>
        <v>3137633.28</v>
      </c>
      <c r="N247" s="100"/>
      <c r="O247" s="100"/>
      <c r="P247" s="100"/>
      <c r="Q247" s="92">
        <f t="shared" si="8"/>
        <v>380515.95000000019</v>
      </c>
      <c r="R247" s="93">
        <f t="shared" si="9"/>
        <v>799.03457415398589</v>
      </c>
    </row>
    <row r="248" spans="1:18" x14ac:dyDescent="0.7">
      <c r="A248" s="113">
        <v>12</v>
      </c>
      <c r="B248" s="100" t="s">
        <v>62</v>
      </c>
      <c r="C248" s="100" t="s">
        <v>31</v>
      </c>
      <c r="D248" s="100" t="s">
        <v>97</v>
      </c>
      <c r="E248" s="100" t="s">
        <v>32</v>
      </c>
      <c r="F248" s="100" t="s">
        <v>178</v>
      </c>
      <c r="G248" s="100" t="s">
        <v>872</v>
      </c>
      <c r="H248" s="101">
        <v>2617</v>
      </c>
      <c r="I248" s="99">
        <v>2</v>
      </c>
      <c r="J248" s="153">
        <f>อุดรธานี!F71</f>
        <v>547328.14</v>
      </c>
      <c r="K248" s="153">
        <f>อุดรธานี!AO71</f>
        <v>593590.56000000006</v>
      </c>
      <c r="L248" s="153">
        <f>อุดรธานี!AP71</f>
        <v>2415236.5500000003</v>
      </c>
      <c r="M248" s="153">
        <f>อุดรธานี!AQ71</f>
        <v>2059802.27</v>
      </c>
      <c r="N248" s="100"/>
      <c r="O248" s="100"/>
      <c r="P248" s="100"/>
      <c r="Q248" s="92">
        <f t="shared" si="8"/>
        <v>355434.28000000026</v>
      </c>
      <c r="R248" s="93">
        <f t="shared" si="9"/>
        <v>922.90277034772646</v>
      </c>
    </row>
    <row r="249" spans="1:18" x14ac:dyDescent="0.7">
      <c r="A249" s="99">
        <v>13</v>
      </c>
      <c r="B249" s="100" t="s">
        <v>62</v>
      </c>
      <c r="C249" s="100" t="s">
        <v>31</v>
      </c>
      <c r="D249" s="100" t="s">
        <v>97</v>
      </c>
      <c r="E249" s="100" t="s">
        <v>32</v>
      </c>
      <c r="F249" s="100" t="s">
        <v>178</v>
      </c>
      <c r="G249" s="100" t="s">
        <v>873</v>
      </c>
      <c r="H249" s="101">
        <v>4428</v>
      </c>
      <c r="I249" s="99">
        <v>3</v>
      </c>
      <c r="J249" s="153">
        <f>อุดรธานี!F72</f>
        <v>655167.47</v>
      </c>
      <c r="K249" s="153">
        <f>อุดรธานี!AO72</f>
        <v>753473.75</v>
      </c>
      <c r="L249" s="153">
        <f>อุดรธานี!AP72</f>
        <v>1786489.9300000002</v>
      </c>
      <c r="M249" s="153">
        <f>อุดรธานี!AQ72</f>
        <v>1471732.4500000002</v>
      </c>
      <c r="N249" s="100"/>
      <c r="O249" s="100"/>
      <c r="P249" s="100"/>
      <c r="Q249" s="92">
        <f t="shared" si="8"/>
        <v>314757.48</v>
      </c>
      <c r="R249" s="93">
        <f t="shared" si="9"/>
        <v>403.45301038843724</v>
      </c>
    </row>
    <row r="250" spans="1:18" x14ac:dyDescent="0.7">
      <c r="A250" s="113">
        <v>14</v>
      </c>
      <c r="B250" s="100" t="s">
        <v>62</v>
      </c>
      <c r="C250" s="100" t="s">
        <v>31</v>
      </c>
      <c r="D250" s="100" t="s">
        <v>97</v>
      </c>
      <c r="E250" s="100" t="s">
        <v>32</v>
      </c>
      <c r="F250" s="100" t="s">
        <v>178</v>
      </c>
      <c r="G250" s="100" t="s">
        <v>874</v>
      </c>
      <c r="H250" s="101">
        <v>2607</v>
      </c>
      <c r="I250" s="99">
        <v>2</v>
      </c>
      <c r="J250" s="153">
        <f>อุดรธานี!F73</f>
        <v>363705.12</v>
      </c>
      <c r="K250" s="153">
        <f>อุดรธานี!AO73</f>
        <v>667895.28999999992</v>
      </c>
      <c r="L250" s="153">
        <f>อุดรธานี!AP73</f>
        <v>2341902.88</v>
      </c>
      <c r="M250" s="153">
        <f>อุดรธานี!AQ73</f>
        <v>2046295.2699999998</v>
      </c>
      <c r="N250" s="100"/>
      <c r="O250" s="100"/>
      <c r="P250" s="100"/>
      <c r="Q250" s="92">
        <f t="shared" si="8"/>
        <v>295607.6100000001</v>
      </c>
      <c r="R250" s="93">
        <f t="shared" si="9"/>
        <v>898.31334100498657</v>
      </c>
    </row>
    <row r="251" spans="1:18" x14ac:dyDescent="0.7">
      <c r="A251" s="99">
        <v>15</v>
      </c>
      <c r="B251" s="100" t="s">
        <v>62</v>
      </c>
      <c r="C251" s="100" t="s">
        <v>31</v>
      </c>
      <c r="D251" s="100" t="s">
        <v>97</v>
      </c>
      <c r="E251" s="100" t="s">
        <v>32</v>
      </c>
      <c r="F251" s="100" t="s">
        <v>178</v>
      </c>
      <c r="G251" s="100" t="s">
        <v>875</v>
      </c>
      <c r="H251" s="101">
        <v>5116</v>
      </c>
      <c r="I251" s="99">
        <v>4</v>
      </c>
      <c r="J251" s="153">
        <f>อุดรธานี!F74</f>
        <v>475520.44</v>
      </c>
      <c r="K251" s="153">
        <f>อุดรธานี!AO74</f>
        <v>928743.49000000011</v>
      </c>
      <c r="L251" s="153">
        <f>อุดรธานี!AP74</f>
        <v>2653669.96</v>
      </c>
      <c r="M251" s="153">
        <f>อุดรธานี!AQ74</f>
        <v>2280554.7200000002</v>
      </c>
      <c r="N251" s="100"/>
      <c r="O251" s="100"/>
      <c r="P251" s="100"/>
      <c r="Q251" s="92">
        <f t="shared" si="8"/>
        <v>373115.23999999976</v>
      </c>
      <c r="R251" s="93">
        <f t="shared" si="9"/>
        <v>518.70014855355748</v>
      </c>
    </row>
    <row r="252" spans="1:18" s="160" customFormat="1" x14ac:dyDescent="0.7">
      <c r="A252" s="113">
        <v>16</v>
      </c>
      <c r="B252" s="114" t="s">
        <v>62</v>
      </c>
      <c r="C252" s="114" t="s">
        <v>31</v>
      </c>
      <c r="D252" s="114" t="s">
        <v>97</v>
      </c>
      <c r="E252" s="114" t="s">
        <v>32</v>
      </c>
      <c r="F252" s="114" t="s">
        <v>178</v>
      </c>
      <c r="G252" s="114" t="s">
        <v>876</v>
      </c>
      <c r="H252" s="115">
        <v>5558</v>
      </c>
      <c r="I252" s="113">
        <v>4</v>
      </c>
      <c r="J252" s="153">
        <f>อุดรธานี!F75</f>
        <v>1129206.98</v>
      </c>
      <c r="K252" s="153">
        <f>อุดรธานี!AO75</f>
        <v>1751880.46</v>
      </c>
      <c r="L252" s="153">
        <f>อุดรธานี!AP75</f>
        <v>3631016.4099999997</v>
      </c>
      <c r="M252" s="153">
        <f>อุดรธานี!AQ75</f>
        <v>2779098.56</v>
      </c>
      <c r="N252" s="114"/>
      <c r="O252" s="114"/>
      <c r="P252" s="114"/>
      <c r="Q252" s="92">
        <f t="shared" si="8"/>
        <v>851917.84999999963</v>
      </c>
      <c r="R252" s="93">
        <f t="shared" si="9"/>
        <v>653.29550377833743</v>
      </c>
    </row>
    <row r="253" spans="1:18" x14ac:dyDescent="0.7">
      <c r="A253" s="99">
        <v>17</v>
      </c>
      <c r="B253" s="100" t="s">
        <v>62</v>
      </c>
      <c r="C253" s="100" t="s">
        <v>31</v>
      </c>
      <c r="D253" s="100" t="s">
        <v>97</v>
      </c>
      <c r="E253" s="100" t="s">
        <v>32</v>
      </c>
      <c r="F253" s="100" t="s">
        <v>178</v>
      </c>
      <c r="G253" s="100" t="s">
        <v>877</v>
      </c>
      <c r="H253" s="101">
        <v>2827</v>
      </c>
      <c r="I253" s="99">
        <v>2</v>
      </c>
      <c r="J253" s="153">
        <f>อุดรธานี!F76</f>
        <v>1333970.1499999999</v>
      </c>
      <c r="K253" s="153">
        <f>อุดรธานี!AO76</f>
        <v>1675233.19</v>
      </c>
      <c r="L253" s="153">
        <f>อุดรธานี!AP76</f>
        <v>2667643.79</v>
      </c>
      <c r="M253" s="153">
        <f>อุดรธานี!AQ76</f>
        <v>2945891.2199999997</v>
      </c>
      <c r="N253" s="100"/>
      <c r="O253" s="100"/>
      <c r="P253" s="100"/>
      <c r="Q253" s="92">
        <f t="shared" si="8"/>
        <v>-278247.4299999997</v>
      </c>
      <c r="R253" s="93">
        <f t="shared" si="9"/>
        <v>943.63062964273081</v>
      </c>
    </row>
    <row r="254" spans="1:18" s="111" customFormat="1" x14ac:dyDescent="0.7">
      <c r="A254" s="105">
        <v>4</v>
      </c>
      <c r="B254" s="106" t="s">
        <v>62</v>
      </c>
      <c r="C254" s="106"/>
      <c r="D254" s="106"/>
      <c r="E254" s="106" t="s">
        <v>75</v>
      </c>
      <c r="F254" s="106"/>
      <c r="G254" s="106" t="s">
        <v>310</v>
      </c>
      <c r="H254" s="112">
        <f>SUM(H237:H252)</f>
        <v>69579</v>
      </c>
      <c r="I254" s="105"/>
      <c r="J254" s="108">
        <f>SUM(J237:J252)</f>
        <v>14621750.890000001</v>
      </c>
      <c r="K254" s="108">
        <f>SUM(K237:K252)</f>
        <v>18192856.289999999</v>
      </c>
      <c r="L254" s="108">
        <f>SUM(L237:L252)</f>
        <v>43061687.789999999</v>
      </c>
      <c r="M254" s="108">
        <f>SUM(M237:M252)</f>
        <v>37670633.460000001</v>
      </c>
      <c r="N254" s="106">
        <v>16</v>
      </c>
      <c r="O254" s="106">
        <v>16</v>
      </c>
      <c r="P254" s="106">
        <f>N254-O254</f>
        <v>0</v>
      </c>
      <c r="Q254" s="109">
        <f t="shared" si="8"/>
        <v>5391054.3299999982</v>
      </c>
      <c r="R254" s="110">
        <f>L254/H254</f>
        <v>618.88914456948214</v>
      </c>
    </row>
    <row r="255" spans="1:18" x14ac:dyDescent="0.7">
      <c r="A255" s="99">
        <v>1</v>
      </c>
      <c r="B255" s="100" t="s">
        <v>62</v>
      </c>
      <c r="C255" s="100" t="s">
        <v>33</v>
      </c>
      <c r="D255" s="100" t="s">
        <v>111</v>
      </c>
      <c r="E255" s="100" t="s">
        <v>34</v>
      </c>
      <c r="F255" s="100" t="s">
        <v>208</v>
      </c>
      <c r="G255" s="100" t="s">
        <v>311</v>
      </c>
      <c r="H255" s="101"/>
      <c r="I255" s="99"/>
      <c r="J255" s="102"/>
      <c r="K255" s="103"/>
      <c r="L255" s="104"/>
      <c r="M255" s="104"/>
      <c r="N255" s="100"/>
      <c r="O255" s="100"/>
      <c r="P255" s="100"/>
    </row>
    <row r="256" spans="1:18" x14ac:dyDescent="0.7">
      <c r="A256" s="99">
        <v>2</v>
      </c>
      <c r="B256" s="100" t="s">
        <v>62</v>
      </c>
      <c r="C256" s="100" t="s">
        <v>33</v>
      </c>
      <c r="D256" s="100" t="s">
        <v>111</v>
      </c>
      <c r="E256" s="100" t="s">
        <v>34</v>
      </c>
      <c r="F256" s="100" t="s">
        <v>178</v>
      </c>
      <c r="G256" s="100" t="s">
        <v>878</v>
      </c>
      <c r="H256" s="101">
        <v>3712</v>
      </c>
      <c r="I256" s="99">
        <v>3</v>
      </c>
      <c r="J256" s="102">
        <f>อุดรธานี!F77</f>
        <v>130965.26</v>
      </c>
      <c r="K256" s="103">
        <f>อุดรธานี!AO77</f>
        <v>134251.41000000003</v>
      </c>
      <c r="L256" s="104">
        <f>อุดรธานี!AP77</f>
        <v>1935748.68</v>
      </c>
      <c r="M256" s="104">
        <f>อุดรธานี!AQ77</f>
        <v>2321808.87</v>
      </c>
      <c r="N256" s="100"/>
      <c r="O256" s="100"/>
      <c r="P256" s="100"/>
      <c r="Q256" s="92">
        <f t="shared" si="8"/>
        <v>-386060.19000000018</v>
      </c>
      <c r="R256" s="93">
        <f t="shared" si="9"/>
        <v>521.48401939655173</v>
      </c>
    </row>
    <row r="257" spans="1:18" x14ac:dyDescent="0.7">
      <c r="A257" s="99">
        <v>3</v>
      </c>
      <c r="B257" s="100" t="s">
        <v>62</v>
      </c>
      <c r="C257" s="100" t="s">
        <v>33</v>
      </c>
      <c r="D257" s="100" t="s">
        <v>111</v>
      </c>
      <c r="E257" s="100" t="s">
        <v>34</v>
      </c>
      <c r="F257" s="100" t="s">
        <v>178</v>
      </c>
      <c r="G257" s="100" t="s">
        <v>879</v>
      </c>
      <c r="H257" s="101">
        <v>4941</v>
      </c>
      <c r="I257" s="99">
        <v>4</v>
      </c>
      <c r="J257" s="102">
        <f>อุดรธานี!F78</f>
        <v>549024.12</v>
      </c>
      <c r="K257" s="103">
        <f>อุดรธานี!AO78</f>
        <v>408169.97</v>
      </c>
      <c r="L257" s="104">
        <f>อุดรธานี!AP78</f>
        <v>3154658.6399999997</v>
      </c>
      <c r="M257" s="104">
        <f>อุดรธานี!AQ78</f>
        <v>3638944.8099999996</v>
      </c>
      <c r="N257" s="100"/>
      <c r="O257" s="100"/>
      <c r="P257" s="100"/>
      <c r="Q257" s="92">
        <f t="shared" si="8"/>
        <v>-484286.16999999993</v>
      </c>
      <c r="R257" s="93">
        <f t="shared" si="9"/>
        <v>638.46562234365501</v>
      </c>
    </row>
    <row r="258" spans="1:18" x14ac:dyDescent="0.7">
      <c r="A258" s="99">
        <v>4</v>
      </c>
      <c r="B258" s="100" t="s">
        <v>62</v>
      </c>
      <c r="C258" s="100" t="s">
        <v>33</v>
      </c>
      <c r="D258" s="100" t="s">
        <v>111</v>
      </c>
      <c r="E258" s="100" t="s">
        <v>34</v>
      </c>
      <c r="F258" s="100" t="s">
        <v>178</v>
      </c>
      <c r="G258" s="100" t="s">
        <v>880</v>
      </c>
      <c r="H258" s="101">
        <v>3161</v>
      </c>
      <c r="I258" s="99">
        <v>3</v>
      </c>
      <c r="J258" s="102">
        <f>อุดรธานี!F79</f>
        <v>452558.62</v>
      </c>
      <c r="K258" s="103">
        <f>อุดรธานี!AO79</f>
        <v>370307.81</v>
      </c>
      <c r="L258" s="104">
        <f>อุดรธานี!AP79</f>
        <v>2268854.38</v>
      </c>
      <c r="M258" s="104">
        <f>อุดรธานี!AQ79</f>
        <v>2316364.4</v>
      </c>
      <c r="N258" s="100"/>
      <c r="O258" s="100"/>
      <c r="P258" s="100"/>
      <c r="Q258" s="92">
        <f t="shared" si="8"/>
        <v>-47510.020000000019</v>
      </c>
      <c r="R258" s="93">
        <f t="shared" si="9"/>
        <v>717.76475166086675</v>
      </c>
    </row>
    <row r="259" spans="1:18" x14ac:dyDescent="0.7">
      <c r="A259" s="99">
        <v>5</v>
      </c>
      <c r="B259" s="100" t="s">
        <v>62</v>
      </c>
      <c r="C259" s="100" t="s">
        <v>33</v>
      </c>
      <c r="D259" s="100" t="s">
        <v>111</v>
      </c>
      <c r="E259" s="100" t="s">
        <v>34</v>
      </c>
      <c r="F259" s="100" t="s">
        <v>178</v>
      </c>
      <c r="G259" s="100" t="s">
        <v>881</v>
      </c>
      <c r="H259" s="101">
        <v>6087</v>
      </c>
      <c r="I259" s="99">
        <v>5</v>
      </c>
      <c r="J259" s="102">
        <f>อุดรธานี!F80</f>
        <v>784831.44</v>
      </c>
      <c r="K259" s="103">
        <f>อุดรธานี!AO80</f>
        <v>1118303.8299999998</v>
      </c>
      <c r="L259" s="104">
        <f>อุดรธานี!AP80</f>
        <v>2368028.0099999998</v>
      </c>
      <c r="M259" s="104">
        <f>อุดรธานี!AQ80</f>
        <v>2197978.2799999998</v>
      </c>
      <c r="N259" s="100"/>
      <c r="O259" s="100"/>
      <c r="P259" s="100"/>
      <c r="Q259" s="92">
        <f t="shared" si="8"/>
        <v>170049.72999999998</v>
      </c>
      <c r="R259" s="93">
        <f t="shared" si="9"/>
        <v>389.03039428289793</v>
      </c>
    </row>
    <row r="260" spans="1:18" x14ac:dyDescent="0.7">
      <c r="A260" s="99">
        <v>6</v>
      </c>
      <c r="B260" s="100" t="s">
        <v>62</v>
      </c>
      <c r="C260" s="100" t="s">
        <v>33</v>
      </c>
      <c r="D260" s="100" t="s">
        <v>111</v>
      </c>
      <c r="E260" s="100" t="s">
        <v>34</v>
      </c>
      <c r="F260" s="100" t="s">
        <v>178</v>
      </c>
      <c r="G260" s="100" t="s">
        <v>882</v>
      </c>
      <c r="H260" s="101">
        <v>3252</v>
      </c>
      <c r="I260" s="99">
        <v>3</v>
      </c>
      <c r="J260" s="102">
        <f>อุดรธานี!F81</f>
        <v>364211.87</v>
      </c>
      <c r="K260" s="103">
        <f>อุดรธานี!AO81</f>
        <v>344473.76</v>
      </c>
      <c r="L260" s="104">
        <f>อุดรธานี!AP81</f>
        <v>1230607.8199999998</v>
      </c>
      <c r="M260" s="161">
        <f>อุดรธานี!AQ81</f>
        <v>1098005.96</v>
      </c>
      <c r="N260" s="100"/>
      <c r="O260" s="100"/>
      <c r="P260" s="100"/>
      <c r="Q260" s="92">
        <f t="shared" si="8"/>
        <v>132601.85999999987</v>
      </c>
      <c r="R260" s="93">
        <f t="shared" si="9"/>
        <v>378.415688806888</v>
      </c>
    </row>
    <row r="261" spans="1:18" x14ac:dyDescent="0.7">
      <c r="A261" s="99">
        <v>7</v>
      </c>
      <c r="B261" s="100" t="s">
        <v>62</v>
      </c>
      <c r="C261" s="100" t="s">
        <v>33</v>
      </c>
      <c r="D261" s="100" t="s">
        <v>111</v>
      </c>
      <c r="E261" s="100" t="s">
        <v>34</v>
      </c>
      <c r="F261" s="100" t="s">
        <v>178</v>
      </c>
      <c r="G261" s="100" t="s">
        <v>883</v>
      </c>
      <c r="H261" s="101">
        <v>2430</v>
      </c>
      <c r="I261" s="99">
        <v>2</v>
      </c>
      <c r="J261" s="102">
        <f>อุดรธานี!F82</f>
        <v>523442.48</v>
      </c>
      <c r="K261" s="103">
        <f>อุดรธานี!AO82</f>
        <v>879999.73999999987</v>
      </c>
      <c r="L261" s="104">
        <f>อุดรธานี!AP82</f>
        <v>2101072.89</v>
      </c>
      <c r="M261" s="104">
        <f>อุดรธานี!AQ82</f>
        <v>1982282</v>
      </c>
      <c r="N261" s="100"/>
      <c r="O261" s="100"/>
      <c r="P261" s="100"/>
      <c r="Q261" s="92">
        <f t="shared" si="8"/>
        <v>118790.89000000013</v>
      </c>
      <c r="R261" s="93">
        <f t="shared" si="9"/>
        <v>864.63904938271605</v>
      </c>
    </row>
    <row r="262" spans="1:18" x14ac:dyDescent="0.7">
      <c r="A262" s="99">
        <v>8</v>
      </c>
      <c r="B262" s="100" t="s">
        <v>62</v>
      </c>
      <c r="C262" s="100" t="s">
        <v>33</v>
      </c>
      <c r="D262" s="100" t="s">
        <v>111</v>
      </c>
      <c r="E262" s="100" t="s">
        <v>34</v>
      </c>
      <c r="F262" s="100" t="s">
        <v>178</v>
      </c>
      <c r="G262" s="100" t="s">
        <v>884</v>
      </c>
      <c r="H262" s="101">
        <v>2703</v>
      </c>
      <c r="I262" s="99">
        <v>2</v>
      </c>
      <c r="J262" s="102">
        <f>อุดรธานี!F83</f>
        <v>351983.35999999999</v>
      </c>
      <c r="K262" s="103">
        <f>อุดรธานี!AO83</f>
        <v>140601.85999999993</v>
      </c>
      <c r="L262" s="104">
        <f>อุดรธานี!AP83</f>
        <v>1995287.9100000001</v>
      </c>
      <c r="M262" s="104">
        <f>อุดรธานี!AQ83</f>
        <v>2211309.7599999998</v>
      </c>
      <c r="N262" s="100"/>
      <c r="O262" s="100"/>
      <c r="P262" s="100"/>
      <c r="Q262" s="92">
        <f t="shared" ref="Q262:Q325" si="10">L262-M262</f>
        <v>-216021.84999999963</v>
      </c>
      <c r="R262" s="93">
        <f t="shared" ref="R262:R325" si="11">L262/H262</f>
        <v>738.17532741398452</v>
      </c>
    </row>
    <row r="263" spans="1:18" x14ac:dyDescent="0.7">
      <c r="A263" s="99">
        <v>9</v>
      </c>
      <c r="B263" s="100" t="s">
        <v>62</v>
      </c>
      <c r="C263" s="100" t="s">
        <v>33</v>
      </c>
      <c r="D263" s="100" t="s">
        <v>111</v>
      </c>
      <c r="E263" s="100" t="s">
        <v>34</v>
      </c>
      <c r="F263" s="100" t="s">
        <v>178</v>
      </c>
      <c r="G263" s="100" t="s">
        <v>885</v>
      </c>
      <c r="H263" s="101">
        <v>1657</v>
      </c>
      <c r="I263" s="99">
        <v>2</v>
      </c>
      <c r="J263" s="102">
        <f>อุดรธานี!F84</f>
        <v>153316.45000000001</v>
      </c>
      <c r="K263" s="103">
        <f>อุดรธานี!AO84</f>
        <v>188726.02000000002</v>
      </c>
      <c r="L263" s="104">
        <f>อุดรธานี!AP84</f>
        <v>1756769.6300000001</v>
      </c>
      <c r="M263" s="161">
        <f>อุดรธานี!AQ84</f>
        <v>1757736.48</v>
      </c>
      <c r="N263" s="100"/>
      <c r="O263" s="100"/>
      <c r="P263" s="100"/>
      <c r="Q263" s="92">
        <f t="shared" si="10"/>
        <v>-966.8499999998603</v>
      </c>
      <c r="R263" s="93">
        <f t="shared" si="11"/>
        <v>1060.2110018105009</v>
      </c>
    </row>
    <row r="264" spans="1:18" x14ac:dyDescent="0.7">
      <c r="A264" s="99">
        <v>10</v>
      </c>
      <c r="B264" s="100" t="s">
        <v>62</v>
      </c>
      <c r="C264" s="100" t="s">
        <v>33</v>
      </c>
      <c r="D264" s="100" t="s">
        <v>111</v>
      </c>
      <c r="E264" s="100" t="s">
        <v>34</v>
      </c>
      <c r="F264" s="100" t="s">
        <v>178</v>
      </c>
      <c r="G264" s="100" t="s">
        <v>886</v>
      </c>
      <c r="H264" s="101">
        <v>2487</v>
      </c>
      <c r="I264" s="99">
        <v>2</v>
      </c>
      <c r="J264" s="102">
        <f>อุดรธานี!F85</f>
        <v>332834.05</v>
      </c>
      <c r="K264" s="103">
        <f>อุดรธานี!AO85</f>
        <v>294474.65999999997</v>
      </c>
      <c r="L264" s="104">
        <f>อุดรธานี!AP85</f>
        <v>1331429.8199999998</v>
      </c>
      <c r="M264" s="104">
        <f>อุดรธานี!AQ85</f>
        <v>1454607.3800000001</v>
      </c>
      <c r="N264" s="100"/>
      <c r="O264" s="100"/>
      <c r="P264" s="100"/>
      <c r="Q264" s="92">
        <f t="shared" si="10"/>
        <v>-123177.56000000029</v>
      </c>
      <c r="R264" s="93">
        <f t="shared" si="11"/>
        <v>535.35577804583829</v>
      </c>
    </row>
    <row r="265" spans="1:18" s="111" customFormat="1" x14ac:dyDescent="0.7">
      <c r="A265" s="105">
        <v>5</v>
      </c>
      <c r="B265" s="106" t="s">
        <v>62</v>
      </c>
      <c r="C265" s="106"/>
      <c r="D265" s="106"/>
      <c r="E265" s="106" t="s">
        <v>75</v>
      </c>
      <c r="F265" s="106"/>
      <c r="G265" s="106" t="s">
        <v>312</v>
      </c>
      <c r="H265" s="112">
        <f>SUM(H247:H263)</f>
        <v>125078</v>
      </c>
      <c r="I265" s="105"/>
      <c r="J265" s="108">
        <f>SUM(J255:J264)</f>
        <v>3643167.65</v>
      </c>
      <c r="K265" s="108">
        <f>SUM(K255:K264)</f>
        <v>3879309.0599999996</v>
      </c>
      <c r="L265" s="108">
        <f>SUM(L255:L264)</f>
        <v>18142457.780000001</v>
      </c>
      <c r="M265" s="108">
        <f>SUM(M255:M264)</f>
        <v>18979037.939999998</v>
      </c>
      <c r="N265" s="106">
        <v>9</v>
      </c>
      <c r="O265" s="106">
        <v>9</v>
      </c>
      <c r="P265" s="106">
        <f>N265-O265</f>
        <v>0</v>
      </c>
      <c r="Q265" s="109">
        <f t="shared" si="10"/>
        <v>-836580.15999999642</v>
      </c>
      <c r="R265" s="110">
        <f>L265/H265</f>
        <v>145.0491515694207</v>
      </c>
    </row>
    <row r="266" spans="1:18" x14ac:dyDescent="0.7">
      <c r="A266" s="99">
        <v>1</v>
      </c>
      <c r="B266" s="100" t="s">
        <v>62</v>
      </c>
      <c r="C266" s="100" t="s">
        <v>313</v>
      </c>
      <c r="D266" s="100" t="s">
        <v>118</v>
      </c>
      <c r="E266" s="100" t="s">
        <v>44</v>
      </c>
      <c r="F266" s="100" t="s">
        <v>208</v>
      </c>
      <c r="G266" s="100" t="s">
        <v>314</v>
      </c>
      <c r="H266" s="101"/>
      <c r="I266" s="99"/>
      <c r="J266" s="102"/>
      <c r="K266" s="103"/>
      <c r="L266" s="104"/>
      <c r="M266" s="104"/>
      <c r="N266" s="100"/>
      <c r="O266" s="100"/>
      <c r="P266" s="100"/>
    </row>
    <row r="267" spans="1:18" x14ac:dyDescent="0.7">
      <c r="A267" s="99">
        <v>2</v>
      </c>
      <c r="B267" s="100" t="s">
        <v>62</v>
      </c>
      <c r="C267" s="100" t="s">
        <v>313</v>
      </c>
      <c r="D267" s="100" t="s">
        <v>118</v>
      </c>
      <c r="E267" s="100" t="s">
        <v>44</v>
      </c>
      <c r="F267" s="100" t="s">
        <v>178</v>
      </c>
      <c r="G267" s="100" t="s">
        <v>887</v>
      </c>
      <c r="H267" s="101">
        <v>3840</v>
      </c>
      <c r="I267" s="99">
        <v>3</v>
      </c>
      <c r="J267" s="102">
        <f>อุดรธานี!F86</f>
        <v>850661.63</v>
      </c>
      <c r="K267" s="103">
        <f>อุดรธานี!AO86</f>
        <v>895220.02</v>
      </c>
      <c r="L267" s="104">
        <f>อุดรธานี!AP86</f>
        <v>801328.75000000023</v>
      </c>
      <c r="M267" s="104">
        <f>อุดรธานี!AQ86</f>
        <v>1247849.44</v>
      </c>
      <c r="N267" s="100"/>
      <c r="O267" s="100"/>
      <c r="P267" s="100"/>
      <c r="Q267" s="92">
        <f t="shared" si="10"/>
        <v>-446520.68999999971</v>
      </c>
      <c r="R267" s="93">
        <f t="shared" si="11"/>
        <v>208.67936197916671</v>
      </c>
    </row>
    <row r="268" spans="1:18" x14ac:dyDescent="0.7">
      <c r="A268" s="99">
        <v>3</v>
      </c>
      <c r="B268" s="100" t="s">
        <v>62</v>
      </c>
      <c r="C268" s="100" t="s">
        <v>313</v>
      </c>
      <c r="D268" s="100" t="s">
        <v>118</v>
      </c>
      <c r="E268" s="100" t="s">
        <v>44</v>
      </c>
      <c r="F268" s="100" t="s">
        <v>178</v>
      </c>
      <c r="G268" s="100" t="s">
        <v>888</v>
      </c>
      <c r="H268" s="101">
        <v>7884</v>
      </c>
      <c r="I268" s="99">
        <v>5</v>
      </c>
      <c r="J268" s="102">
        <f>อุดรธานี!F87</f>
        <v>2456117.92</v>
      </c>
      <c r="K268" s="103">
        <f>อุดรธานี!AO87</f>
        <v>2377806.19</v>
      </c>
      <c r="L268" s="104">
        <f>อุดรธานี!AP87</f>
        <v>3946755.2</v>
      </c>
      <c r="M268" s="104">
        <f>อุดรธานี!AQ87</f>
        <v>3764868.61</v>
      </c>
      <c r="N268" s="100"/>
      <c r="O268" s="100"/>
      <c r="P268" s="100"/>
      <c r="Q268" s="92">
        <f t="shared" si="10"/>
        <v>181886.59000000032</v>
      </c>
      <c r="R268" s="93">
        <f t="shared" si="11"/>
        <v>500.60314561136482</v>
      </c>
    </row>
    <row r="269" spans="1:18" x14ac:dyDescent="0.7">
      <c r="A269" s="99">
        <v>4</v>
      </c>
      <c r="B269" s="100" t="s">
        <v>62</v>
      </c>
      <c r="C269" s="100" t="s">
        <v>313</v>
      </c>
      <c r="D269" s="100" t="s">
        <v>118</v>
      </c>
      <c r="E269" s="100" t="s">
        <v>44</v>
      </c>
      <c r="F269" s="100" t="s">
        <v>178</v>
      </c>
      <c r="G269" s="100" t="s">
        <v>889</v>
      </c>
      <c r="H269" s="101">
        <v>7845</v>
      </c>
      <c r="I269" s="99">
        <v>5</v>
      </c>
      <c r="J269" s="102">
        <f>อุดรธานี!F88</f>
        <v>1737233.46</v>
      </c>
      <c r="K269" s="103">
        <f>อุดรธานี!AO88</f>
        <v>1691531.41</v>
      </c>
      <c r="L269" s="104">
        <f>อุดรธานี!AP88</f>
        <v>2469362.3899999997</v>
      </c>
      <c r="M269" s="104">
        <f>อุดรธานี!AQ88</f>
        <v>3041592.7700000005</v>
      </c>
      <c r="N269" s="100"/>
      <c r="O269" s="100"/>
      <c r="P269" s="100"/>
      <c r="Q269" s="92">
        <f t="shared" si="10"/>
        <v>-572230.38000000082</v>
      </c>
      <c r="R269" s="93">
        <f t="shared" si="11"/>
        <v>314.76894710006371</v>
      </c>
    </row>
    <row r="270" spans="1:18" x14ac:dyDescent="0.7">
      <c r="A270" s="99">
        <v>5</v>
      </c>
      <c r="B270" s="100" t="s">
        <v>62</v>
      </c>
      <c r="C270" s="100" t="s">
        <v>313</v>
      </c>
      <c r="D270" s="100" t="s">
        <v>118</v>
      </c>
      <c r="E270" s="100" t="s">
        <v>44</v>
      </c>
      <c r="F270" s="100" t="s">
        <v>178</v>
      </c>
      <c r="G270" s="100" t="s">
        <v>890</v>
      </c>
      <c r="H270" s="101">
        <v>6347</v>
      </c>
      <c r="I270" s="99">
        <v>5</v>
      </c>
      <c r="J270" s="102">
        <f>อุดรธานี!F89</f>
        <v>1546075.05</v>
      </c>
      <c r="K270" s="103">
        <f>อุดรธานี!AO89</f>
        <v>1626598.12</v>
      </c>
      <c r="L270" s="104">
        <f>อุดรธานี!AP89</f>
        <v>2739505.7199999997</v>
      </c>
      <c r="M270" s="104">
        <f>อุดรธานี!AQ89</f>
        <v>3175152.56</v>
      </c>
      <c r="N270" s="100"/>
      <c r="O270" s="100"/>
      <c r="P270" s="100"/>
      <c r="Q270" s="92">
        <f t="shared" si="10"/>
        <v>-435646.84000000032</v>
      </c>
      <c r="R270" s="93">
        <f t="shared" si="11"/>
        <v>431.62213959350868</v>
      </c>
    </row>
    <row r="271" spans="1:18" x14ac:dyDescent="0.7">
      <c r="A271" s="99">
        <v>6</v>
      </c>
      <c r="B271" s="100" t="s">
        <v>62</v>
      </c>
      <c r="C271" s="100" t="s">
        <v>313</v>
      </c>
      <c r="D271" s="100" t="s">
        <v>118</v>
      </c>
      <c r="E271" s="100" t="s">
        <v>44</v>
      </c>
      <c r="F271" s="100" t="s">
        <v>178</v>
      </c>
      <c r="G271" s="100" t="s">
        <v>891</v>
      </c>
      <c r="H271" s="101">
        <v>4084</v>
      </c>
      <c r="I271" s="99">
        <v>3</v>
      </c>
      <c r="J271" s="102">
        <f>อุดรธานี!F90</f>
        <v>1012985.99</v>
      </c>
      <c r="K271" s="103">
        <f>อุดรธานี!AO90</f>
        <v>1134612.95</v>
      </c>
      <c r="L271" s="104">
        <f>อุดรธานี!AP90</f>
        <v>1377438.4100000001</v>
      </c>
      <c r="M271" s="104">
        <f>อุดรธานี!AQ90</f>
        <v>1993511.72</v>
      </c>
      <c r="N271" s="100"/>
      <c r="O271" s="100"/>
      <c r="P271" s="100"/>
      <c r="Q271" s="92">
        <f t="shared" si="10"/>
        <v>-616073.30999999982</v>
      </c>
      <c r="R271" s="93">
        <f t="shared" si="11"/>
        <v>337.27678991185115</v>
      </c>
    </row>
    <row r="272" spans="1:18" x14ac:dyDescent="0.7">
      <c r="A272" s="99">
        <v>7</v>
      </c>
      <c r="B272" s="100" t="s">
        <v>62</v>
      </c>
      <c r="C272" s="100" t="s">
        <v>313</v>
      </c>
      <c r="D272" s="100" t="s">
        <v>118</v>
      </c>
      <c r="E272" s="100" t="s">
        <v>44</v>
      </c>
      <c r="F272" s="100" t="s">
        <v>178</v>
      </c>
      <c r="G272" s="100" t="s">
        <v>892</v>
      </c>
      <c r="H272" s="101">
        <v>8111</v>
      </c>
      <c r="I272" s="99">
        <v>5</v>
      </c>
      <c r="J272" s="102">
        <f>อุดรธานี!F91</f>
        <v>2169141.2200000002</v>
      </c>
      <c r="K272" s="103">
        <f>อุดรธานี!AO91</f>
        <v>1928696.12</v>
      </c>
      <c r="L272" s="104">
        <f>อุดรธานี!AP91</f>
        <v>3028424.8499999996</v>
      </c>
      <c r="M272" s="104">
        <f>อุดรธานี!AQ91</f>
        <v>3313520.3699999996</v>
      </c>
      <c r="N272" s="100"/>
      <c r="O272" s="100"/>
      <c r="P272" s="100"/>
      <c r="Q272" s="92">
        <f t="shared" si="10"/>
        <v>-285095.52</v>
      </c>
      <c r="R272" s="93">
        <f t="shared" si="11"/>
        <v>373.37256195290342</v>
      </c>
    </row>
    <row r="273" spans="1:18" x14ac:dyDescent="0.7">
      <c r="A273" s="99">
        <v>8</v>
      </c>
      <c r="B273" s="100" t="s">
        <v>62</v>
      </c>
      <c r="C273" s="100" t="s">
        <v>313</v>
      </c>
      <c r="D273" s="100" t="s">
        <v>118</v>
      </c>
      <c r="E273" s="100" t="s">
        <v>44</v>
      </c>
      <c r="F273" s="100" t="s">
        <v>178</v>
      </c>
      <c r="G273" s="100" t="s">
        <v>893</v>
      </c>
      <c r="H273" s="101">
        <v>4084</v>
      </c>
      <c r="I273" s="99">
        <v>3</v>
      </c>
      <c r="J273" s="102">
        <f>อุดรธานี!F92</f>
        <v>1006270.02</v>
      </c>
      <c r="K273" s="103">
        <f>อุดรธานี!AO92</f>
        <v>829600.62999999989</v>
      </c>
      <c r="L273" s="104">
        <f>อุดรธานี!AP92</f>
        <v>1553514.06</v>
      </c>
      <c r="M273" s="104">
        <f>อุดรธานี!AQ92</f>
        <v>1887661.18</v>
      </c>
      <c r="N273" s="100"/>
      <c r="O273" s="100"/>
      <c r="P273" s="100"/>
      <c r="Q273" s="92">
        <f t="shared" si="10"/>
        <v>-334147.11999999988</v>
      </c>
      <c r="R273" s="93">
        <f t="shared" si="11"/>
        <v>380.3903183153771</v>
      </c>
    </row>
    <row r="274" spans="1:18" x14ac:dyDescent="0.7">
      <c r="A274" s="99">
        <v>9</v>
      </c>
      <c r="B274" s="100" t="s">
        <v>62</v>
      </c>
      <c r="C274" s="100" t="s">
        <v>313</v>
      </c>
      <c r="D274" s="100" t="s">
        <v>118</v>
      </c>
      <c r="E274" s="100" t="s">
        <v>44</v>
      </c>
      <c r="F274" s="100" t="s">
        <v>178</v>
      </c>
      <c r="G274" s="100" t="s">
        <v>894</v>
      </c>
      <c r="H274" s="101">
        <v>6194</v>
      </c>
      <c r="I274" s="99">
        <v>5</v>
      </c>
      <c r="J274" s="102">
        <f>อุดรธานี!F93</f>
        <v>1342661.51</v>
      </c>
      <c r="K274" s="103">
        <f>อุดรธานี!AO93</f>
        <v>1101634.6000000001</v>
      </c>
      <c r="L274" s="104">
        <f>อุดรธานี!AP93</f>
        <v>3088330.6799999997</v>
      </c>
      <c r="M274" s="104">
        <f>อุดรธานี!AQ93</f>
        <v>3601430.91</v>
      </c>
      <c r="N274" s="100"/>
      <c r="O274" s="100"/>
      <c r="P274" s="100"/>
      <c r="Q274" s="92">
        <f t="shared" si="10"/>
        <v>-513100.23000000045</v>
      </c>
      <c r="R274" s="93">
        <f t="shared" si="11"/>
        <v>498.60036809815944</v>
      </c>
    </row>
    <row r="275" spans="1:18" x14ac:dyDescent="0.7">
      <c r="A275" s="99">
        <v>10</v>
      </c>
      <c r="B275" s="100" t="s">
        <v>62</v>
      </c>
      <c r="C275" s="100" t="s">
        <v>313</v>
      </c>
      <c r="D275" s="100" t="s">
        <v>118</v>
      </c>
      <c r="E275" s="100" t="s">
        <v>44</v>
      </c>
      <c r="F275" s="100" t="s">
        <v>178</v>
      </c>
      <c r="G275" s="100" t="s">
        <v>895</v>
      </c>
      <c r="H275" s="101">
        <v>4841</v>
      </c>
      <c r="I275" s="99">
        <v>4</v>
      </c>
      <c r="J275" s="102">
        <f>อุดรธานี!F94</f>
        <v>744734.91</v>
      </c>
      <c r="K275" s="103">
        <f>อุดรธานี!AO94</f>
        <v>434590.67000000004</v>
      </c>
      <c r="L275" s="104">
        <f>อุดรธานี!AP94</f>
        <v>2617148.37</v>
      </c>
      <c r="M275" s="104">
        <f>อุดรธานี!AQ94</f>
        <v>3067174.57</v>
      </c>
      <c r="N275" s="100"/>
      <c r="O275" s="100"/>
      <c r="P275" s="100"/>
      <c r="Q275" s="92">
        <f t="shared" si="10"/>
        <v>-450026.19999999972</v>
      </c>
      <c r="R275" s="93">
        <f t="shared" si="11"/>
        <v>540.62143565379051</v>
      </c>
    </row>
    <row r="276" spans="1:18" x14ac:dyDescent="0.7">
      <c r="A276" s="99">
        <v>11</v>
      </c>
      <c r="B276" s="100" t="s">
        <v>62</v>
      </c>
      <c r="C276" s="100" t="s">
        <v>313</v>
      </c>
      <c r="D276" s="100" t="s">
        <v>118</v>
      </c>
      <c r="E276" s="100" t="s">
        <v>44</v>
      </c>
      <c r="F276" s="100" t="s">
        <v>178</v>
      </c>
      <c r="G276" s="100" t="s">
        <v>896</v>
      </c>
      <c r="H276" s="101">
        <v>6531</v>
      </c>
      <c r="I276" s="99">
        <v>5</v>
      </c>
      <c r="J276" s="102">
        <f>อุดรธานี!F95</f>
        <v>697206.92</v>
      </c>
      <c r="K276" s="103">
        <f>อุดรธานี!AO95</f>
        <v>628938.68000000017</v>
      </c>
      <c r="L276" s="104">
        <f>อุดรธานี!AP95</f>
        <v>2462628.92</v>
      </c>
      <c r="M276" s="104">
        <f>อุดรธานี!AQ95</f>
        <v>2902253.61</v>
      </c>
      <c r="N276" s="100"/>
      <c r="O276" s="100"/>
      <c r="P276" s="100"/>
      <c r="Q276" s="92">
        <f t="shared" si="10"/>
        <v>-439624.68999999994</v>
      </c>
      <c r="R276" s="93">
        <f t="shared" si="11"/>
        <v>377.06766498239165</v>
      </c>
    </row>
    <row r="277" spans="1:18" x14ac:dyDescent="0.7">
      <c r="A277" s="99">
        <v>12</v>
      </c>
      <c r="B277" s="100" t="s">
        <v>62</v>
      </c>
      <c r="C277" s="100" t="s">
        <v>313</v>
      </c>
      <c r="D277" s="100" t="s">
        <v>118</v>
      </c>
      <c r="E277" s="100" t="s">
        <v>44</v>
      </c>
      <c r="F277" s="100" t="s">
        <v>178</v>
      </c>
      <c r="G277" s="100" t="s">
        <v>897</v>
      </c>
      <c r="H277" s="101">
        <v>4091</v>
      </c>
      <c r="I277" s="99">
        <v>3</v>
      </c>
      <c r="J277" s="102">
        <f>อุดรธานี!F96</f>
        <v>851072.95</v>
      </c>
      <c r="K277" s="103">
        <f>อุดรธานี!AO96</f>
        <v>929564.47</v>
      </c>
      <c r="L277" s="104">
        <f>อุดรธานี!AP96</f>
        <v>1721019.98</v>
      </c>
      <c r="M277" s="104">
        <f>อุดรธานี!AQ96</f>
        <v>1874307.1299999997</v>
      </c>
      <c r="N277" s="100"/>
      <c r="O277" s="100"/>
      <c r="P277" s="100"/>
      <c r="Q277" s="92">
        <f t="shared" si="10"/>
        <v>-153287.14999999967</v>
      </c>
      <c r="R277" s="93">
        <f t="shared" si="11"/>
        <v>420.68442434612564</v>
      </c>
    </row>
    <row r="278" spans="1:18" x14ac:dyDescent="0.7">
      <c r="A278" s="99">
        <v>13</v>
      </c>
      <c r="B278" s="100" t="s">
        <v>62</v>
      </c>
      <c r="C278" s="100" t="s">
        <v>313</v>
      </c>
      <c r="D278" s="100" t="s">
        <v>118</v>
      </c>
      <c r="E278" s="100" t="s">
        <v>44</v>
      </c>
      <c r="F278" s="100" t="s">
        <v>178</v>
      </c>
      <c r="G278" s="100" t="s">
        <v>898</v>
      </c>
      <c r="H278" s="101">
        <v>5373</v>
      </c>
      <c r="I278" s="99">
        <v>4</v>
      </c>
      <c r="J278" s="102">
        <f>อุดรธานี!F97</f>
        <v>706568.27</v>
      </c>
      <c r="K278" s="103">
        <f>อุดรธานี!AO97</f>
        <v>703297.21000000008</v>
      </c>
      <c r="L278" s="104">
        <f>อุดรธานี!AP97</f>
        <v>2418954.25</v>
      </c>
      <c r="M278" s="104">
        <f>อุดรธานี!AQ97</f>
        <v>2465201.7200000002</v>
      </c>
      <c r="N278" s="100"/>
      <c r="O278" s="100"/>
      <c r="P278" s="100"/>
      <c r="Q278" s="92">
        <f t="shared" si="10"/>
        <v>-46247.470000000205</v>
      </c>
      <c r="R278" s="93">
        <f t="shared" si="11"/>
        <v>450.20551833240273</v>
      </c>
    </row>
    <row r="279" spans="1:18" x14ac:dyDescent="0.7">
      <c r="A279" s="99">
        <v>14</v>
      </c>
      <c r="B279" s="100" t="s">
        <v>62</v>
      </c>
      <c r="C279" s="100" t="s">
        <v>313</v>
      </c>
      <c r="D279" s="100" t="s">
        <v>118</v>
      </c>
      <c r="E279" s="100" t="s">
        <v>44</v>
      </c>
      <c r="F279" s="100" t="s">
        <v>178</v>
      </c>
      <c r="G279" s="100" t="s">
        <v>899</v>
      </c>
      <c r="H279" s="101">
        <v>4225</v>
      </c>
      <c r="I279" s="99">
        <v>3</v>
      </c>
      <c r="J279" s="102">
        <f>อุดรธานี!F98</f>
        <v>1175350.92</v>
      </c>
      <c r="K279" s="103">
        <f>อุดรธานี!AO98</f>
        <v>1309683.3599999999</v>
      </c>
      <c r="L279" s="104">
        <f>อุดรธานี!AP98</f>
        <v>2274896.04</v>
      </c>
      <c r="M279" s="104">
        <f>อุดรธานี!AQ98</f>
        <v>2735709.6700000004</v>
      </c>
      <c r="N279" s="100"/>
      <c r="O279" s="100"/>
      <c r="P279" s="100"/>
      <c r="Q279" s="92">
        <f t="shared" si="10"/>
        <v>-460813.63000000035</v>
      </c>
      <c r="R279" s="93">
        <f t="shared" si="11"/>
        <v>538.43693254437869</v>
      </c>
    </row>
    <row r="280" spans="1:18" x14ac:dyDescent="0.7">
      <c r="A280" s="99">
        <v>15</v>
      </c>
      <c r="B280" s="100" t="s">
        <v>62</v>
      </c>
      <c r="C280" s="100" t="s">
        <v>313</v>
      </c>
      <c r="D280" s="100" t="s">
        <v>118</v>
      </c>
      <c r="E280" s="100" t="s">
        <v>44</v>
      </c>
      <c r="F280" s="100" t="s">
        <v>178</v>
      </c>
      <c r="G280" s="100" t="s">
        <v>900</v>
      </c>
      <c r="H280" s="101">
        <v>3361</v>
      </c>
      <c r="I280" s="99">
        <v>3</v>
      </c>
      <c r="J280" s="102">
        <f>อุดรธานี!F99</f>
        <v>673347.68</v>
      </c>
      <c r="K280" s="103">
        <f>อุดรธานี!AO99</f>
        <v>523797.28</v>
      </c>
      <c r="L280" s="104">
        <f>อุดรธานี!AP99</f>
        <v>2232889.4900000002</v>
      </c>
      <c r="M280" s="104">
        <f>อุดรธานี!AQ99</f>
        <v>1812303.87</v>
      </c>
      <c r="N280" s="100"/>
      <c r="O280" s="100"/>
      <c r="P280" s="100"/>
      <c r="Q280" s="92">
        <f t="shared" si="10"/>
        <v>420585.62000000011</v>
      </c>
      <c r="R280" s="93">
        <f t="shared" si="11"/>
        <v>664.35271942874147</v>
      </c>
    </row>
    <row r="281" spans="1:18" s="111" customFormat="1" x14ac:dyDescent="0.7">
      <c r="A281" s="105">
        <v>6</v>
      </c>
      <c r="B281" s="106" t="s">
        <v>62</v>
      </c>
      <c r="C281" s="106"/>
      <c r="D281" s="106"/>
      <c r="E281" s="106" t="s">
        <v>75</v>
      </c>
      <c r="F281" s="106"/>
      <c r="G281" s="106" t="s">
        <v>315</v>
      </c>
      <c r="H281" s="112">
        <f>SUM(H266:H280)</f>
        <v>76811</v>
      </c>
      <c r="I281" s="105"/>
      <c r="J281" s="108">
        <f>SUM(J266:J280)</f>
        <v>16969428.449999999</v>
      </c>
      <c r="K281" s="108">
        <f>SUM(K266:K280)</f>
        <v>16115571.710000001</v>
      </c>
      <c r="L281" s="108">
        <f>SUM(L266:L280)</f>
        <v>32732197.109999999</v>
      </c>
      <c r="M281" s="108">
        <f>SUM(M266:M280)</f>
        <v>36882538.129999995</v>
      </c>
      <c r="N281" s="106">
        <v>14</v>
      </c>
      <c r="O281" s="106">
        <v>14</v>
      </c>
      <c r="P281" s="106">
        <f>N281-O281</f>
        <v>0</v>
      </c>
      <c r="Q281" s="109">
        <f t="shared" si="10"/>
        <v>-4150341.0199999958</v>
      </c>
      <c r="R281" s="110">
        <f>L281/H281</f>
        <v>426.13944760516074</v>
      </c>
    </row>
    <row r="282" spans="1:18" x14ac:dyDescent="0.7">
      <c r="A282" s="99">
        <v>1</v>
      </c>
      <c r="B282" s="100" t="s">
        <v>62</v>
      </c>
      <c r="C282" s="100" t="s">
        <v>316</v>
      </c>
      <c r="D282" s="100" t="s">
        <v>124</v>
      </c>
      <c r="E282" s="100" t="s">
        <v>45</v>
      </c>
      <c r="F282" s="100" t="s">
        <v>208</v>
      </c>
      <c r="G282" s="100" t="s">
        <v>317</v>
      </c>
      <c r="H282" s="101"/>
      <c r="I282" s="99"/>
      <c r="J282" s="102"/>
      <c r="K282" s="103"/>
      <c r="L282" s="104"/>
      <c r="M282" s="104"/>
      <c r="N282" s="100"/>
      <c r="O282" s="100"/>
      <c r="P282" s="100"/>
    </row>
    <row r="283" spans="1:18" x14ac:dyDescent="0.7">
      <c r="A283" s="99">
        <v>2</v>
      </c>
      <c r="B283" s="100" t="s">
        <v>62</v>
      </c>
      <c r="C283" s="100" t="s">
        <v>316</v>
      </c>
      <c r="D283" s="100" t="s">
        <v>124</v>
      </c>
      <c r="E283" s="100" t="s">
        <v>45</v>
      </c>
      <c r="F283" s="100" t="s">
        <v>178</v>
      </c>
      <c r="G283" s="100" t="s">
        <v>901</v>
      </c>
      <c r="H283" s="101">
        <v>2519</v>
      </c>
      <c r="I283" s="99">
        <v>2</v>
      </c>
      <c r="J283" s="102">
        <f>อุดรธานี!F100</f>
        <v>490259.39</v>
      </c>
      <c r="K283" s="103">
        <f>อุดรธานี!AO100</f>
        <v>580439.6</v>
      </c>
      <c r="L283" s="104">
        <f>อุดรธานี!AP100</f>
        <v>1609946.13</v>
      </c>
      <c r="M283" s="104">
        <f>อุดรธานี!AQ100</f>
        <v>1620972.77</v>
      </c>
      <c r="N283" s="100"/>
      <c r="O283" s="100"/>
      <c r="P283" s="100"/>
      <c r="Q283" s="92">
        <f t="shared" si="10"/>
        <v>-11026.64000000013</v>
      </c>
      <c r="R283" s="93">
        <f t="shared" si="11"/>
        <v>639.12113140134966</v>
      </c>
    </row>
    <row r="284" spans="1:18" x14ac:dyDescent="0.7">
      <c r="A284" s="99">
        <v>3</v>
      </c>
      <c r="B284" s="100" t="s">
        <v>62</v>
      </c>
      <c r="C284" s="100" t="s">
        <v>316</v>
      </c>
      <c r="D284" s="100" t="s">
        <v>124</v>
      </c>
      <c r="E284" s="100" t="s">
        <v>45</v>
      </c>
      <c r="F284" s="100" t="s">
        <v>178</v>
      </c>
      <c r="G284" s="100" t="s">
        <v>902</v>
      </c>
      <c r="H284" s="101">
        <v>5267</v>
      </c>
      <c r="I284" s="99">
        <v>4</v>
      </c>
      <c r="J284" s="102">
        <f>อุดรธานี!F101</f>
        <v>926407.85</v>
      </c>
      <c r="K284" s="103">
        <f>อุดรธานี!AO101</f>
        <v>952759.47</v>
      </c>
      <c r="L284" s="104">
        <f>อุดรธานี!AP101</f>
        <v>2282088.13</v>
      </c>
      <c r="M284" s="104">
        <f>อุดรธานี!AQ101</f>
        <v>2234714.7999999998</v>
      </c>
      <c r="N284" s="100"/>
      <c r="O284" s="100"/>
      <c r="P284" s="100"/>
      <c r="Q284" s="92">
        <f t="shared" si="10"/>
        <v>47373.330000000075</v>
      </c>
      <c r="R284" s="93">
        <f t="shared" si="11"/>
        <v>433.2804499715208</v>
      </c>
    </row>
    <row r="285" spans="1:18" x14ac:dyDescent="0.7">
      <c r="A285" s="99">
        <v>4</v>
      </c>
      <c r="B285" s="100" t="s">
        <v>62</v>
      </c>
      <c r="C285" s="100" t="s">
        <v>316</v>
      </c>
      <c r="D285" s="100" t="s">
        <v>124</v>
      </c>
      <c r="E285" s="100" t="s">
        <v>45</v>
      </c>
      <c r="F285" s="100" t="s">
        <v>178</v>
      </c>
      <c r="G285" s="100" t="s">
        <v>903</v>
      </c>
      <c r="H285" s="101">
        <v>2857</v>
      </c>
      <c r="I285" s="99">
        <v>2</v>
      </c>
      <c r="J285" s="102">
        <f>อุดรธานี!F102</f>
        <v>570779.06000000006</v>
      </c>
      <c r="K285" s="103">
        <f>อุดรธานี!AO102</f>
        <v>584757.55000000005</v>
      </c>
      <c r="L285" s="104">
        <f>อุดรธานี!AP102</f>
        <v>1978128.2</v>
      </c>
      <c r="M285" s="104">
        <f>อุดรธานี!AQ102</f>
        <v>1841833.0400000003</v>
      </c>
      <c r="N285" s="100"/>
      <c r="O285" s="100"/>
      <c r="P285" s="100"/>
      <c r="Q285" s="92">
        <f t="shared" si="10"/>
        <v>136295.15999999968</v>
      </c>
      <c r="R285" s="93">
        <f t="shared" si="11"/>
        <v>692.37948897444869</v>
      </c>
    </row>
    <row r="286" spans="1:18" x14ac:dyDescent="0.7">
      <c r="A286" s="99">
        <v>5</v>
      </c>
      <c r="B286" s="100" t="s">
        <v>62</v>
      </c>
      <c r="C286" s="100" t="s">
        <v>316</v>
      </c>
      <c r="D286" s="100" t="s">
        <v>124</v>
      </c>
      <c r="E286" s="100" t="s">
        <v>45</v>
      </c>
      <c r="F286" s="100" t="s">
        <v>178</v>
      </c>
      <c r="G286" s="100" t="s">
        <v>904</v>
      </c>
      <c r="H286" s="101">
        <v>3224</v>
      </c>
      <c r="I286" s="99">
        <v>3</v>
      </c>
      <c r="J286" s="102">
        <f>อุดรธานี!F103</f>
        <v>536374.79</v>
      </c>
      <c r="K286" s="103">
        <f>อุดรธานี!AO103</f>
        <v>633835.51</v>
      </c>
      <c r="L286" s="104">
        <f>อุดรธานี!AP103</f>
        <v>1651651.76</v>
      </c>
      <c r="M286" s="104">
        <f>อุดรธานี!AQ103</f>
        <v>1597572.27</v>
      </c>
      <c r="N286" s="100"/>
      <c r="O286" s="100"/>
      <c r="P286" s="100"/>
      <c r="Q286" s="92">
        <f t="shared" si="10"/>
        <v>54079.489999999991</v>
      </c>
      <c r="R286" s="93">
        <f t="shared" si="11"/>
        <v>512.29893300248136</v>
      </c>
    </row>
    <row r="287" spans="1:18" x14ac:dyDescent="0.7">
      <c r="A287" s="99">
        <v>6</v>
      </c>
      <c r="B287" s="100" t="s">
        <v>62</v>
      </c>
      <c r="C287" s="100" t="s">
        <v>316</v>
      </c>
      <c r="D287" s="100" t="s">
        <v>124</v>
      </c>
      <c r="E287" s="100" t="s">
        <v>45</v>
      </c>
      <c r="F287" s="100" t="s">
        <v>178</v>
      </c>
      <c r="G287" s="100" t="s">
        <v>905</v>
      </c>
      <c r="H287" s="101">
        <v>1708</v>
      </c>
      <c r="I287" s="99">
        <v>2</v>
      </c>
      <c r="J287" s="102">
        <f>อุดรธานี!F104</f>
        <v>425615.15</v>
      </c>
      <c r="K287" s="103">
        <f>อุดรธานี!AO104</f>
        <v>406085.31</v>
      </c>
      <c r="L287" s="104">
        <f>อุดรธานี!AP104</f>
        <v>1364491.03</v>
      </c>
      <c r="M287" s="104">
        <f>อุดรธานี!AQ104</f>
        <v>1350514.44</v>
      </c>
      <c r="N287" s="100"/>
      <c r="O287" s="100"/>
      <c r="P287" s="100"/>
      <c r="Q287" s="92">
        <f t="shared" si="10"/>
        <v>13976.590000000084</v>
      </c>
      <c r="R287" s="93">
        <f t="shared" si="11"/>
        <v>798.88233606557378</v>
      </c>
    </row>
    <row r="288" spans="1:18" x14ac:dyDescent="0.7">
      <c r="A288" s="99">
        <v>7</v>
      </c>
      <c r="B288" s="100" t="s">
        <v>62</v>
      </c>
      <c r="C288" s="100" t="s">
        <v>316</v>
      </c>
      <c r="D288" s="100" t="s">
        <v>124</v>
      </c>
      <c r="E288" s="100" t="s">
        <v>45</v>
      </c>
      <c r="F288" s="100" t="s">
        <v>178</v>
      </c>
      <c r="G288" s="100" t="s">
        <v>906</v>
      </c>
      <c r="H288" s="101">
        <v>2127</v>
      </c>
      <c r="I288" s="99">
        <v>2</v>
      </c>
      <c r="J288" s="102">
        <f>อุดรธานี!F105</f>
        <v>418901.78</v>
      </c>
      <c r="K288" s="103">
        <f>อุดรธานี!AO105</f>
        <v>344623.79000000004</v>
      </c>
      <c r="L288" s="104">
        <f>อุดรธานี!AP105</f>
        <v>2167782.66</v>
      </c>
      <c r="M288" s="104">
        <f>อุดรธานี!AQ105</f>
        <v>2063254.25</v>
      </c>
      <c r="N288" s="100"/>
      <c r="O288" s="100"/>
      <c r="P288" s="100"/>
      <c r="Q288" s="92">
        <f t="shared" si="10"/>
        <v>104528.41000000015</v>
      </c>
      <c r="R288" s="93">
        <f t="shared" si="11"/>
        <v>1019.1737940761636</v>
      </c>
    </row>
    <row r="289" spans="1:18" s="111" customFormat="1" x14ac:dyDescent="0.7">
      <c r="A289" s="105">
        <v>7</v>
      </c>
      <c r="B289" s="106" t="s">
        <v>62</v>
      </c>
      <c r="C289" s="106"/>
      <c r="D289" s="106"/>
      <c r="E289" s="106" t="s">
        <v>75</v>
      </c>
      <c r="F289" s="106"/>
      <c r="G289" s="106" t="s">
        <v>318</v>
      </c>
      <c r="H289" s="112">
        <f>SUM(H282:H288)</f>
        <v>17702</v>
      </c>
      <c r="I289" s="105"/>
      <c r="J289" s="108">
        <f>SUM(J282:J288)</f>
        <v>3368338.0199999996</v>
      </c>
      <c r="K289" s="108">
        <f>SUM(K282:K288)</f>
        <v>3502501.23</v>
      </c>
      <c r="L289" s="108">
        <f>SUM(L282:L288)</f>
        <v>11054087.91</v>
      </c>
      <c r="M289" s="108">
        <f>SUM(M282:M288)</f>
        <v>10708861.57</v>
      </c>
      <c r="N289" s="106">
        <v>6</v>
      </c>
      <c r="O289" s="106">
        <v>6</v>
      </c>
      <c r="P289" s="106">
        <f>N289-O289</f>
        <v>0</v>
      </c>
      <c r="Q289" s="109">
        <f t="shared" si="10"/>
        <v>345226.33999999985</v>
      </c>
      <c r="R289" s="110">
        <f>L289/H289</f>
        <v>624.45418088351596</v>
      </c>
    </row>
    <row r="290" spans="1:18" x14ac:dyDescent="0.7">
      <c r="A290" s="99">
        <v>1</v>
      </c>
      <c r="B290" s="100" t="s">
        <v>62</v>
      </c>
      <c r="C290" s="100" t="s">
        <v>35</v>
      </c>
      <c r="D290" s="100" t="s">
        <v>129</v>
      </c>
      <c r="E290" s="100" t="s">
        <v>36</v>
      </c>
      <c r="F290" s="100" t="s">
        <v>208</v>
      </c>
      <c r="G290" s="100" t="s">
        <v>319</v>
      </c>
      <c r="H290" s="101"/>
      <c r="I290" s="99"/>
      <c r="J290" s="102"/>
      <c r="K290" s="103"/>
      <c r="L290" s="104"/>
      <c r="M290" s="104"/>
      <c r="N290" s="100"/>
      <c r="O290" s="100"/>
      <c r="P290" s="100"/>
    </row>
    <row r="291" spans="1:18" x14ac:dyDescent="0.7">
      <c r="A291" s="99">
        <v>2</v>
      </c>
      <c r="B291" s="100" t="s">
        <v>62</v>
      </c>
      <c r="C291" s="100" t="s">
        <v>35</v>
      </c>
      <c r="D291" s="100" t="s">
        <v>129</v>
      </c>
      <c r="E291" s="100" t="s">
        <v>36</v>
      </c>
      <c r="F291" s="100" t="s">
        <v>178</v>
      </c>
      <c r="G291" s="100" t="s">
        <v>907</v>
      </c>
      <c r="H291" s="101">
        <v>2572</v>
      </c>
      <c r="I291" s="99">
        <v>2</v>
      </c>
      <c r="J291" s="102">
        <f>อุดรธานี!F106</f>
        <v>322668.52</v>
      </c>
      <c r="K291" s="103">
        <f>อุดรธานี!AO106</f>
        <v>282110.87</v>
      </c>
      <c r="L291" s="104">
        <f>อุดรธานี!AP106</f>
        <v>1942838.22</v>
      </c>
      <c r="M291" s="104">
        <f>อุดรธานี!AQ106</f>
        <v>1985364.29</v>
      </c>
      <c r="N291" s="100"/>
      <c r="O291" s="100"/>
      <c r="P291" s="100"/>
      <c r="Q291" s="92">
        <f t="shared" si="10"/>
        <v>-42526.070000000065</v>
      </c>
      <c r="R291" s="93">
        <f t="shared" si="11"/>
        <v>755.38033437013996</v>
      </c>
    </row>
    <row r="292" spans="1:18" x14ac:dyDescent="0.7">
      <c r="A292" s="99">
        <v>3</v>
      </c>
      <c r="B292" s="100" t="s">
        <v>62</v>
      </c>
      <c r="C292" s="100" t="s">
        <v>35</v>
      </c>
      <c r="D292" s="100" t="s">
        <v>129</v>
      </c>
      <c r="E292" s="100" t="s">
        <v>36</v>
      </c>
      <c r="F292" s="100" t="s">
        <v>178</v>
      </c>
      <c r="G292" s="100" t="s">
        <v>908</v>
      </c>
      <c r="H292" s="101">
        <v>7137</v>
      </c>
      <c r="I292" s="99">
        <v>5</v>
      </c>
      <c r="J292" s="102">
        <f>อุดรธานี!F107</f>
        <v>810357.92</v>
      </c>
      <c r="K292" s="103">
        <f>อุดรธานี!AO107</f>
        <v>423589.70000000007</v>
      </c>
      <c r="L292" s="104">
        <f>อุดรธานี!AP107</f>
        <v>3625644.09</v>
      </c>
      <c r="M292" s="104">
        <f>อุดรธานี!AQ107</f>
        <v>3877787.48</v>
      </c>
      <c r="N292" s="100"/>
      <c r="O292" s="100"/>
      <c r="P292" s="100"/>
      <c r="Q292" s="92">
        <f t="shared" si="10"/>
        <v>-252143.39000000013</v>
      </c>
      <c r="R292" s="93">
        <f t="shared" si="11"/>
        <v>508.0067381252627</v>
      </c>
    </row>
    <row r="293" spans="1:18" x14ac:dyDescent="0.7">
      <c r="A293" s="99">
        <v>4</v>
      </c>
      <c r="B293" s="100" t="s">
        <v>62</v>
      </c>
      <c r="C293" s="100" t="s">
        <v>35</v>
      </c>
      <c r="D293" s="100" t="s">
        <v>129</v>
      </c>
      <c r="E293" s="100" t="s">
        <v>36</v>
      </c>
      <c r="F293" s="100" t="s">
        <v>178</v>
      </c>
      <c r="G293" s="100" t="s">
        <v>909</v>
      </c>
      <c r="H293" s="101">
        <v>6162</v>
      </c>
      <c r="I293" s="99">
        <v>5</v>
      </c>
      <c r="J293" s="102">
        <f>อุดรธานี!F108</f>
        <v>173997.21</v>
      </c>
      <c r="K293" s="103">
        <f>อุดรธานี!AO108</f>
        <v>178104.31999999995</v>
      </c>
      <c r="L293" s="104">
        <f>อุดรธานี!AP108</f>
        <v>3743201.55</v>
      </c>
      <c r="M293" s="104">
        <f>อุดรธานี!AQ108</f>
        <v>3775270.21</v>
      </c>
      <c r="N293" s="100"/>
      <c r="O293" s="100"/>
      <c r="P293" s="100"/>
      <c r="Q293" s="92">
        <f t="shared" si="10"/>
        <v>-32068.660000000149</v>
      </c>
      <c r="R293" s="93">
        <f t="shared" si="11"/>
        <v>607.46536027263869</v>
      </c>
    </row>
    <row r="294" spans="1:18" x14ac:dyDescent="0.7">
      <c r="A294" s="99">
        <v>5</v>
      </c>
      <c r="B294" s="100" t="s">
        <v>62</v>
      </c>
      <c r="C294" s="100" t="s">
        <v>35</v>
      </c>
      <c r="D294" s="100" t="s">
        <v>129</v>
      </c>
      <c r="E294" s="100" t="s">
        <v>36</v>
      </c>
      <c r="F294" s="100" t="s">
        <v>178</v>
      </c>
      <c r="G294" s="100" t="s">
        <v>910</v>
      </c>
      <c r="H294" s="101">
        <v>5550</v>
      </c>
      <c r="I294" s="99">
        <v>4</v>
      </c>
      <c r="J294" s="102">
        <f>อุดรธานี!F109</f>
        <v>645409.71</v>
      </c>
      <c r="K294" s="103">
        <f>อุดรธานี!AO109</f>
        <v>411971.44999999995</v>
      </c>
      <c r="L294" s="104">
        <f>อุดรธานี!AP109</f>
        <v>2929138.58</v>
      </c>
      <c r="M294" s="104">
        <f>อุดรธานี!AQ109</f>
        <v>2869784.91</v>
      </c>
      <c r="N294" s="100"/>
      <c r="O294" s="100"/>
      <c r="P294" s="100"/>
      <c r="Q294" s="92">
        <f t="shared" si="10"/>
        <v>59353.669999999925</v>
      </c>
      <c r="R294" s="93">
        <f t="shared" si="11"/>
        <v>527.77271711711717</v>
      </c>
    </row>
    <row r="295" spans="1:18" s="111" customFormat="1" x14ac:dyDescent="0.7">
      <c r="A295" s="105">
        <v>8</v>
      </c>
      <c r="B295" s="106" t="s">
        <v>62</v>
      </c>
      <c r="C295" s="106"/>
      <c r="D295" s="106"/>
      <c r="E295" s="106" t="s">
        <v>75</v>
      </c>
      <c r="F295" s="106"/>
      <c r="G295" s="106" t="s">
        <v>320</v>
      </c>
      <c r="H295" s="112">
        <f>SUM(H290:H294)</f>
        <v>21421</v>
      </c>
      <c r="I295" s="105"/>
      <c r="J295" s="108">
        <f>SUM(J290:J294)</f>
        <v>1952433.3599999999</v>
      </c>
      <c r="K295" s="108">
        <f>SUM(K290:K294)</f>
        <v>1295776.3399999999</v>
      </c>
      <c r="L295" s="108">
        <f>SUM(L290:L294)</f>
        <v>12240822.439999999</v>
      </c>
      <c r="M295" s="108">
        <f>SUM(M290:M294)</f>
        <v>12508206.890000001</v>
      </c>
      <c r="N295" s="106">
        <v>4</v>
      </c>
      <c r="O295" s="106">
        <v>4</v>
      </c>
      <c r="P295" s="106">
        <f>N295-O295</f>
        <v>0</v>
      </c>
      <c r="Q295" s="109">
        <f t="shared" si="10"/>
        <v>-267384.45000000112</v>
      </c>
      <c r="R295" s="110">
        <f>L295/H295</f>
        <v>571.44028943560056</v>
      </c>
    </row>
    <row r="296" spans="1:18" x14ac:dyDescent="0.7">
      <c r="A296" s="99">
        <v>1</v>
      </c>
      <c r="B296" s="100" t="s">
        <v>62</v>
      </c>
      <c r="C296" s="100" t="s">
        <v>321</v>
      </c>
      <c r="D296" s="100" t="s">
        <v>133</v>
      </c>
      <c r="E296" s="100" t="s">
        <v>46</v>
      </c>
      <c r="F296" s="100" t="s">
        <v>208</v>
      </c>
      <c r="G296" s="100" t="s">
        <v>322</v>
      </c>
      <c r="H296" s="101"/>
      <c r="I296" s="99"/>
      <c r="J296" s="102"/>
      <c r="K296" s="103"/>
      <c r="L296" s="104"/>
      <c r="M296" s="104"/>
      <c r="N296" s="100"/>
      <c r="O296" s="100"/>
      <c r="P296" s="100"/>
    </row>
    <row r="297" spans="1:18" x14ac:dyDescent="0.7">
      <c r="A297" s="99">
        <v>2</v>
      </c>
      <c r="B297" s="100" t="s">
        <v>62</v>
      </c>
      <c r="C297" s="100" t="s">
        <v>321</v>
      </c>
      <c r="D297" s="100" t="s">
        <v>133</v>
      </c>
      <c r="E297" s="100" t="s">
        <v>46</v>
      </c>
      <c r="F297" s="100" t="s">
        <v>178</v>
      </c>
      <c r="G297" s="100" t="s">
        <v>911</v>
      </c>
      <c r="H297" s="101">
        <v>3386</v>
      </c>
      <c r="I297" s="99">
        <v>3</v>
      </c>
      <c r="J297" s="102">
        <f>อุดรธานี!F110</f>
        <v>1508370.32</v>
      </c>
      <c r="K297" s="103">
        <f>อุดรธานี!AO110</f>
        <v>1469529.05</v>
      </c>
      <c r="L297" s="104">
        <f>อุดรธานี!AP110</f>
        <v>2630977.37</v>
      </c>
      <c r="M297" s="104">
        <f>อุดรธานี!AQ110</f>
        <v>2065930.9100000001</v>
      </c>
      <c r="N297" s="100"/>
      <c r="O297" s="100"/>
      <c r="P297" s="100"/>
      <c r="Q297" s="92">
        <f t="shared" si="10"/>
        <v>565046.46</v>
      </c>
      <c r="R297" s="93">
        <f t="shared" si="11"/>
        <v>777.01635262847026</v>
      </c>
    </row>
    <row r="298" spans="1:18" x14ac:dyDescent="0.7">
      <c r="A298" s="99">
        <v>3</v>
      </c>
      <c r="B298" s="100" t="s">
        <v>62</v>
      </c>
      <c r="C298" s="100" t="s">
        <v>321</v>
      </c>
      <c r="D298" s="100" t="s">
        <v>133</v>
      </c>
      <c r="E298" s="100" t="s">
        <v>46</v>
      </c>
      <c r="F298" s="100" t="s">
        <v>178</v>
      </c>
      <c r="G298" s="100" t="s">
        <v>912</v>
      </c>
      <c r="H298" s="101">
        <v>2993</v>
      </c>
      <c r="I298" s="99">
        <v>2</v>
      </c>
      <c r="J298" s="102">
        <f>อุดรธานี!F111</f>
        <v>273847.01</v>
      </c>
      <c r="K298" s="103">
        <f>อุดรธานี!AO111</f>
        <v>370045.70000000007</v>
      </c>
      <c r="L298" s="104">
        <f>อุดรธานี!AP111</f>
        <v>2259591.9399999995</v>
      </c>
      <c r="M298" s="104">
        <f>อุดรธานี!AQ111</f>
        <v>2294680.7200000002</v>
      </c>
      <c r="N298" s="100"/>
      <c r="O298" s="100"/>
      <c r="P298" s="100"/>
      <c r="Q298" s="92">
        <f t="shared" si="10"/>
        <v>-35088.780000000726</v>
      </c>
      <c r="R298" s="93">
        <f t="shared" si="11"/>
        <v>754.95888406281301</v>
      </c>
    </row>
    <row r="299" spans="1:18" x14ac:dyDescent="0.7">
      <c r="A299" s="99">
        <v>4</v>
      </c>
      <c r="B299" s="100" t="s">
        <v>62</v>
      </c>
      <c r="C299" s="100" t="s">
        <v>321</v>
      </c>
      <c r="D299" s="100" t="s">
        <v>133</v>
      </c>
      <c r="E299" s="100" t="s">
        <v>46</v>
      </c>
      <c r="F299" s="100" t="s">
        <v>178</v>
      </c>
      <c r="G299" s="100" t="s">
        <v>913</v>
      </c>
      <c r="H299" s="101">
        <v>1953</v>
      </c>
      <c r="I299" s="99">
        <v>2</v>
      </c>
      <c r="J299" s="102">
        <f>อุดรธานี!F112</f>
        <v>488537.24</v>
      </c>
      <c r="K299" s="103">
        <f>อุดรธานี!AO112</f>
        <v>673050.27999999991</v>
      </c>
      <c r="L299" s="104">
        <f>อุดรธานี!AP112</f>
        <v>2356864.58</v>
      </c>
      <c r="M299" s="104">
        <f>อุดรธานี!AQ112</f>
        <v>2373824.7999999998</v>
      </c>
      <c r="N299" s="100"/>
      <c r="O299" s="100"/>
      <c r="P299" s="100"/>
      <c r="Q299" s="92">
        <f t="shared" si="10"/>
        <v>-16960.219999999739</v>
      </c>
      <c r="R299" s="93">
        <f t="shared" si="11"/>
        <v>1206.7918996415772</v>
      </c>
    </row>
    <row r="300" spans="1:18" x14ac:dyDescent="0.7">
      <c r="A300" s="99">
        <v>5</v>
      </c>
      <c r="B300" s="100" t="s">
        <v>62</v>
      </c>
      <c r="C300" s="100" t="s">
        <v>321</v>
      </c>
      <c r="D300" s="100" t="s">
        <v>133</v>
      </c>
      <c r="E300" s="100" t="s">
        <v>46</v>
      </c>
      <c r="F300" s="100" t="s">
        <v>178</v>
      </c>
      <c r="G300" s="100" t="s">
        <v>914</v>
      </c>
      <c r="H300" s="101">
        <v>1859</v>
      </c>
      <c r="I300" s="99">
        <v>2</v>
      </c>
      <c r="J300" s="102">
        <f>อุดรธานี!F113</f>
        <v>489795.25</v>
      </c>
      <c r="K300" s="103">
        <f>อุดรธานี!AO113</f>
        <v>730919.34999999986</v>
      </c>
      <c r="L300" s="104">
        <f>อุดรธานี!AP113</f>
        <v>1748865.7000000002</v>
      </c>
      <c r="M300" s="104">
        <f>อุดรธานี!AQ113</f>
        <v>1796851.28</v>
      </c>
      <c r="N300" s="100"/>
      <c r="O300" s="100"/>
      <c r="P300" s="100"/>
      <c r="Q300" s="92">
        <f t="shared" si="10"/>
        <v>-47985.579999999842</v>
      </c>
      <c r="R300" s="93">
        <f t="shared" si="11"/>
        <v>940.75615922539009</v>
      </c>
    </row>
    <row r="301" spans="1:18" x14ac:dyDescent="0.7">
      <c r="A301" s="99">
        <v>6</v>
      </c>
      <c r="B301" s="100" t="s">
        <v>62</v>
      </c>
      <c r="C301" s="100" t="s">
        <v>321</v>
      </c>
      <c r="D301" s="100" t="s">
        <v>133</v>
      </c>
      <c r="E301" s="100" t="s">
        <v>46</v>
      </c>
      <c r="F301" s="100" t="s">
        <v>178</v>
      </c>
      <c r="G301" s="100" t="s">
        <v>915</v>
      </c>
      <c r="H301" s="101">
        <v>3125</v>
      </c>
      <c r="I301" s="99">
        <v>3</v>
      </c>
      <c r="J301" s="102">
        <f>อุดรธานี!F114</f>
        <v>484343.52</v>
      </c>
      <c r="K301" s="103">
        <f>อุดรธานี!AO114</f>
        <v>758292.56</v>
      </c>
      <c r="L301" s="104">
        <f>อุดรธานี!AP114</f>
        <v>2194692.4899999998</v>
      </c>
      <c r="M301" s="104">
        <f>อุดรธานี!AQ114</f>
        <v>2470212.9</v>
      </c>
      <c r="N301" s="100"/>
      <c r="O301" s="100"/>
      <c r="P301" s="100"/>
      <c r="Q301" s="92">
        <f t="shared" si="10"/>
        <v>-275520.41000000015</v>
      </c>
      <c r="R301" s="93">
        <f t="shared" si="11"/>
        <v>702.30159679999997</v>
      </c>
    </row>
    <row r="302" spans="1:18" x14ac:dyDescent="0.7">
      <c r="A302" s="99">
        <v>7</v>
      </c>
      <c r="B302" s="100" t="s">
        <v>62</v>
      </c>
      <c r="C302" s="100" t="s">
        <v>321</v>
      </c>
      <c r="D302" s="100" t="s">
        <v>133</v>
      </c>
      <c r="E302" s="100" t="s">
        <v>46</v>
      </c>
      <c r="F302" s="100" t="s">
        <v>178</v>
      </c>
      <c r="G302" s="100" t="s">
        <v>916</v>
      </c>
      <c r="H302" s="101">
        <v>2823</v>
      </c>
      <c r="I302" s="99">
        <v>2</v>
      </c>
      <c r="J302" s="102">
        <f>อุดรธานี!F115</f>
        <v>1040620.47</v>
      </c>
      <c r="K302" s="103">
        <f>อุดรธานี!AO115</f>
        <v>1258751.71</v>
      </c>
      <c r="L302" s="104">
        <f>อุดรธานี!AP115</f>
        <v>1686663.3599999999</v>
      </c>
      <c r="M302" s="104">
        <f>อุดรธานี!AQ115</f>
        <v>1673997.2799999998</v>
      </c>
      <c r="N302" s="100"/>
      <c r="O302" s="100"/>
      <c r="P302" s="100"/>
      <c r="Q302" s="92">
        <f t="shared" si="10"/>
        <v>12666.080000000075</v>
      </c>
      <c r="R302" s="93">
        <f t="shared" si="11"/>
        <v>597.47196599362371</v>
      </c>
    </row>
    <row r="303" spans="1:18" x14ac:dyDescent="0.7">
      <c r="A303" s="99">
        <v>8</v>
      </c>
      <c r="B303" s="100" t="s">
        <v>62</v>
      </c>
      <c r="C303" s="100" t="s">
        <v>321</v>
      </c>
      <c r="D303" s="100" t="s">
        <v>133</v>
      </c>
      <c r="E303" s="100" t="s">
        <v>46</v>
      </c>
      <c r="F303" s="100" t="s">
        <v>178</v>
      </c>
      <c r="G303" s="100" t="s">
        <v>917</v>
      </c>
      <c r="H303" s="101">
        <v>3239</v>
      </c>
      <c r="I303" s="99">
        <v>3</v>
      </c>
      <c r="J303" s="102">
        <f>อุดรธานี!F116</f>
        <v>744084.7</v>
      </c>
      <c r="K303" s="103">
        <f>อุดรธานี!AO116</f>
        <v>1082446.17</v>
      </c>
      <c r="L303" s="104">
        <f>อุดรธานี!AP116</f>
        <v>1988871.75</v>
      </c>
      <c r="M303" s="104">
        <f>อุดรธานี!AQ116</f>
        <v>2216723.16</v>
      </c>
      <c r="N303" s="100"/>
      <c r="O303" s="100"/>
      <c r="P303" s="100"/>
      <c r="Q303" s="92">
        <f t="shared" si="10"/>
        <v>-227851.41000000015</v>
      </c>
      <c r="R303" s="93">
        <f t="shared" si="11"/>
        <v>614.03882371102191</v>
      </c>
    </row>
    <row r="304" spans="1:18" x14ac:dyDescent="0.7">
      <c r="A304" s="99">
        <v>9</v>
      </c>
      <c r="B304" s="100" t="s">
        <v>62</v>
      </c>
      <c r="C304" s="100" t="s">
        <v>321</v>
      </c>
      <c r="D304" s="100" t="s">
        <v>133</v>
      </c>
      <c r="E304" s="100" t="s">
        <v>46</v>
      </c>
      <c r="F304" s="100" t="s">
        <v>178</v>
      </c>
      <c r="G304" s="100" t="s">
        <v>918</v>
      </c>
      <c r="H304" s="101">
        <v>3478</v>
      </c>
      <c r="I304" s="99">
        <v>3</v>
      </c>
      <c r="J304" s="102">
        <f>อุดรธานี!F117</f>
        <v>1169911.6200000001</v>
      </c>
      <c r="K304" s="103">
        <f>อุดรธานี!AO117</f>
        <v>1411552.9300000002</v>
      </c>
      <c r="L304" s="104">
        <f>อุดรธานี!AP117</f>
        <v>2379300.77</v>
      </c>
      <c r="M304" s="104">
        <f>อุดรธานี!AQ117</f>
        <v>2617341.3800000004</v>
      </c>
      <c r="N304" s="100"/>
      <c r="O304" s="100"/>
      <c r="P304" s="100"/>
      <c r="Q304" s="92">
        <f t="shared" si="10"/>
        <v>-238040.61000000034</v>
      </c>
      <c r="R304" s="93">
        <f t="shared" si="11"/>
        <v>684.1002788959172</v>
      </c>
    </row>
    <row r="305" spans="1:18" x14ac:dyDescent="0.7">
      <c r="A305" s="99">
        <v>10</v>
      </c>
      <c r="B305" s="100" t="s">
        <v>62</v>
      </c>
      <c r="C305" s="100" t="s">
        <v>321</v>
      </c>
      <c r="D305" s="100" t="s">
        <v>133</v>
      </c>
      <c r="E305" s="100" t="s">
        <v>46</v>
      </c>
      <c r="F305" s="100" t="s">
        <v>178</v>
      </c>
      <c r="G305" s="100" t="s">
        <v>919</v>
      </c>
      <c r="H305" s="101">
        <v>1780</v>
      </c>
      <c r="I305" s="99">
        <v>2</v>
      </c>
      <c r="J305" s="102">
        <f>อุดรธานี!F118</f>
        <v>305216.15000000002</v>
      </c>
      <c r="K305" s="103">
        <f>อุดรธานี!AO118</f>
        <v>270820.87</v>
      </c>
      <c r="L305" s="104">
        <f>อุดรธานี!AP118</f>
        <v>2429627.0499999998</v>
      </c>
      <c r="M305" s="104">
        <f>อุดรธานี!AQ118</f>
        <v>2163547.94</v>
      </c>
      <c r="N305" s="100"/>
      <c r="O305" s="100"/>
      <c r="P305" s="100"/>
      <c r="Q305" s="92">
        <f t="shared" si="10"/>
        <v>266079.10999999987</v>
      </c>
      <c r="R305" s="93">
        <f t="shared" si="11"/>
        <v>1364.9590168539326</v>
      </c>
    </row>
    <row r="306" spans="1:18" x14ac:dyDescent="0.7">
      <c r="A306" s="99">
        <v>11</v>
      </c>
      <c r="B306" s="100" t="s">
        <v>62</v>
      </c>
      <c r="C306" s="100" t="s">
        <v>321</v>
      </c>
      <c r="D306" s="100" t="s">
        <v>133</v>
      </c>
      <c r="E306" s="100" t="s">
        <v>46</v>
      </c>
      <c r="F306" s="100" t="s">
        <v>178</v>
      </c>
      <c r="G306" s="100" t="s">
        <v>920</v>
      </c>
      <c r="H306" s="101">
        <v>1995</v>
      </c>
      <c r="I306" s="99">
        <v>2</v>
      </c>
      <c r="J306" s="102">
        <f>อุดรธานี!F119</f>
        <v>316761.02</v>
      </c>
      <c r="K306" s="103">
        <f>อุดรธานี!AO119</f>
        <v>441426.05000000005</v>
      </c>
      <c r="L306" s="104">
        <f>อุดรธานี!AP119</f>
        <v>1265613.02</v>
      </c>
      <c r="M306" s="104">
        <f>อุดรธานี!AQ119</f>
        <v>1228416.7</v>
      </c>
      <c r="N306" s="100"/>
      <c r="O306" s="100"/>
      <c r="P306" s="100"/>
      <c r="Q306" s="92">
        <f t="shared" si="10"/>
        <v>37196.320000000065</v>
      </c>
      <c r="R306" s="93">
        <f t="shared" si="11"/>
        <v>634.39249122807018</v>
      </c>
    </row>
    <row r="307" spans="1:18" x14ac:dyDescent="0.7">
      <c r="A307" s="99">
        <v>12</v>
      </c>
      <c r="B307" s="100" t="s">
        <v>62</v>
      </c>
      <c r="C307" s="100" t="s">
        <v>321</v>
      </c>
      <c r="D307" s="100" t="s">
        <v>133</v>
      </c>
      <c r="E307" s="100" t="s">
        <v>46</v>
      </c>
      <c r="F307" s="100" t="s">
        <v>178</v>
      </c>
      <c r="G307" s="100" t="s">
        <v>921</v>
      </c>
      <c r="H307" s="101">
        <v>2686</v>
      </c>
      <c r="I307" s="99">
        <v>2</v>
      </c>
      <c r="J307" s="102">
        <f>อุดรธานี!F120</f>
        <v>931082.21</v>
      </c>
      <c r="K307" s="103">
        <f>อุดรธานี!AO120</f>
        <v>893871.75</v>
      </c>
      <c r="L307" s="104">
        <f>อุดรธานี!AP120</f>
        <v>2338017.94</v>
      </c>
      <c r="M307" s="104">
        <f>อุดรธานี!AQ120</f>
        <v>2299490.8499999996</v>
      </c>
      <c r="N307" s="100"/>
      <c r="O307" s="100"/>
      <c r="P307" s="100"/>
      <c r="Q307" s="92">
        <f t="shared" si="10"/>
        <v>38527.090000000317</v>
      </c>
      <c r="R307" s="93">
        <f t="shared" si="11"/>
        <v>870.44599404318683</v>
      </c>
    </row>
    <row r="308" spans="1:18" x14ac:dyDescent="0.7">
      <c r="A308" s="99">
        <v>13</v>
      </c>
      <c r="B308" s="100" t="s">
        <v>62</v>
      </c>
      <c r="C308" s="100" t="s">
        <v>321</v>
      </c>
      <c r="D308" s="100" t="s">
        <v>133</v>
      </c>
      <c r="E308" s="100" t="s">
        <v>46</v>
      </c>
      <c r="F308" s="100" t="s">
        <v>178</v>
      </c>
      <c r="G308" s="100" t="s">
        <v>922</v>
      </c>
      <c r="H308" s="101">
        <v>2814</v>
      </c>
      <c r="I308" s="99">
        <v>2</v>
      </c>
      <c r="J308" s="102">
        <f>อุดรธานี!F121</f>
        <v>527369.77</v>
      </c>
      <c r="K308" s="103">
        <f>อุดรธานี!AO121</f>
        <v>448725.08999999997</v>
      </c>
      <c r="L308" s="104">
        <f>อุดรธานี!AP121</f>
        <v>1173305.0900000001</v>
      </c>
      <c r="M308" s="104">
        <f>อุดรธานี!AQ121</f>
        <v>1190377.75</v>
      </c>
      <c r="N308" s="100"/>
      <c r="O308" s="100"/>
      <c r="P308" s="100"/>
      <c r="Q308" s="92">
        <f t="shared" si="10"/>
        <v>-17072.659999999916</v>
      </c>
      <c r="R308" s="93">
        <f t="shared" si="11"/>
        <v>416.95276830135043</v>
      </c>
    </row>
    <row r="309" spans="1:18" s="111" customFormat="1" x14ac:dyDescent="0.7">
      <c r="A309" s="105">
        <v>9</v>
      </c>
      <c r="B309" s="106" t="s">
        <v>62</v>
      </c>
      <c r="C309" s="106"/>
      <c r="D309" s="106"/>
      <c r="E309" s="106" t="s">
        <v>75</v>
      </c>
      <c r="F309" s="106"/>
      <c r="G309" s="106" t="s">
        <v>323</v>
      </c>
      <c r="H309" s="112">
        <f>SUM(H296:H308)</f>
        <v>32131</v>
      </c>
      <c r="I309" s="105"/>
      <c r="J309" s="108">
        <f>SUM(J296:J308)</f>
        <v>8279939.2800000012</v>
      </c>
      <c r="K309" s="108">
        <f>SUM(K296:K308)</f>
        <v>9809431.5099999998</v>
      </c>
      <c r="L309" s="108">
        <f>SUM(L296:L308)</f>
        <v>24452391.060000002</v>
      </c>
      <c r="M309" s="108">
        <f>SUM(M296:M308)</f>
        <v>24391395.670000002</v>
      </c>
      <c r="N309" s="106">
        <v>12</v>
      </c>
      <c r="O309" s="106">
        <v>12</v>
      </c>
      <c r="P309" s="106">
        <f>N309-O309</f>
        <v>0</v>
      </c>
      <c r="Q309" s="109">
        <f t="shared" si="10"/>
        <v>60995.390000000596</v>
      </c>
      <c r="R309" s="110">
        <f>L309/H309</f>
        <v>761.02178768167823</v>
      </c>
    </row>
    <row r="310" spans="1:18" x14ac:dyDescent="0.7">
      <c r="A310" s="99">
        <v>1</v>
      </c>
      <c r="B310" s="100" t="s">
        <v>62</v>
      </c>
      <c r="C310" s="100" t="s">
        <v>37</v>
      </c>
      <c r="D310" s="100" t="s">
        <v>137</v>
      </c>
      <c r="E310" s="100" t="s">
        <v>38</v>
      </c>
      <c r="F310" s="100" t="s">
        <v>208</v>
      </c>
      <c r="G310" s="100" t="s">
        <v>324</v>
      </c>
      <c r="H310" s="101"/>
      <c r="I310" s="99"/>
      <c r="J310" s="102"/>
      <c r="K310" s="103"/>
      <c r="L310" s="104"/>
      <c r="M310" s="104"/>
      <c r="N310" s="100"/>
      <c r="O310" s="100"/>
      <c r="P310" s="100"/>
    </row>
    <row r="311" spans="1:18" x14ac:dyDescent="0.7">
      <c r="A311" s="99">
        <v>2</v>
      </c>
      <c r="B311" s="100" t="s">
        <v>62</v>
      </c>
      <c r="C311" s="100" t="s">
        <v>37</v>
      </c>
      <c r="D311" s="100" t="s">
        <v>137</v>
      </c>
      <c r="E311" s="100" t="s">
        <v>38</v>
      </c>
      <c r="F311" s="100" t="s">
        <v>178</v>
      </c>
      <c r="G311" s="100" t="s">
        <v>923</v>
      </c>
      <c r="H311" s="101">
        <v>5966</v>
      </c>
      <c r="I311" s="99">
        <v>4</v>
      </c>
      <c r="J311" s="102">
        <f>อุดรธานี!F122</f>
        <v>318901.83</v>
      </c>
      <c r="K311" s="103">
        <f>อุดรธานี!AO122</f>
        <v>429417.38</v>
      </c>
      <c r="L311" s="104">
        <f>อุดรธานี!AP122</f>
        <v>1996481.58</v>
      </c>
      <c r="M311" s="104">
        <f>อุดรธานี!AQ122</f>
        <v>2649141.7400000002</v>
      </c>
      <c r="N311" s="100"/>
      <c r="O311" s="100"/>
      <c r="P311" s="100"/>
      <c r="Q311" s="92">
        <f t="shared" si="10"/>
        <v>-652660.16000000015</v>
      </c>
      <c r="R311" s="93">
        <f t="shared" si="11"/>
        <v>334.64324170298357</v>
      </c>
    </row>
    <row r="312" spans="1:18" x14ac:dyDescent="0.7">
      <c r="A312" s="99">
        <v>3</v>
      </c>
      <c r="B312" s="100" t="s">
        <v>62</v>
      </c>
      <c r="C312" s="100" t="s">
        <v>37</v>
      </c>
      <c r="D312" s="100" t="s">
        <v>137</v>
      </c>
      <c r="E312" s="100" t="s">
        <v>38</v>
      </c>
      <c r="F312" s="100" t="s">
        <v>178</v>
      </c>
      <c r="G312" s="100" t="s">
        <v>924</v>
      </c>
      <c r="H312" s="101">
        <v>5210</v>
      </c>
      <c r="I312" s="99">
        <v>4</v>
      </c>
      <c r="J312" s="102">
        <f>อุดรธานี!F123</f>
        <v>588637.02</v>
      </c>
      <c r="K312" s="103">
        <f>อุดรธานี!AO123</f>
        <v>624433.42999999993</v>
      </c>
      <c r="L312" s="104">
        <f>อุดรธานี!AP123</f>
        <v>2766681.26</v>
      </c>
      <c r="M312" s="104">
        <f>อุดรธานี!AQ123</f>
        <v>2845203.7399999998</v>
      </c>
      <c r="N312" s="100"/>
      <c r="O312" s="100"/>
      <c r="P312" s="100"/>
      <c r="Q312" s="92">
        <f t="shared" si="10"/>
        <v>-78522.479999999981</v>
      </c>
      <c r="R312" s="93">
        <f t="shared" si="11"/>
        <v>531.03287140115162</v>
      </c>
    </row>
    <row r="313" spans="1:18" x14ac:dyDescent="0.7">
      <c r="A313" s="99">
        <v>4</v>
      </c>
      <c r="B313" s="100" t="s">
        <v>62</v>
      </c>
      <c r="C313" s="100" t="s">
        <v>37</v>
      </c>
      <c r="D313" s="100" t="s">
        <v>137</v>
      </c>
      <c r="E313" s="100" t="s">
        <v>38</v>
      </c>
      <c r="F313" s="100" t="s">
        <v>178</v>
      </c>
      <c r="G313" s="100" t="s">
        <v>925</v>
      </c>
      <c r="H313" s="101">
        <v>1442</v>
      </c>
      <c r="I313" s="99">
        <v>1</v>
      </c>
      <c r="J313" s="102">
        <f>อุดรธานี!F124</f>
        <v>56266.54</v>
      </c>
      <c r="K313" s="103">
        <f>อุดรธานี!AO124</f>
        <v>320961.89</v>
      </c>
      <c r="L313" s="104">
        <f>อุดรธานี!AP124</f>
        <v>600259.5</v>
      </c>
      <c r="M313" s="104">
        <f>อุดรธานี!AQ124</f>
        <v>722265.60000000009</v>
      </c>
      <c r="N313" s="100"/>
      <c r="O313" s="100"/>
      <c r="P313" s="100"/>
      <c r="Q313" s="92">
        <f t="shared" si="10"/>
        <v>-122006.10000000009</v>
      </c>
      <c r="R313" s="93">
        <f t="shared" si="11"/>
        <v>416.26872399445216</v>
      </c>
    </row>
    <row r="314" spans="1:18" x14ac:dyDescent="0.7">
      <c r="A314" s="99">
        <v>5</v>
      </c>
      <c r="B314" s="100" t="s">
        <v>62</v>
      </c>
      <c r="C314" s="100" t="s">
        <v>37</v>
      </c>
      <c r="D314" s="100" t="s">
        <v>137</v>
      </c>
      <c r="E314" s="100" t="s">
        <v>38</v>
      </c>
      <c r="F314" s="100" t="s">
        <v>178</v>
      </c>
      <c r="G314" s="100" t="s">
        <v>926</v>
      </c>
      <c r="H314" s="101">
        <v>2818</v>
      </c>
      <c r="I314" s="99">
        <v>2</v>
      </c>
      <c r="J314" s="102">
        <f>อุดรธานี!F125</f>
        <v>422963.96</v>
      </c>
      <c r="K314" s="103">
        <f>อุดรธานี!AO125</f>
        <v>376655.77</v>
      </c>
      <c r="L314" s="104">
        <f>อุดรธานี!AP125</f>
        <v>1463940.03</v>
      </c>
      <c r="M314" s="104">
        <f>อุดรธานี!AQ125</f>
        <v>1758196.96</v>
      </c>
      <c r="N314" s="100"/>
      <c r="O314" s="100"/>
      <c r="P314" s="100"/>
      <c r="Q314" s="92">
        <f t="shared" si="10"/>
        <v>-294256.92999999993</v>
      </c>
      <c r="R314" s="93">
        <f t="shared" si="11"/>
        <v>519.49610716820439</v>
      </c>
    </row>
    <row r="315" spans="1:18" x14ac:dyDescent="0.7">
      <c r="A315" s="99">
        <v>6</v>
      </c>
      <c r="B315" s="100" t="s">
        <v>62</v>
      </c>
      <c r="C315" s="100" t="s">
        <v>37</v>
      </c>
      <c r="D315" s="100" t="s">
        <v>137</v>
      </c>
      <c r="E315" s="100" t="s">
        <v>38</v>
      </c>
      <c r="F315" s="100" t="s">
        <v>178</v>
      </c>
      <c r="G315" s="100" t="s">
        <v>927</v>
      </c>
      <c r="H315" s="101">
        <v>4638</v>
      </c>
      <c r="I315" s="99">
        <v>4</v>
      </c>
      <c r="J315" s="102">
        <f>อุดรธานี!F126</f>
        <v>621399.38</v>
      </c>
      <c r="K315" s="103">
        <f>อุดรธานี!AO126</f>
        <v>651169.42000000004</v>
      </c>
      <c r="L315" s="104">
        <f>อุดรธานี!AP126</f>
        <v>2406784.25</v>
      </c>
      <c r="M315" s="104">
        <f>อุดรธานี!AQ126</f>
        <v>2598187.9299999997</v>
      </c>
      <c r="N315" s="100"/>
      <c r="O315" s="100"/>
      <c r="P315" s="100"/>
      <c r="Q315" s="92">
        <f t="shared" si="10"/>
        <v>-191403.6799999997</v>
      </c>
      <c r="R315" s="93">
        <f t="shared" si="11"/>
        <v>518.92717766278565</v>
      </c>
    </row>
    <row r="316" spans="1:18" x14ac:dyDescent="0.7">
      <c r="A316" s="99">
        <v>7</v>
      </c>
      <c r="B316" s="100" t="s">
        <v>62</v>
      </c>
      <c r="C316" s="100" t="s">
        <v>37</v>
      </c>
      <c r="D316" s="100" t="s">
        <v>137</v>
      </c>
      <c r="E316" s="100" t="s">
        <v>38</v>
      </c>
      <c r="F316" s="100" t="s">
        <v>178</v>
      </c>
      <c r="G316" s="100" t="s">
        <v>928</v>
      </c>
      <c r="H316" s="101">
        <v>3664</v>
      </c>
      <c r="I316" s="99">
        <v>3</v>
      </c>
      <c r="J316" s="102">
        <f>อุดรธานี!F127</f>
        <v>934876.74</v>
      </c>
      <c r="K316" s="103">
        <f>อุดรธานี!AO127</f>
        <v>795619.07</v>
      </c>
      <c r="L316" s="104">
        <f>อุดรธานี!AP127</f>
        <v>1265658.69</v>
      </c>
      <c r="M316" s="104">
        <f>อุดรธานี!AQ127</f>
        <v>1548621.6500000001</v>
      </c>
      <c r="N316" s="100"/>
      <c r="O316" s="100"/>
      <c r="P316" s="100"/>
      <c r="Q316" s="92">
        <f t="shared" si="10"/>
        <v>-282962.9600000002</v>
      </c>
      <c r="R316" s="93">
        <f t="shared" si="11"/>
        <v>345.43086517467248</v>
      </c>
    </row>
    <row r="317" spans="1:18" x14ac:dyDescent="0.7">
      <c r="A317" s="99">
        <v>8</v>
      </c>
      <c r="B317" s="100" t="s">
        <v>62</v>
      </c>
      <c r="C317" s="100" t="s">
        <v>37</v>
      </c>
      <c r="D317" s="100" t="s">
        <v>137</v>
      </c>
      <c r="E317" s="100" t="s">
        <v>38</v>
      </c>
      <c r="F317" s="100" t="s">
        <v>178</v>
      </c>
      <c r="G317" s="100" t="s">
        <v>929</v>
      </c>
      <c r="H317" s="101">
        <v>4102</v>
      </c>
      <c r="I317" s="99">
        <v>3</v>
      </c>
      <c r="J317" s="102">
        <f>อุดรธานี!F128</f>
        <v>228257.55</v>
      </c>
      <c r="K317" s="103">
        <f>อุดรธานี!AO128</f>
        <v>216331.20999999996</v>
      </c>
      <c r="L317" s="104">
        <f>อุดรธานี!AP128</f>
        <v>1604766.4</v>
      </c>
      <c r="M317" s="104">
        <f>อุดรธานี!AQ128</f>
        <v>2067117.22</v>
      </c>
      <c r="N317" s="100"/>
      <c r="O317" s="100"/>
      <c r="P317" s="100"/>
      <c r="Q317" s="92">
        <f t="shared" si="10"/>
        <v>-462350.82000000007</v>
      </c>
      <c r="R317" s="93">
        <f t="shared" si="11"/>
        <v>391.21560214529495</v>
      </c>
    </row>
    <row r="318" spans="1:18" x14ac:dyDescent="0.7">
      <c r="A318" s="99">
        <v>9</v>
      </c>
      <c r="B318" s="100" t="s">
        <v>62</v>
      </c>
      <c r="C318" s="100" t="s">
        <v>37</v>
      </c>
      <c r="D318" s="100" t="s">
        <v>137</v>
      </c>
      <c r="E318" s="100" t="s">
        <v>38</v>
      </c>
      <c r="F318" s="100" t="s">
        <v>178</v>
      </c>
      <c r="G318" s="100" t="s">
        <v>930</v>
      </c>
      <c r="H318" s="101">
        <v>1926</v>
      </c>
      <c r="I318" s="99">
        <v>2</v>
      </c>
      <c r="J318" s="102">
        <f>อุดรธานี!F129</f>
        <v>1029039.35</v>
      </c>
      <c r="K318" s="103">
        <f>อุดรธานี!AO129</f>
        <v>886110.71999999997</v>
      </c>
      <c r="L318" s="104">
        <f>อุดรธานี!AP129</f>
        <v>1945986.94</v>
      </c>
      <c r="M318" s="104">
        <f>อุดรธานี!AQ129</f>
        <v>1837417.8</v>
      </c>
      <c r="N318" s="100"/>
      <c r="O318" s="100"/>
      <c r="P318" s="100"/>
      <c r="Q318" s="92">
        <f t="shared" si="10"/>
        <v>108569.1399999999</v>
      </c>
      <c r="R318" s="93">
        <f t="shared" si="11"/>
        <v>1010.37743509865</v>
      </c>
    </row>
    <row r="319" spans="1:18" x14ac:dyDescent="0.7">
      <c r="A319" s="99">
        <v>10</v>
      </c>
      <c r="B319" s="100" t="s">
        <v>62</v>
      </c>
      <c r="C319" s="100" t="s">
        <v>37</v>
      </c>
      <c r="D319" s="100" t="s">
        <v>137</v>
      </c>
      <c r="E319" s="100" t="s">
        <v>38</v>
      </c>
      <c r="F319" s="100" t="s">
        <v>178</v>
      </c>
      <c r="G319" s="100" t="s">
        <v>931</v>
      </c>
      <c r="H319" s="101">
        <v>2908</v>
      </c>
      <c r="I319" s="99">
        <v>2</v>
      </c>
      <c r="J319" s="102">
        <f>อุดรธานี!F130</f>
        <v>550590.94999999995</v>
      </c>
      <c r="K319" s="103">
        <f>อุดรธานี!AO130</f>
        <v>375498.13999999996</v>
      </c>
      <c r="L319" s="104">
        <f>อุดรธานี!AP130</f>
        <v>1513949.3399999999</v>
      </c>
      <c r="M319" s="104">
        <f>อุดรธานี!AQ130</f>
        <v>1603885.53</v>
      </c>
      <c r="N319" s="100"/>
      <c r="O319" s="100"/>
      <c r="P319" s="100"/>
      <c r="Q319" s="92">
        <f t="shared" si="10"/>
        <v>-89936.190000000177</v>
      </c>
      <c r="R319" s="93">
        <f t="shared" si="11"/>
        <v>520.61531636863822</v>
      </c>
    </row>
    <row r="320" spans="1:18" x14ac:dyDescent="0.7">
      <c r="A320" s="99">
        <v>11</v>
      </c>
      <c r="B320" s="100" t="s">
        <v>62</v>
      </c>
      <c r="C320" s="100" t="s">
        <v>37</v>
      </c>
      <c r="D320" s="100" t="s">
        <v>137</v>
      </c>
      <c r="E320" s="100" t="s">
        <v>38</v>
      </c>
      <c r="F320" s="100" t="s">
        <v>178</v>
      </c>
      <c r="G320" s="100" t="s">
        <v>932</v>
      </c>
      <c r="H320" s="101">
        <v>3030</v>
      </c>
      <c r="I320" s="99">
        <v>3</v>
      </c>
      <c r="J320" s="102">
        <f>อุดรธานี!F131</f>
        <v>70085.25</v>
      </c>
      <c r="K320" s="103">
        <f>อุดรธานี!AO131</f>
        <v>45508.489999999991</v>
      </c>
      <c r="L320" s="104">
        <f>อุดรธานี!AP131</f>
        <v>1055017.3500000001</v>
      </c>
      <c r="M320" s="104">
        <f>อุดรธานี!AQ131</f>
        <v>1396129.7</v>
      </c>
      <c r="N320" s="100"/>
      <c r="O320" s="100"/>
      <c r="P320" s="100"/>
      <c r="Q320" s="92">
        <f t="shared" si="10"/>
        <v>-341112.34999999986</v>
      </c>
      <c r="R320" s="93">
        <f t="shared" si="11"/>
        <v>348.19054455445547</v>
      </c>
    </row>
    <row r="321" spans="1:18" s="111" customFormat="1" x14ac:dyDescent="0.7">
      <c r="A321" s="105">
        <v>10</v>
      </c>
      <c r="B321" s="106" t="s">
        <v>62</v>
      </c>
      <c r="C321" s="106"/>
      <c r="D321" s="106"/>
      <c r="E321" s="106" t="s">
        <v>75</v>
      </c>
      <c r="F321" s="106"/>
      <c r="G321" s="106" t="s">
        <v>325</v>
      </c>
      <c r="H321" s="112">
        <f>SUM(H310:H320)</f>
        <v>35704</v>
      </c>
      <c r="I321" s="105"/>
      <c r="J321" s="108">
        <f>SUM(J310:J320)</f>
        <v>4821018.5699999994</v>
      </c>
      <c r="K321" s="108">
        <f>SUM(K310:K320)</f>
        <v>4721705.5199999996</v>
      </c>
      <c r="L321" s="108">
        <f>SUM(L310:L320)</f>
        <v>16619525.34</v>
      </c>
      <c r="M321" s="108">
        <f>SUM(M310:M320)</f>
        <v>19026167.870000001</v>
      </c>
      <c r="N321" s="106">
        <v>10</v>
      </c>
      <c r="O321" s="106">
        <v>10</v>
      </c>
      <c r="P321" s="106">
        <f>N321-O321</f>
        <v>0</v>
      </c>
      <c r="Q321" s="109">
        <f t="shared" si="10"/>
        <v>-2406642.5300000012</v>
      </c>
      <c r="R321" s="110">
        <f>L321/H321</f>
        <v>465.48076798117859</v>
      </c>
    </row>
    <row r="322" spans="1:18" x14ac:dyDescent="0.7">
      <c r="A322" s="99">
        <v>1</v>
      </c>
      <c r="B322" s="100" t="s">
        <v>62</v>
      </c>
      <c r="C322" s="100" t="s">
        <v>326</v>
      </c>
      <c r="D322" s="100" t="s">
        <v>156</v>
      </c>
      <c r="E322" s="100" t="s">
        <v>47</v>
      </c>
      <c r="F322" s="100" t="s">
        <v>327</v>
      </c>
      <c r="G322" s="100" t="s">
        <v>328</v>
      </c>
      <c r="H322" s="101"/>
      <c r="I322" s="99"/>
      <c r="J322" s="102"/>
      <c r="K322" s="103"/>
      <c r="L322" s="104"/>
      <c r="M322" s="104"/>
      <c r="N322" s="100"/>
      <c r="O322" s="100"/>
      <c r="P322" s="100"/>
    </row>
    <row r="323" spans="1:18" x14ac:dyDescent="0.7">
      <c r="A323" s="99">
        <v>2</v>
      </c>
      <c r="B323" s="100" t="s">
        <v>62</v>
      </c>
      <c r="C323" s="100" t="s">
        <v>326</v>
      </c>
      <c r="D323" s="100" t="s">
        <v>156</v>
      </c>
      <c r="E323" s="100" t="s">
        <v>47</v>
      </c>
      <c r="F323" s="100" t="s">
        <v>178</v>
      </c>
      <c r="G323" s="100" t="s">
        <v>933</v>
      </c>
      <c r="H323" s="101">
        <v>8840</v>
      </c>
      <c r="I323" s="99">
        <v>5</v>
      </c>
      <c r="J323" s="102">
        <f>อุดรธานี!F132</f>
        <v>403940.79</v>
      </c>
      <c r="K323" s="103">
        <f>อุดรธานี!AO132</f>
        <v>569745.21</v>
      </c>
      <c r="L323" s="104">
        <f>อุดรธานี!AP132</f>
        <v>2400590.66</v>
      </c>
      <c r="M323" s="104">
        <f>อุดรธานี!AQ132</f>
        <v>3029155.3000000003</v>
      </c>
      <c r="N323" s="100"/>
      <c r="O323" s="100"/>
      <c r="P323" s="100"/>
      <c r="Q323" s="92">
        <f t="shared" si="10"/>
        <v>-628564.64000000013</v>
      </c>
      <c r="R323" s="93">
        <f t="shared" si="11"/>
        <v>271.56002941176473</v>
      </c>
    </row>
    <row r="324" spans="1:18" x14ac:dyDescent="0.7">
      <c r="A324" s="99">
        <v>3</v>
      </c>
      <c r="B324" s="100" t="s">
        <v>62</v>
      </c>
      <c r="C324" s="100" t="s">
        <v>326</v>
      </c>
      <c r="D324" s="100" t="s">
        <v>156</v>
      </c>
      <c r="E324" s="100" t="s">
        <v>47</v>
      </c>
      <c r="F324" s="100" t="s">
        <v>178</v>
      </c>
      <c r="G324" s="100" t="s">
        <v>934</v>
      </c>
      <c r="H324" s="101">
        <v>4792</v>
      </c>
      <c r="I324" s="99">
        <v>4</v>
      </c>
      <c r="J324" s="102">
        <f>อุดรธานี!F133</f>
        <v>762984.87</v>
      </c>
      <c r="K324" s="103">
        <f>อุดรธานี!AO133</f>
        <v>979342.47</v>
      </c>
      <c r="L324" s="104">
        <f>อุดรธานี!AP133</f>
        <v>2029012.49</v>
      </c>
      <c r="M324" s="104">
        <f>อุดรธานี!AQ133</f>
        <v>2489534.9800000004</v>
      </c>
      <c r="N324" s="100"/>
      <c r="O324" s="100"/>
      <c r="P324" s="100"/>
      <c r="Q324" s="92">
        <f t="shared" si="10"/>
        <v>-460522.49000000046</v>
      </c>
      <c r="R324" s="93">
        <f t="shared" si="11"/>
        <v>423.41662979966611</v>
      </c>
    </row>
    <row r="325" spans="1:18" x14ac:dyDescent="0.7">
      <c r="A325" s="99">
        <v>4</v>
      </c>
      <c r="B325" s="100" t="s">
        <v>62</v>
      </c>
      <c r="C325" s="100" t="s">
        <v>326</v>
      </c>
      <c r="D325" s="100" t="s">
        <v>156</v>
      </c>
      <c r="E325" s="100" t="s">
        <v>47</v>
      </c>
      <c r="F325" s="100" t="s">
        <v>178</v>
      </c>
      <c r="G325" s="100" t="s">
        <v>935</v>
      </c>
      <c r="H325" s="101">
        <v>8494</v>
      </c>
      <c r="I325" s="99">
        <v>5</v>
      </c>
      <c r="J325" s="102">
        <f>อุดรธานี!F134</f>
        <v>220488.95</v>
      </c>
      <c r="K325" s="103">
        <f>อุดรธานี!AO134</f>
        <v>491147.4</v>
      </c>
      <c r="L325" s="104">
        <f>อุดรธานี!AP134</f>
        <v>3431023.4299999997</v>
      </c>
      <c r="M325" s="104">
        <f>อุดรธานี!AQ134</f>
        <v>3988049.99</v>
      </c>
      <c r="N325" s="100"/>
      <c r="O325" s="100"/>
      <c r="P325" s="100"/>
      <c r="Q325" s="92">
        <f t="shared" si="10"/>
        <v>-557026.56000000052</v>
      </c>
      <c r="R325" s="93">
        <f t="shared" si="11"/>
        <v>403.93494584412525</v>
      </c>
    </row>
    <row r="326" spans="1:18" x14ac:dyDescent="0.7">
      <c r="A326" s="99">
        <v>5</v>
      </c>
      <c r="B326" s="100" t="s">
        <v>62</v>
      </c>
      <c r="C326" s="100" t="s">
        <v>326</v>
      </c>
      <c r="D326" s="100" t="s">
        <v>156</v>
      </c>
      <c r="E326" s="100" t="s">
        <v>47</v>
      </c>
      <c r="F326" s="100" t="s">
        <v>178</v>
      </c>
      <c r="G326" s="100" t="s">
        <v>936</v>
      </c>
      <c r="H326" s="101">
        <v>6351</v>
      </c>
      <c r="I326" s="99">
        <v>5</v>
      </c>
      <c r="J326" s="102">
        <f>อุดรธานี!F135</f>
        <v>460234.33</v>
      </c>
      <c r="K326" s="103">
        <f>อุดรธานี!AO135</f>
        <v>651017.82000000007</v>
      </c>
      <c r="L326" s="104">
        <f>อุดรธานี!AP135</f>
        <v>2634923.66</v>
      </c>
      <c r="M326" s="104">
        <f>อุดรธานี!AQ135</f>
        <v>3015809.7600000002</v>
      </c>
      <c r="N326" s="100"/>
      <c r="O326" s="100"/>
      <c r="P326" s="100"/>
      <c r="Q326" s="92">
        <f t="shared" ref="Q326:Q389" si="12">L326-M326</f>
        <v>-380886.10000000009</v>
      </c>
      <c r="R326" s="93">
        <f t="shared" ref="R326:R389" si="13">L326/H326</f>
        <v>414.88327192568102</v>
      </c>
    </row>
    <row r="327" spans="1:18" x14ac:dyDescent="0.7">
      <c r="A327" s="99">
        <v>6</v>
      </c>
      <c r="B327" s="100" t="s">
        <v>62</v>
      </c>
      <c r="C327" s="100" t="s">
        <v>326</v>
      </c>
      <c r="D327" s="100" t="s">
        <v>156</v>
      </c>
      <c r="E327" s="100" t="s">
        <v>47</v>
      </c>
      <c r="F327" s="100" t="s">
        <v>178</v>
      </c>
      <c r="G327" s="100" t="s">
        <v>937</v>
      </c>
      <c r="H327" s="101">
        <v>3830</v>
      </c>
      <c r="I327" s="99">
        <v>3</v>
      </c>
      <c r="J327" s="102">
        <f>อุดรธานี!F136</f>
        <v>444553.15</v>
      </c>
      <c r="K327" s="103">
        <f>อุดรธานี!AO136</f>
        <v>503271.60000000003</v>
      </c>
      <c r="L327" s="104">
        <f>อุดรธานี!AP136</f>
        <v>1860313.3900000001</v>
      </c>
      <c r="M327" s="104">
        <f>อุดรธานี!AQ136</f>
        <v>2322112.62</v>
      </c>
      <c r="N327" s="100"/>
      <c r="O327" s="100"/>
      <c r="P327" s="100"/>
      <c r="Q327" s="92">
        <f t="shared" si="12"/>
        <v>-461799.23</v>
      </c>
      <c r="R327" s="93">
        <f t="shared" si="13"/>
        <v>485.72151174934731</v>
      </c>
    </row>
    <row r="328" spans="1:18" x14ac:dyDescent="0.7">
      <c r="A328" s="99">
        <v>7</v>
      </c>
      <c r="B328" s="100" t="s">
        <v>62</v>
      </c>
      <c r="C328" s="100" t="s">
        <v>326</v>
      </c>
      <c r="D328" s="100" t="s">
        <v>156</v>
      </c>
      <c r="E328" s="100" t="s">
        <v>47</v>
      </c>
      <c r="F328" s="100" t="s">
        <v>178</v>
      </c>
      <c r="G328" s="100" t="s">
        <v>938</v>
      </c>
      <c r="H328" s="101">
        <v>7121</v>
      </c>
      <c r="I328" s="99">
        <v>5</v>
      </c>
      <c r="J328" s="102">
        <f>อุดรธานี!F137</f>
        <v>661417.94999999995</v>
      </c>
      <c r="K328" s="103">
        <f>อุดรธานี!AO137</f>
        <v>1335414.6599999999</v>
      </c>
      <c r="L328" s="104">
        <f>อุดรธานี!AP137</f>
        <v>2908959.74</v>
      </c>
      <c r="M328" s="104">
        <f>อุดรธานี!AQ137</f>
        <v>2876935.0200000005</v>
      </c>
      <c r="N328" s="100"/>
      <c r="O328" s="100"/>
      <c r="P328" s="100"/>
      <c r="Q328" s="92">
        <f t="shared" si="12"/>
        <v>32024.719999999739</v>
      </c>
      <c r="R328" s="93">
        <f t="shared" si="13"/>
        <v>408.50438702429437</v>
      </c>
    </row>
    <row r="329" spans="1:18" x14ac:dyDescent="0.7">
      <c r="A329" s="99">
        <v>8</v>
      </c>
      <c r="B329" s="100" t="s">
        <v>62</v>
      </c>
      <c r="C329" s="100" t="s">
        <v>326</v>
      </c>
      <c r="D329" s="100" t="s">
        <v>156</v>
      </c>
      <c r="E329" s="100" t="s">
        <v>47</v>
      </c>
      <c r="F329" s="100" t="s">
        <v>178</v>
      </c>
      <c r="G329" s="100" t="s">
        <v>939</v>
      </c>
      <c r="H329" s="101">
        <v>3156</v>
      </c>
      <c r="I329" s="99">
        <v>3</v>
      </c>
      <c r="J329" s="102">
        <f>อุดรธานี!F138</f>
        <v>539471.29</v>
      </c>
      <c r="K329" s="103">
        <f>อุดรธานี!AO138</f>
        <v>632218.11</v>
      </c>
      <c r="L329" s="104">
        <f>อุดรธานี!AP138</f>
        <v>2326556.3200000003</v>
      </c>
      <c r="M329" s="104">
        <f>อุดรธานี!AQ138</f>
        <v>2377775.5300000003</v>
      </c>
      <c r="N329" s="100"/>
      <c r="O329" s="100"/>
      <c r="P329" s="100"/>
      <c r="Q329" s="92">
        <f t="shared" si="12"/>
        <v>-51219.209999999963</v>
      </c>
      <c r="R329" s="93">
        <f t="shared" si="13"/>
        <v>737.18514575411928</v>
      </c>
    </row>
    <row r="330" spans="1:18" x14ac:dyDescent="0.7">
      <c r="A330" s="99">
        <v>9</v>
      </c>
      <c r="B330" s="100" t="s">
        <v>62</v>
      </c>
      <c r="C330" s="100" t="s">
        <v>326</v>
      </c>
      <c r="D330" s="100" t="s">
        <v>156</v>
      </c>
      <c r="E330" s="100" t="s">
        <v>47</v>
      </c>
      <c r="F330" s="100" t="s">
        <v>178</v>
      </c>
      <c r="G330" s="100" t="s">
        <v>940</v>
      </c>
      <c r="H330" s="101">
        <v>3445</v>
      </c>
      <c r="I330" s="99">
        <v>3</v>
      </c>
      <c r="J330" s="102">
        <f>อุดรธานี!F139</f>
        <v>458284.09</v>
      </c>
      <c r="K330" s="103">
        <f>อุดรธานี!AO139</f>
        <v>669302.86</v>
      </c>
      <c r="L330" s="104">
        <f>อุดรธานี!AP139</f>
        <v>2240120.4699999997</v>
      </c>
      <c r="M330" s="104">
        <f>อุดรธานี!AQ139</f>
        <v>2373114.0299999998</v>
      </c>
      <c r="N330" s="100"/>
      <c r="O330" s="100"/>
      <c r="P330" s="100"/>
      <c r="Q330" s="92">
        <f t="shared" si="12"/>
        <v>-132993.56000000006</v>
      </c>
      <c r="R330" s="93">
        <f t="shared" si="13"/>
        <v>650.25267634252532</v>
      </c>
    </row>
    <row r="331" spans="1:18" x14ac:dyDescent="0.7">
      <c r="A331" s="99">
        <v>10</v>
      </c>
      <c r="B331" s="100" t="s">
        <v>62</v>
      </c>
      <c r="C331" s="100" t="s">
        <v>326</v>
      </c>
      <c r="D331" s="100" t="s">
        <v>156</v>
      </c>
      <c r="E331" s="100" t="s">
        <v>47</v>
      </c>
      <c r="F331" s="100" t="s">
        <v>178</v>
      </c>
      <c r="G331" s="100" t="s">
        <v>941</v>
      </c>
      <c r="H331" s="101">
        <v>7922</v>
      </c>
      <c r="I331" s="99">
        <v>5</v>
      </c>
      <c r="J331" s="102">
        <f>อุดรธานี!F140</f>
        <v>341443.32</v>
      </c>
      <c r="K331" s="103">
        <f>อุดรธานี!AO140</f>
        <v>736113.27</v>
      </c>
      <c r="L331" s="104">
        <f>อุดรธานี!AP140</f>
        <v>4055257.35</v>
      </c>
      <c r="M331" s="104">
        <f>อุดรธานี!AQ140</f>
        <v>3549651.8099999996</v>
      </c>
      <c r="N331" s="100"/>
      <c r="O331" s="100"/>
      <c r="P331" s="100"/>
      <c r="Q331" s="92">
        <f t="shared" si="12"/>
        <v>505605.5400000005</v>
      </c>
      <c r="R331" s="93">
        <f t="shared" si="13"/>
        <v>511.89817596566525</v>
      </c>
    </row>
    <row r="332" spans="1:18" x14ac:dyDescent="0.7">
      <c r="A332" s="99">
        <v>11</v>
      </c>
      <c r="B332" s="100" t="s">
        <v>62</v>
      </c>
      <c r="C332" s="100" t="s">
        <v>326</v>
      </c>
      <c r="D332" s="100" t="s">
        <v>156</v>
      </c>
      <c r="E332" s="100" t="s">
        <v>47</v>
      </c>
      <c r="F332" s="100" t="s">
        <v>178</v>
      </c>
      <c r="G332" s="100" t="s">
        <v>942</v>
      </c>
      <c r="H332" s="101">
        <v>4222</v>
      </c>
      <c r="I332" s="99">
        <v>3</v>
      </c>
      <c r="J332" s="102">
        <f>อุดรธานี!F141</f>
        <v>523678.58</v>
      </c>
      <c r="K332" s="103">
        <f>อุดรธานี!AO141</f>
        <v>671029.67000000016</v>
      </c>
      <c r="L332" s="104">
        <f>อุดรธานี!AP141</f>
        <v>2853078.33</v>
      </c>
      <c r="M332" s="104">
        <f>อุดรธานี!AQ141</f>
        <v>3199230.17</v>
      </c>
      <c r="N332" s="100"/>
      <c r="O332" s="100"/>
      <c r="P332" s="100"/>
      <c r="Q332" s="92">
        <f t="shared" si="12"/>
        <v>-346151.83999999985</v>
      </c>
      <c r="R332" s="93">
        <f t="shared" si="13"/>
        <v>675.76464471814313</v>
      </c>
    </row>
    <row r="333" spans="1:18" x14ac:dyDescent="0.7">
      <c r="A333" s="99">
        <v>12</v>
      </c>
      <c r="B333" s="100" t="s">
        <v>62</v>
      </c>
      <c r="C333" s="100" t="s">
        <v>326</v>
      </c>
      <c r="D333" s="100" t="s">
        <v>156</v>
      </c>
      <c r="E333" s="100" t="s">
        <v>47</v>
      </c>
      <c r="F333" s="100" t="s">
        <v>178</v>
      </c>
      <c r="G333" s="100" t="s">
        <v>943</v>
      </c>
      <c r="H333" s="101">
        <v>4359</v>
      </c>
      <c r="I333" s="99">
        <v>3</v>
      </c>
      <c r="J333" s="102">
        <f>อุดรธานี!F142</f>
        <v>398585.36</v>
      </c>
      <c r="K333" s="103">
        <f>อุดรธานี!AO142</f>
        <v>517399.60000000003</v>
      </c>
      <c r="L333" s="104">
        <f>อุดรธานี!AP142</f>
        <v>2839711.84</v>
      </c>
      <c r="M333" s="104">
        <f>อุดรธานี!AQ142</f>
        <v>3224713.92</v>
      </c>
      <c r="N333" s="100"/>
      <c r="O333" s="100"/>
      <c r="P333" s="100"/>
      <c r="Q333" s="92">
        <f t="shared" si="12"/>
        <v>-385002.08000000007</v>
      </c>
      <c r="R333" s="93">
        <f t="shared" si="13"/>
        <v>651.4594723560449</v>
      </c>
    </row>
    <row r="334" spans="1:18" x14ac:dyDescent="0.7">
      <c r="A334" s="99">
        <v>13</v>
      </c>
      <c r="B334" s="100" t="s">
        <v>62</v>
      </c>
      <c r="C334" s="100" t="s">
        <v>326</v>
      </c>
      <c r="D334" s="100" t="s">
        <v>156</v>
      </c>
      <c r="E334" s="100" t="s">
        <v>47</v>
      </c>
      <c r="F334" s="100" t="s">
        <v>178</v>
      </c>
      <c r="G334" s="100" t="s">
        <v>944</v>
      </c>
      <c r="H334" s="101">
        <v>4175</v>
      </c>
      <c r="I334" s="99">
        <v>3</v>
      </c>
      <c r="J334" s="102">
        <f>อุดรธานี!F143</f>
        <v>483365.23</v>
      </c>
      <c r="K334" s="103">
        <f>อุดรธานี!AO143</f>
        <v>606701.65999999992</v>
      </c>
      <c r="L334" s="104">
        <f>อุดรธานี!AP143</f>
        <v>2087521.79</v>
      </c>
      <c r="M334" s="104">
        <f>อุดรธานี!AQ143</f>
        <v>2315835.7800000003</v>
      </c>
      <c r="N334" s="100"/>
      <c r="O334" s="100"/>
      <c r="P334" s="100"/>
      <c r="Q334" s="92">
        <f t="shared" si="12"/>
        <v>-228313.99000000022</v>
      </c>
      <c r="R334" s="93">
        <f t="shared" si="13"/>
        <v>500.00521916167668</v>
      </c>
    </row>
    <row r="335" spans="1:18" x14ac:dyDescent="0.7">
      <c r="A335" s="99">
        <v>14</v>
      </c>
      <c r="B335" s="100" t="s">
        <v>62</v>
      </c>
      <c r="C335" s="100" t="s">
        <v>326</v>
      </c>
      <c r="D335" s="100" t="s">
        <v>156</v>
      </c>
      <c r="E335" s="100" t="s">
        <v>47</v>
      </c>
      <c r="F335" s="100" t="s">
        <v>178</v>
      </c>
      <c r="G335" s="100" t="s">
        <v>945</v>
      </c>
      <c r="H335" s="101">
        <v>2620</v>
      </c>
      <c r="I335" s="99">
        <v>2</v>
      </c>
      <c r="J335" s="102">
        <f>อุดรธานี!F144</f>
        <v>349779.11</v>
      </c>
      <c r="K335" s="103">
        <f>อุดรธานี!AO144</f>
        <v>472655.16000000003</v>
      </c>
      <c r="L335" s="104">
        <f>อุดรธานี!AP144</f>
        <v>1756382.21</v>
      </c>
      <c r="M335" s="104">
        <f>อุดรธานี!AQ144</f>
        <v>1928467.48</v>
      </c>
      <c r="N335" s="100"/>
      <c r="O335" s="100"/>
      <c r="P335" s="100"/>
      <c r="Q335" s="92">
        <f t="shared" si="12"/>
        <v>-172085.27000000002</v>
      </c>
      <c r="R335" s="93">
        <f t="shared" si="13"/>
        <v>670.37488931297707</v>
      </c>
    </row>
    <row r="336" spans="1:18" x14ac:dyDescent="0.7">
      <c r="A336" s="99">
        <v>15</v>
      </c>
      <c r="B336" s="100" t="s">
        <v>62</v>
      </c>
      <c r="C336" s="100" t="s">
        <v>326</v>
      </c>
      <c r="D336" s="100" t="s">
        <v>156</v>
      </c>
      <c r="E336" s="100" t="s">
        <v>47</v>
      </c>
      <c r="F336" s="100" t="s">
        <v>178</v>
      </c>
      <c r="G336" s="100" t="s">
        <v>946</v>
      </c>
      <c r="H336" s="101">
        <v>5100</v>
      </c>
      <c r="I336" s="99">
        <v>4</v>
      </c>
      <c r="J336" s="102">
        <f>อุดรธานี!F145</f>
        <v>356083.27</v>
      </c>
      <c r="K336" s="103">
        <f>อุดรธานี!AO145</f>
        <v>827418.39999999991</v>
      </c>
      <c r="L336" s="104">
        <f>อุดรธานี!AP145</f>
        <v>2961039.41</v>
      </c>
      <c r="M336" s="104">
        <f>อุดรธานี!AQ145</f>
        <v>3067635.11</v>
      </c>
      <c r="N336" s="100"/>
      <c r="O336" s="100"/>
      <c r="P336" s="100"/>
      <c r="Q336" s="92">
        <f t="shared" si="12"/>
        <v>-106595.69999999972</v>
      </c>
      <c r="R336" s="93">
        <f t="shared" si="13"/>
        <v>580.59596274509806</v>
      </c>
    </row>
    <row r="337" spans="1:18" x14ac:dyDescent="0.7">
      <c r="A337" s="99">
        <v>16</v>
      </c>
      <c r="B337" s="100" t="s">
        <v>62</v>
      </c>
      <c r="C337" s="100" t="s">
        <v>326</v>
      </c>
      <c r="D337" s="100" t="s">
        <v>156</v>
      </c>
      <c r="E337" s="100" t="s">
        <v>47</v>
      </c>
      <c r="F337" s="100" t="s">
        <v>178</v>
      </c>
      <c r="G337" s="100" t="s">
        <v>947</v>
      </c>
      <c r="H337" s="101">
        <v>7114</v>
      </c>
      <c r="I337" s="99">
        <v>5</v>
      </c>
      <c r="J337" s="102">
        <f>อุดรธานี!F146</f>
        <v>413808.58</v>
      </c>
      <c r="K337" s="103">
        <f>อุดรธานี!AO146</f>
        <v>798587.79</v>
      </c>
      <c r="L337" s="104">
        <f>อุดรธานี!AP146</f>
        <v>2161999.6500000004</v>
      </c>
      <c r="M337" s="104">
        <f>อุดรธานี!AQ146</f>
        <v>2759218.3200000003</v>
      </c>
      <c r="N337" s="100"/>
      <c r="O337" s="100"/>
      <c r="P337" s="100"/>
      <c r="Q337" s="92">
        <f t="shared" si="12"/>
        <v>-597218.66999999993</v>
      </c>
      <c r="R337" s="93">
        <f t="shared" si="13"/>
        <v>303.90773826258089</v>
      </c>
    </row>
    <row r="338" spans="1:18" s="111" customFormat="1" x14ac:dyDescent="0.7">
      <c r="A338" s="105">
        <v>11</v>
      </c>
      <c r="B338" s="106" t="s">
        <v>62</v>
      </c>
      <c r="C338" s="106"/>
      <c r="D338" s="106"/>
      <c r="E338" s="106" t="s">
        <v>75</v>
      </c>
      <c r="F338" s="106"/>
      <c r="G338" s="106" t="s">
        <v>329</v>
      </c>
      <c r="H338" s="112">
        <f>SUM(H322:H337)</f>
        <v>81541</v>
      </c>
      <c r="I338" s="105"/>
      <c r="J338" s="108">
        <f>SUM(J322:J337)</f>
        <v>6818118.870000001</v>
      </c>
      <c r="K338" s="108">
        <f>SUM(K322:K337)</f>
        <v>10461365.68</v>
      </c>
      <c r="L338" s="108">
        <f>SUM(L322:L337)</f>
        <v>38546490.740000002</v>
      </c>
      <c r="M338" s="108">
        <f>SUM(M322:M337)</f>
        <v>42517239.82</v>
      </c>
      <c r="N338" s="106">
        <v>15</v>
      </c>
      <c r="O338" s="106">
        <v>15</v>
      </c>
      <c r="P338" s="106">
        <f>N338-O338</f>
        <v>0</v>
      </c>
      <c r="Q338" s="109">
        <f t="shared" si="12"/>
        <v>-3970749.0799999982</v>
      </c>
      <c r="R338" s="110">
        <f>L338/H338</f>
        <v>472.72526385499322</v>
      </c>
    </row>
    <row r="339" spans="1:18" x14ac:dyDescent="0.7">
      <c r="A339" s="99">
        <v>1</v>
      </c>
      <c r="B339" s="100" t="s">
        <v>62</v>
      </c>
      <c r="C339" s="100" t="s">
        <v>330</v>
      </c>
      <c r="D339" s="100" t="s">
        <v>141</v>
      </c>
      <c r="E339" s="100" t="s">
        <v>48</v>
      </c>
      <c r="F339" s="100" t="s">
        <v>208</v>
      </c>
      <c r="G339" s="100" t="s">
        <v>331</v>
      </c>
      <c r="H339" s="101"/>
      <c r="I339" s="99"/>
      <c r="J339" s="102"/>
      <c r="K339" s="103"/>
      <c r="L339" s="104"/>
      <c r="M339" s="104"/>
      <c r="N339" s="100"/>
      <c r="O339" s="100"/>
      <c r="P339" s="100"/>
    </row>
    <row r="340" spans="1:18" x14ac:dyDescent="0.7">
      <c r="A340" s="99">
        <v>2</v>
      </c>
      <c r="B340" s="100" t="s">
        <v>62</v>
      </c>
      <c r="C340" s="100" t="s">
        <v>330</v>
      </c>
      <c r="D340" s="100" t="s">
        <v>141</v>
      </c>
      <c r="E340" s="100" t="s">
        <v>48</v>
      </c>
      <c r="F340" s="100" t="s">
        <v>178</v>
      </c>
      <c r="G340" s="100" t="s">
        <v>948</v>
      </c>
      <c r="H340" s="101">
        <v>3260</v>
      </c>
      <c r="I340" s="99">
        <v>3</v>
      </c>
      <c r="J340" s="102">
        <f>อุดรธานี!F147</f>
        <v>476403.49</v>
      </c>
      <c r="K340" s="103">
        <f>อุดรธานี!AO147</f>
        <v>1041524.8699999999</v>
      </c>
      <c r="L340" s="104">
        <f>อุดรธานี!AP147</f>
        <v>2098858.12</v>
      </c>
      <c r="M340" s="104">
        <f>อุดรธานี!AQ147</f>
        <v>2066421.78</v>
      </c>
      <c r="N340" s="100"/>
      <c r="O340" s="100"/>
      <c r="P340" s="100"/>
      <c r="Q340" s="92">
        <f t="shared" si="12"/>
        <v>32436.340000000084</v>
      </c>
      <c r="R340" s="93">
        <f t="shared" si="13"/>
        <v>643.82150920245397</v>
      </c>
    </row>
    <row r="341" spans="1:18" x14ac:dyDescent="0.7">
      <c r="A341" s="99">
        <v>3</v>
      </c>
      <c r="B341" s="100" t="s">
        <v>62</v>
      </c>
      <c r="C341" s="100" t="s">
        <v>330</v>
      </c>
      <c r="D341" s="100" t="s">
        <v>141</v>
      </c>
      <c r="E341" s="100" t="s">
        <v>48</v>
      </c>
      <c r="F341" s="100" t="s">
        <v>178</v>
      </c>
      <c r="G341" s="100" t="s">
        <v>949</v>
      </c>
      <c r="H341" s="101">
        <v>5443</v>
      </c>
      <c r="I341" s="99">
        <v>4</v>
      </c>
      <c r="J341" s="102">
        <f>อุดรธานี!F148</f>
        <v>1653795.08</v>
      </c>
      <c r="K341" s="103">
        <f>อุดรธานี!AO148</f>
        <v>1679541.24</v>
      </c>
      <c r="L341" s="104">
        <f>อุดรธานี!AP148</f>
        <v>2235117.9500000002</v>
      </c>
      <c r="M341" s="104">
        <f>อุดรธานี!AQ148</f>
        <v>2766013.9899999998</v>
      </c>
      <c r="N341" s="100"/>
      <c r="O341" s="100"/>
      <c r="P341" s="100"/>
      <c r="Q341" s="92">
        <f t="shared" si="12"/>
        <v>-530896.03999999957</v>
      </c>
      <c r="R341" s="93">
        <f t="shared" si="13"/>
        <v>410.64081388939928</v>
      </c>
    </row>
    <row r="342" spans="1:18" x14ac:dyDescent="0.7">
      <c r="A342" s="99">
        <v>4</v>
      </c>
      <c r="B342" s="100" t="s">
        <v>62</v>
      </c>
      <c r="C342" s="100" t="s">
        <v>330</v>
      </c>
      <c r="D342" s="100" t="s">
        <v>141</v>
      </c>
      <c r="E342" s="100" t="s">
        <v>48</v>
      </c>
      <c r="F342" s="100" t="s">
        <v>178</v>
      </c>
      <c r="G342" s="100" t="s">
        <v>950</v>
      </c>
      <c r="H342" s="101">
        <v>2005</v>
      </c>
      <c r="I342" s="99">
        <v>2</v>
      </c>
      <c r="J342" s="102">
        <f>อุดรธานี!F149</f>
        <v>626445.78</v>
      </c>
      <c r="K342" s="103">
        <f>อุดรธานี!AO149</f>
        <v>658306.05000000005</v>
      </c>
      <c r="L342" s="104">
        <f>อุดรธานี!AP149</f>
        <v>2627326.98</v>
      </c>
      <c r="M342" s="104">
        <f>อุดรธานี!AQ149</f>
        <v>2648898.9000000004</v>
      </c>
      <c r="N342" s="100"/>
      <c r="O342" s="100"/>
      <c r="P342" s="100"/>
      <c r="Q342" s="92">
        <f t="shared" si="12"/>
        <v>-21571.920000000391</v>
      </c>
      <c r="R342" s="93">
        <f t="shared" si="13"/>
        <v>1310.3875211970076</v>
      </c>
    </row>
    <row r="343" spans="1:18" x14ac:dyDescent="0.7">
      <c r="A343" s="99">
        <v>5</v>
      </c>
      <c r="B343" s="100" t="s">
        <v>62</v>
      </c>
      <c r="C343" s="100" t="s">
        <v>330</v>
      </c>
      <c r="D343" s="100" t="s">
        <v>141</v>
      </c>
      <c r="E343" s="100" t="s">
        <v>48</v>
      </c>
      <c r="F343" s="100" t="s">
        <v>178</v>
      </c>
      <c r="G343" s="100" t="s">
        <v>951</v>
      </c>
      <c r="H343" s="101">
        <v>5609</v>
      </c>
      <c r="I343" s="99">
        <v>4</v>
      </c>
      <c r="J343" s="102">
        <f>อุดรธานี!F150</f>
        <v>1400482.23</v>
      </c>
      <c r="K343" s="103">
        <f>อุดรธานี!AO150</f>
        <v>1529814.7000000002</v>
      </c>
      <c r="L343" s="104">
        <f>อุดรธานี!AP150</f>
        <v>3290296.19</v>
      </c>
      <c r="M343" s="104">
        <f>อุดรธานี!AQ150</f>
        <v>3422427.3500000006</v>
      </c>
      <c r="N343" s="100"/>
      <c r="O343" s="100"/>
      <c r="P343" s="100"/>
      <c r="Q343" s="92">
        <f t="shared" si="12"/>
        <v>-132131.16000000061</v>
      </c>
      <c r="R343" s="93">
        <f t="shared" si="13"/>
        <v>586.61012479942951</v>
      </c>
    </row>
    <row r="344" spans="1:18" x14ac:dyDescent="0.7">
      <c r="A344" s="99">
        <v>6</v>
      </c>
      <c r="B344" s="100" t="s">
        <v>62</v>
      </c>
      <c r="C344" s="100" t="s">
        <v>330</v>
      </c>
      <c r="D344" s="100" t="s">
        <v>141</v>
      </c>
      <c r="E344" s="100" t="s">
        <v>48</v>
      </c>
      <c r="F344" s="100" t="s">
        <v>178</v>
      </c>
      <c r="G344" s="100" t="s">
        <v>952</v>
      </c>
      <c r="H344" s="101">
        <v>3391</v>
      </c>
      <c r="I344" s="99">
        <v>3</v>
      </c>
      <c r="J344" s="102">
        <f>อุดรธานี!F151</f>
        <v>960912.04</v>
      </c>
      <c r="K344" s="103">
        <f>อุดรธานี!AO151</f>
        <v>1604424.35</v>
      </c>
      <c r="L344" s="104">
        <f>อุดรธานี!AP151</f>
        <v>2608235.3699999996</v>
      </c>
      <c r="M344" s="104">
        <f>อุดรธานี!AQ151</f>
        <v>2470631.56</v>
      </c>
      <c r="N344" s="100"/>
      <c r="O344" s="100"/>
      <c r="P344" s="100"/>
      <c r="Q344" s="92">
        <f t="shared" si="12"/>
        <v>137603.80999999959</v>
      </c>
      <c r="R344" s="93">
        <f t="shared" si="13"/>
        <v>769.16407254497187</v>
      </c>
    </row>
    <row r="345" spans="1:18" x14ac:dyDescent="0.7">
      <c r="A345" s="99">
        <v>7</v>
      </c>
      <c r="B345" s="100" t="s">
        <v>62</v>
      </c>
      <c r="C345" s="100" t="s">
        <v>330</v>
      </c>
      <c r="D345" s="100" t="s">
        <v>141</v>
      </c>
      <c r="E345" s="100" t="s">
        <v>48</v>
      </c>
      <c r="F345" s="100" t="s">
        <v>178</v>
      </c>
      <c r="G345" s="100" t="s">
        <v>953</v>
      </c>
      <c r="H345" s="101">
        <v>4086</v>
      </c>
      <c r="I345" s="99">
        <v>3</v>
      </c>
      <c r="J345" s="102">
        <f>อุดรธานี!F152</f>
        <v>1002712.24</v>
      </c>
      <c r="K345" s="103">
        <f>อุดรธานี!AO152</f>
        <v>1055216.5499999998</v>
      </c>
      <c r="L345" s="104">
        <f>อุดรธานี!AP152</f>
        <v>2426487.33</v>
      </c>
      <c r="M345" s="104">
        <f>อุดรธานี!AQ152</f>
        <v>2619910.96</v>
      </c>
      <c r="N345" s="100"/>
      <c r="O345" s="100"/>
      <c r="P345" s="100"/>
      <c r="Q345" s="92">
        <f t="shared" si="12"/>
        <v>-193423.62999999989</v>
      </c>
      <c r="R345" s="93">
        <f t="shared" si="13"/>
        <v>593.85397209985319</v>
      </c>
    </row>
    <row r="346" spans="1:18" x14ac:dyDescent="0.7">
      <c r="A346" s="99">
        <v>8</v>
      </c>
      <c r="B346" s="100" t="s">
        <v>62</v>
      </c>
      <c r="C346" s="100" t="s">
        <v>330</v>
      </c>
      <c r="D346" s="100" t="s">
        <v>141</v>
      </c>
      <c r="E346" s="100" t="s">
        <v>48</v>
      </c>
      <c r="F346" s="100" t="s">
        <v>178</v>
      </c>
      <c r="G346" s="100" t="s">
        <v>954</v>
      </c>
      <c r="H346" s="101">
        <v>4501</v>
      </c>
      <c r="I346" s="99">
        <v>4</v>
      </c>
      <c r="J346" s="102">
        <f>อุดรธานี!F153</f>
        <v>441944.66</v>
      </c>
      <c r="K346" s="103">
        <f>อุดรธานี!AO153</f>
        <v>1015470.6199999999</v>
      </c>
      <c r="L346" s="104">
        <f>อุดรธานี!AP153</f>
        <v>2400778.2800000003</v>
      </c>
      <c r="M346" s="104">
        <f>อุดรธานี!AQ153</f>
        <v>2422749.5700000003</v>
      </c>
      <c r="N346" s="100"/>
      <c r="O346" s="100"/>
      <c r="P346" s="100"/>
      <c r="Q346" s="92">
        <f t="shared" si="12"/>
        <v>-21971.290000000037</v>
      </c>
      <c r="R346" s="93">
        <f t="shared" si="13"/>
        <v>533.38775383248174</v>
      </c>
    </row>
    <row r="347" spans="1:18" x14ac:dyDescent="0.7">
      <c r="A347" s="99">
        <v>9</v>
      </c>
      <c r="B347" s="100" t="s">
        <v>62</v>
      </c>
      <c r="C347" s="100" t="s">
        <v>330</v>
      </c>
      <c r="D347" s="100" t="s">
        <v>141</v>
      </c>
      <c r="E347" s="100" t="s">
        <v>48</v>
      </c>
      <c r="F347" s="100" t="s">
        <v>178</v>
      </c>
      <c r="G347" s="100" t="s">
        <v>955</v>
      </c>
      <c r="H347" s="101">
        <v>4158</v>
      </c>
      <c r="I347" s="99">
        <v>3</v>
      </c>
      <c r="J347" s="102">
        <f>อุดรธานี!F154</f>
        <v>444428.33</v>
      </c>
      <c r="K347" s="103">
        <f>อุดรธานี!AO154</f>
        <v>504266.45</v>
      </c>
      <c r="L347" s="104">
        <f>อุดรธานี!AP154</f>
        <v>1449638.13</v>
      </c>
      <c r="M347" s="104">
        <f>อุดรธานี!AQ154</f>
        <v>1776013.8299999998</v>
      </c>
      <c r="N347" s="100"/>
      <c r="O347" s="100"/>
      <c r="P347" s="100"/>
      <c r="Q347" s="92">
        <f t="shared" si="12"/>
        <v>-326375.69999999995</v>
      </c>
      <c r="R347" s="93">
        <f t="shared" si="13"/>
        <v>348.63831890331886</v>
      </c>
    </row>
    <row r="348" spans="1:18" x14ac:dyDescent="0.7">
      <c r="A348" s="99">
        <v>10</v>
      </c>
      <c r="B348" s="100" t="s">
        <v>62</v>
      </c>
      <c r="C348" s="100" t="s">
        <v>330</v>
      </c>
      <c r="D348" s="100" t="s">
        <v>141</v>
      </c>
      <c r="E348" s="100" t="s">
        <v>48</v>
      </c>
      <c r="F348" s="100" t="s">
        <v>178</v>
      </c>
      <c r="G348" s="100" t="s">
        <v>956</v>
      </c>
      <c r="H348" s="101">
        <v>3908</v>
      </c>
      <c r="I348" s="99">
        <v>3</v>
      </c>
      <c r="J348" s="102">
        <f>อุดรธานี!F155</f>
        <v>306931.13</v>
      </c>
      <c r="K348" s="103">
        <f>อุดรธานี!AO155</f>
        <v>707641.54999999993</v>
      </c>
      <c r="L348" s="104">
        <f>อุดรธานี!AP155</f>
        <v>2533272.0900000003</v>
      </c>
      <c r="M348" s="104">
        <f>อุดรธานี!AQ155</f>
        <v>2811746.1799999997</v>
      </c>
      <c r="N348" s="100"/>
      <c r="O348" s="100"/>
      <c r="P348" s="100"/>
      <c r="Q348" s="92">
        <f t="shared" si="12"/>
        <v>-278474.08999999939</v>
      </c>
      <c r="R348" s="93">
        <f t="shared" si="13"/>
        <v>648.22724923234398</v>
      </c>
    </row>
    <row r="349" spans="1:18" x14ac:dyDescent="0.7">
      <c r="A349" s="99">
        <v>11</v>
      </c>
      <c r="B349" s="100" t="s">
        <v>62</v>
      </c>
      <c r="C349" s="100" t="s">
        <v>330</v>
      </c>
      <c r="D349" s="100" t="s">
        <v>141</v>
      </c>
      <c r="E349" s="100" t="s">
        <v>48</v>
      </c>
      <c r="F349" s="100" t="s">
        <v>178</v>
      </c>
      <c r="G349" s="100" t="s">
        <v>957</v>
      </c>
      <c r="H349" s="101">
        <v>3711</v>
      </c>
      <c r="I349" s="99">
        <v>3</v>
      </c>
      <c r="J349" s="102">
        <f>อุดรธานี!F156</f>
        <v>748427.99</v>
      </c>
      <c r="K349" s="103">
        <f>อุดรธานี!AO156</f>
        <v>1078324.3</v>
      </c>
      <c r="L349" s="104">
        <f>อุดรธานี!AP156</f>
        <v>1556619.4000000001</v>
      </c>
      <c r="M349" s="104">
        <f>อุดรธานี!AQ156</f>
        <v>1807083.15</v>
      </c>
      <c r="N349" s="100"/>
      <c r="O349" s="100"/>
      <c r="P349" s="100"/>
      <c r="Q349" s="92">
        <f t="shared" si="12"/>
        <v>-250463.74999999977</v>
      </c>
      <c r="R349" s="93">
        <f t="shared" si="13"/>
        <v>419.46090002694694</v>
      </c>
    </row>
    <row r="350" spans="1:18" x14ac:dyDescent="0.7">
      <c r="A350" s="99">
        <v>12</v>
      </c>
      <c r="B350" s="100" t="s">
        <v>62</v>
      </c>
      <c r="C350" s="100" t="s">
        <v>330</v>
      </c>
      <c r="D350" s="100" t="s">
        <v>141</v>
      </c>
      <c r="E350" s="100" t="s">
        <v>48</v>
      </c>
      <c r="F350" s="100" t="s">
        <v>178</v>
      </c>
      <c r="G350" s="100" t="s">
        <v>958</v>
      </c>
      <c r="H350" s="101">
        <v>6818</v>
      </c>
      <c r="I350" s="99">
        <v>5</v>
      </c>
      <c r="J350" s="102">
        <f>อุดรธานี!F157</f>
        <v>1693203.99</v>
      </c>
      <c r="K350" s="103">
        <f>อุดรธานี!AO157</f>
        <v>2559419.5</v>
      </c>
      <c r="L350" s="104">
        <f>อุดรธานี!AP157</f>
        <v>3294262.51</v>
      </c>
      <c r="M350" s="104">
        <f>อุดรธานี!AQ157</f>
        <v>3122824.6300000004</v>
      </c>
      <c r="N350" s="100"/>
      <c r="O350" s="100"/>
      <c r="P350" s="100"/>
      <c r="Q350" s="92">
        <f t="shared" si="12"/>
        <v>171437.87999999942</v>
      </c>
      <c r="R350" s="93">
        <f t="shared" si="13"/>
        <v>483.17138603696094</v>
      </c>
    </row>
    <row r="351" spans="1:18" x14ac:dyDescent="0.7">
      <c r="A351" s="99">
        <v>13</v>
      </c>
      <c r="B351" s="100" t="s">
        <v>62</v>
      </c>
      <c r="C351" s="100" t="s">
        <v>330</v>
      </c>
      <c r="D351" s="100" t="s">
        <v>141</v>
      </c>
      <c r="E351" s="100" t="s">
        <v>48</v>
      </c>
      <c r="F351" s="100" t="s">
        <v>178</v>
      </c>
      <c r="G351" s="100" t="s">
        <v>959</v>
      </c>
      <c r="H351" s="101">
        <v>4682</v>
      </c>
      <c r="I351" s="99">
        <v>4</v>
      </c>
      <c r="J351" s="102">
        <f>อุดรธานี!F158</f>
        <v>488916.52</v>
      </c>
      <c r="K351" s="103">
        <f>อุดรธานี!AO158</f>
        <v>524370.33000000007</v>
      </c>
      <c r="L351" s="104">
        <f>อุดรธานี!AP158</f>
        <v>2053390.54</v>
      </c>
      <c r="M351" s="104">
        <f>อุดรธานี!AQ158</f>
        <v>2390760.56</v>
      </c>
      <c r="N351" s="100"/>
      <c r="O351" s="100"/>
      <c r="P351" s="100"/>
      <c r="Q351" s="92">
        <f t="shared" si="12"/>
        <v>-337370.02</v>
      </c>
      <c r="R351" s="93">
        <f t="shared" si="13"/>
        <v>438.57123878684325</v>
      </c>
    </row>
    <row r="352" spans="1:18" x14ac:dyDescent="0.7">
      <c r="A352" s="99">
        <v>14</v>
      </c>
      <c r="B352" s="100" t="s">
        <v>62</v>
      </c>
      <c r="C352" s="100" t="s">
        <v>330</v>
      </c>
      <c r="D352" s="100" t="s">
        <v>141</v>
      </c>
      <c r="E352" s="100" t="s">
        <v>48</v>
      </c>
      <c r="F352" s="100" t="s">
        <v>178</v>
      </c>
      <c r="G352" s="100" t="s">
        <v>960</v>
      </c>
      <c r="H352" s="101">
        <v>2270</v>
      </c>
      <c r="I352" s="99">
        <v>2</v>
      </c>
      <c r="J352" s="102">
        <f>อุดรธานี!F159</f>
        <v>663483.51</v>
      </c>
      <c r="K352" s="103">
        <f>อุดรธานี!AO159</f>
        <v>924570.47999999986</v>
      </c>
      <c r="L352" s="104">
        <f>อุดรธานี!AP159</f>
        <v>1842128</v>
      </c>
      <c r="M352" s="104">
        <f>อุดรธานี!AQ159</f>
        <v>1709806.87</v>
      </c>
      <c r="N352" s="100"/>
      <c r="O352" s="100"/>
      <c r="P352" s="100"/>
      <c r="Q352" s="92">
        <f t="shared" si="12"/>
        <v>132321.12999999989</v>
      </c>
      <c r="R352" s="93">
        <f t="shared" si="13"/>
        <v>811.5101321585903</v>
      </c>
    </row>
    <row r="353" spans="1:18" x14ac:dyDescent="0.7">
      <c r="A353" s="99">
        <v>15</v>
      </c>
      <c r="B353" s="100" t="s">
        <v>62</v>
      </c>
      <c r="C353" s="100" t="s">
        <v>330</v>
      </c>
      <c r="D353" s="100" t="s">
        <v>141</v>
      </c>
      <c r="E353" s="100" t="s">
        <v>48</v>
      </c>
      <c r="F353" s="100" t="s">
        <v>178</v>
      </c>
      <c r="G353" s="100" t="s">
        <v>961</v>
      </c>
      <c r="H353" s="101">
        <v>3246</v>
      </c>
      <c r="I353" s="99">
        <v>3</v>
      </c>
      <c r="J353" s="102">
        <f>อุดรธานี!F160</f>
        <v>598827.5</v>
      </c>
      <c r="K353" s="103">
        <f>อุดรธานี!AO160</f>
        <v>1056878.6199999999</v>
      </c>
      <c r="L353" s="104">
        <f>อุดรธานี!AP160</f>
        <v>1807146.98</v>
      </c>
      <c r="M353" s="104">
        <f>อุดรธานี!AQ160</f>
        <v>1975547.58</v>
      </c>
      <c r="N353" s="100"/>
      <c r="O353" s="100"/>
      <c r="P353" s="100"/>
      <c r="Q353" s="92">
        <f t="shared" si="12"/>
        <v>-168400.60000000009</v>
      </c>
      <c r="R353" s="93">
        <f t="shared" si="13"/>
        <v>556.73043130006158</v>
      </c>
    </row>
    <row r="354" spans="1:18" x14ac:dyDescent="0.7">
      <c r="A354" s="99">
        <v>16</v>
      </c>
      <c r="B354" s="100" t="s">
        <v>62</v>
      </c>
      <c r="C354" s="100" t="s">
        <v>330</v>
      </c>
      <c r="D354" s="100" t="s">
        <v>141</v>
      </c>
      <c r="E354" s="100" t="s">
        <v>48</v>
      </c>
      <c r="F354" s="100" t="s">
        <v>178</v>
      </c>
      <c r="G354" s="100" t="s">
        <v>962</v>
      </c>
      <c r="H354" s="101">
        <v>2523</v>
      </c>
      <c r="I354" s="99">
        <v>2</v>
      </c>
      <c r="J354" s="102">
        <f>อุดรธานี!F161</f>
        <v>392905.3</v>
      </c>
      <c r="K354" s="103">
        <f>อุดรธานี!AO161</f>
        <v>414936.25</v>
      </c>
      <c r="L354" s="104">
        <f>อุดรธานี!AP161</f>
        <v>2525826.4699999997</v>
      </c>
      <c r="M354" s="104">
        <f>อุดรธานี!AQ161</f>
        <v>2805028.1500000004</v>
      </c>
      <c r="N354" s="100"/>
      <c r="O354" s="100"/>
      <c r="P354" s="100"/>
      <c r="Q354" s="92">
        <f t="shared" si="12"/>
        <v>-279201.68000000063</v>
      </c>
      <c r="R354" s="93">
        <f t="shared" si="13"/>
        <v>1001.1202814110185</v>
      </c>
    </row>
    <row r="355" spans="1:18" x14ac:dyDescent="0.7">
      <c r="A355" s="99">
        <v>17</v>
      </c>
      <c r="B355" s="100" t="s">
        <v>62</v>
      </c>
      <c r="C355" s="100" t="s">
        <v>330</v>
      </c>
      <c r="D355" s="100" t="s">
        <v>141</v>
      </c>
      <c r="E355" s="100" t="s">
        <v>48</v>
      </c>
      <c r="F355" s="100" t="s">
        <v>178</v>
      </c>
      <c r="G355" s="100" t="s">
        <v>963</v>
      </c>
      <c r="H355" s="101">
        <v>3997</v>
      </c>
      <c r="I355" s="99">
        <v>3</v>
      </c>
      <c r="J355" s="102">
        <f>อุดรธานี!F162</f>
        <v>860446.76</v>
      </c>
      <c r="K355" s="103">
        <f>อุดรธานี!AO162</f>
        <v>859772.48</v>
      </c>
      <c r="L355" s="104">
        <f>อุดรธานี!AP162</f>
        <v>1963053.97</v>
      </c>
      <c r="M355" s="104">
        <f>อุดรธานี!AQ162</f>
        <v>2116386.19</v>
      </c>
      <c r="N355" s="100"/>
      <c r="O355" s="100"/>
      <c r="P355" s="100"/>
      <c r="Q355" s="92">
        <f t="shared" si="12"/>
        <v>-153332.21999999997</v>
      </c>
      <c r="R355" s="93">
        <f t="shared" si="13"/>
        <v>491.13184138103577</v>
      </c>
    </row>
    <row r="356" spans="1:18" x14ac:dyDescent="0.7">
      <c r="A356" s="99">
        <v>18</v>
      </c>
      <c r="B356" s="100" t="s">
        <v>62</v>
      </c>
      <c r="C356" s="100" t="s">
        <v>330</v>
      </c>
      <c r="D356" s="100" t="s">
        <v>141</v>
      </c>
      <c r="E356" s="100" t="s">
        <v>48</v>
      </c>
      <c r="F356" s="100" t="s">
        <v>178</v>
      </c>
      <c r="G356" s="100" t="s">
        <v>964</v>
      </c>
      <c r="H356" s="101">
        <v>2435</v>
      </c>
      <c r="I356" s="99">
        <v>2</v>
      </c>
      <c r="J356" s="102">
        <f>อุดรธานี!F163</f>
        <v>234460.67</v>
      </c>
      <c r="K356" s="103">
        <f>อุดรธานี!AO163</f>
        <v>248075.36</v>
      </c>
      <c r="L356" s="104">
        <f>อุดรธานี!AP163</f>
        <v>1629334.09</v>
      </c>
      <c r="M356" s="104">
        <f>อุดรธานี!AQ163</f>
        <v>1764263.23</v>
      </c>
      <c r="N356" s="100"/>
      <c r="O356" s="100"/>
      <c r="P356" s="100"/>
      <c r="Q356" s="92">
        <f t="shared" si="12"/>
        <v>-134929.1399999999</v>
      </c>
      <c r="R356" s="93">
        <f t="shared" si="13"/>
        <v>669.1310431211499</v>
      </c>
    </row>
    <row r="357" spans="1:18" x14ac:dyDescent="0.7">
      <c r="A357" s="99">
        <v>19</v>
      </c>
      <c r="B357" s="100" t="s">
        <v>62</v>
      </c>
      <c r="C357" s="100" t="s">
        <v>332</v>
      </c>
      <c r="D357" s="100" t="s">
        <v>141</v>
      </c>
      <c r="E357" s="100" t="s">
        <v>48</v>
      </c>
      <c r="F357" s="100" t="s">
        <v>178</v>
      </c>
      <c r="G357" s="100" t="s">
        <v>965</v>
      </c>
      <c r="H357" s="101">
        <v>2402</v>
      </c>
      <c r="I357" s="99">
        <v>2</v>
      </c>
      <c r="J357" s="102">
        <f>อุดรธานี!F164</f>
        <v>545973.9</v>
      </c>
      <c r="K357" s="103">
        <f>อุดรธานี!AO164</f>
        <v>640426.06999999995</v>
      </c>
      <c r="L357" s="104">
        <f>อุดรธานี!AP164</f>
        <v>1933808.35</v>
      </c>
      <c r="M357" s="104">
        <f>อุดรธานี!AQ164</f>
        <v>2076151.8599999999</v>
      </c>
      <c r="N357" s="100"/>
      <c r="O357" s="100"/>
      <c r="P357" s="100"/>
      <c r="Q357" s="92">
        <f t="shared" si="12"/>
        <v>-142343.50999999978</v>
      </c>
      <c r="R357" s="93">
        <f t="shared" si="13"/>
        <v>805.08257701915079</v>
      </c>
    </row>
    <row r="358" spans="1:18" x14ac:dyDescent="0.7">
      <c r="A358" s="99">
        <v>20</v>
      </c>
      <c r="B358" s="100" t="s">
        <v>62</v>
      </c>
      <c r="C358" s="100" t="s">
        <v>333</v>
      </c>
      <c r="D358" s="100" t="s">
        <v>141</v>
      </c>
      <c r="E358" s="100" t="s">
        <v>48</v>
      </c>
      <c r="F358" s="100" t="s">
        <v>178</v>
      </c>
      <c r="G358" s="100" t="s">
        <v>966</v>
      </c>
      <c r="H358" s="101">
        <v>5248</v>
      </c>
      <c r="I358" s="99">
        <v>4</v>
      </c>
      <c r="J358" s="102">
        <f>อุดรธานี!F165</f>
        <v>752748.92</v>
      </c>
      <c r="K358" s="103">
        <f>อุดรธานี!AO165</f>
        <v>746758.82000000007</v>
      </c>
      <c r="L358" s="104">
        <f>อุดรธานี!AP165</f>
        <v>3798773.3899999997</v>
      </c>
      <c r="M358" s="104">
        <f>อุดรธานี!AQ165</f>
        <v>3012111</v>
      </c>
      <c r="N358" s="100"/>
      <c r="O358" s="100"/>
      <c r="P358" s="100"/>
      <c r="Q358" s="92">
        <f t="shared" si="12"/>
        <v>786662.38999999966</v>
      </c>
      <c r="R358" s="93">
        <f t="shared" si="13"/>
        <v>723.85163681402435</v>
      </c>
    </row>
    <row r="359" spans="1:18" x14ac:dyDescent="0.7">
      <c r="A359" s="99">
        <v>21</v>
      </c>
      <c r="B359" s="100" t="s">
        <v>62</v>
      </c>
      <c r="C359" s="100" t="s">
        <v>334</v>
      </c>
      <c r="D359" s="100" t="s">
        <v>141</v>
      </c>
      <c r="E359" s="100" t="s">
        <v>48</v>
      </c>
      <c r="F359" s="100" t="s">
        <v>178</v>
      </c>
      <c r="G359" s="100" t="s">
        <v>967</v>
      </c>
      <c r="H359" s="101">
        <v>2119</v>
      </c>
      <c r="I359" s="99">
        <v>2</v>
      </c>
      <c r="J359" s="102">
        <f>อุดรธานี!F166</f>
        <v>381304.83</v>
      </c>
      <c r="K359" s="103">
        <f>อุดรธานี!AO166</f>
        <v>831901.02000000014</v>
      </c>
      <c r="L359" s="104">
        <f>อุดรธานี!AP166</f>
        <v>1302190.25</v>
      </c>
      <c r="M359" s="104">
        <f>อุดรธานี!AQ166</f>
        <v>1406878.24</v>
      </c>
      <c r="N359" s="100"/>
      <c r="O359" s="100"/>
      <c r="P359" s="100"/>
      <c r="Q359" s="92">
        <f t="shared" si="12"/>
        <v>-104687.98999999999</v>
      </c>
      <c r="R359" s="93">
        <f t="shared" si="13"/>
        <v>614.53055686644643</v>
      </c>
    </row>
    <row r="360" spans="1:18" s="111" customFormat="1" x14ac:dyDescent="0.7">
      <c r="A360" s="105">
        <v>12</v>
      </c>
      <c r="B360" s="106" t="s">
        <v>62</v>
      </c>
      <c r="C360" s="106"/>
      <c r="D360" s="106"/>
      <c r="E360" s="106" t="s">
        <v>75</v>
      </c>
      <c r="F360" s="106"/>
      <c r="G360" s="106" t="s">
        <v>335</v>
      </c>
      <c r="H360" s="112">
        <f>SUM(H339:H359)</f>
        <v>75812</v>
      </c>
      <c r="I360" s="105"/>
      <c r="J360" s="108">
        <f>SUM(J339:J359)</f>
        <v>14674754.870000001</v>
      </c>
      <c r="K360" s="108">
        <f>SUM(K339:K359)</f>
        <v>19681639.609999999</v>
      </c>
      <c r="L360" s="108">
        <f>SUM(L339:L359)</f>
        <v>45376544.390000001</v>
      </c>
      <c r="M360" s="108">
        <f>SUM(M339:M359)</f>
        <v>47191655.579999991</v>
      </c>
      <c r="N360" s="106">
        <v>20</v>
      </c>
      <c r="O360" s="106">
        <v>20</v>
      </c>
      <c r="P360" s="106">
        <f>N360-O360</f>
        <v>0</v>
      </c>
      <c r="Q360" s="109">
        <f t="shared" si="12"/>
        <v>-1815111.1899999902</v>
      </c>
      <c r="R360" s="110">
        <f>L360/H360</f>
        <v>598.54039452857069</v>
      </c>
    </row>
    <row r="361" spans="1:18" x14ac:dyDescent="0.7">
      <c r="A361" s="99">
        <v>1</v>
      </c>
      <c r="B361" s="100" t="s">
        <v>62</v>
      </c>
      <c r="C361" s="100" t="s">
        <v>332</v>
      </c>
      <c r="D361" s="100" t="s">
        <v>144</v>
      </c>
      <c r="E361" s="100" t="s">
        <v>49</v>
      </c>
      <c r="F361" s="100" t="s">
        <v>208</v>
      </c>
      <c r="G361" s="100" t="s">
        <v>336</v>
      </c>
      <c r="H361" s="101"/>
      <c r="I361" s="99"/>
      <c r="J361" s="102"/>
      <c r="K361" s="103"/>
      <c r="L361" s="104"/>
      <c r="M361" s="104"/>
      <c r="N361" s="100"/>
      <c r="O361" s="100"/>
      <c r="P361" s="100"/>
    </row>
    <row r="362" spans="1:18" x14ac:dyDescent="0.7">
      <c r="A362" s="99">
        <v>2</v>
      </c>
      <c r="B362" s="100" t="s">
        <v>62</v>
      </c>
      <c r="C362" s="100" t="s">
        <v>332</v>
      </c>
      <c r="D362" s="100" t="s">
        <v>144</v>
      </c>
      <c r="E362" s="100" t="s">
        <v>49</v>
      </c>
      <c r="F362" s="100" t="s">
        <v>178</v>
      </c>
      <c r="G362" s="100" t="s">
        <v>968</v>
      </c>
      <c r="H362" s="101">
        <v>4950</v>
      </c>
      <c r="I362" s="99">
        <v>4</v>
      </c>
      <c r="J362" s="102">
        <f>อุดรธานี!F167</f>
        <v>666237.71</v>
      </c>
      <c r="K362" s="103">
        <f>อุดรธานี!AO167</f>
        <v>1654255.7499999998</v>
      </c>
      <c r="L362" s="104">
        <f>อุดรธานี!AP167</f>
        <v>1925508.6199999999</v>
      </c>
      <c r="M362" s="104">
        <f>อุดรธานี!AQ167</f>
        <v>1755671.7200000002</v>
      </c>
      <c r="N362" s="100"/>
      <c r="O362" s="100"/>
      <c r="P362" s="100"/>
      <c r="Q362" s="92">
        <f t="shared" si="12"/>
        <v>169836.89999999967</v>
      </c>
      <c r="R362" s="93">
        <f t="shared" si="13"/>
        <v>388.99164040404037</v>
      </c>
    </row>
    <row r="363" spans="1:18" x14ac:dyDescent="0.7">
      <c r="A363" s="99">
        <v>3</v>
      </c>
      <c r="B363" s="100" t="s">
        <v>62</v>
      </c>
      <c r="C363" s="100" t="s">
        <v>332</v>
      </c>
      <c r="D363" s="100" t="s">
        <v>144</v>
      </c>
      <c r="E363" s="100" t="s">
        <v>49</v>
      </c>
      <c r="F363" s="100" t="s">
        <v>178</v>
      </c>
      <c r="G363" s="100" t="s">
        <v>969</v>
      </c>
      <c r="H363" s="101">
        <v>2307</v>
      </c>
      <c r="I363" s="99">
        <v>2</v>
      </c>
      <c r="J363" s="102">
        <f>อุดรธานี!F168</f>
        <v>245948.09</v>
      </c>
      <c r="K363" s="103">
        <f>อุดรธานี!AO168</f>
        <v>203175.03999999995</v>
      </c>
      <c r="L363" s="104">
        <f>อุดรธานี!AP168</f>
        <v>1965935.31</v>
      </c>
      <c r="M363" s="104">
        <f>อุดรธานี!AQ168</f>
        <v>2269752.8199999998</v>
      </c>
      <c r="N363" s="100"/>
      <c r="O363" s="100"/>
      <c r="P363" s="100"/>
      <c r="Q363" s="92">
        <f t="shared" si="12"/>
        <v>-303817.50999999978</v>
      </c>
      <c r="R363" s="93">
        <f t="shared" si="13"/>
        <v>852.16094928478549</v>
      </c>
    </row>
    <row r="364" spans="1:18" x14ac:dyDescent="0.7">
      <c r="A364" s="99">
        <v>4</v>
      </c>
      <c r="B364" s="100" t="s">
        <v>62</v>
      </c>
      <c r="C364" s="100" t="s">
        <v>332</v>
      </c>
      <c r="D364" s="100" t="s">
        <v>144</v>
      </c>
      <c r="E364" s="100" t="s">
        <v>49</v>
      </c>
      <c r="F364" s="100" t="s">
        <v>178</v>
      </c>
      <c r="G364" s="100" t="s">
        <v>970</v>
      </c>
      <c r="H364" s="101">
        <v>2603</v>
      </c>
      <c r="I364" s="99">
        <v>2</v>
      </c>
      <c r="J364" s="102">
        <f>อุดรธานี!F169</f>
        <v>408033.2</v>
      </c>
      <c r="K364" s="103">
        <f>อุดรธานี!AO169</f>
        <v>732662.61999999988</v>
      </c>
      <c r="L364" s="104">
        <f>อุดรธานี!AP169</f>
        <v>2315927.54</v>
      </c>
      <c r="M364" s="104">
        <f>อุดรธานี!AQ169</f>
        <v>2245950.17</v>
      </c>
      <c r="N364" s="100"/>
      <c r="O364" s="100"/>
      <c r="P364" s="100"/>
      <c r="Q364" s="92">
        <f t="shared" si="12"/>
        <v>69977.370000000112</v>
      </c>
      <c r="R364" s="93">
        <f t="shared" si="13"/>
        <v>889.71476757587402</v>
      </c>
    </row>
    <row r="365" spans="1:18" x14ac:dyDescent="0.7">
      <c r="A365" s="99">
        <v>5</v>
      </c>
      <c r="B365" s="100" t="s">
        <v>62</v>
      </c>
      <c r="C365" s="100" t="s">
        <v>332</v>
      </c>
      <c r="D365" s="100" t="s">
        <v>144</v>
      </c>
      <c r="E365" s="100" t="s">
        <v>49</v>
      </c>
      <c r="F365" s="100" t="s">
        <v>178</v>
      </c>
      <c r="G365" s="100" t="s">
        <v>971</v>
      </c>
      <c r="H365" s="101">
        <v>6171</v>
      </c>
      <c r="I365" s="99">
        <v>5</v>
      </c>
      <c r="J365" s="102">
        <f>อุดรธานี!F170</f>
        <v>1275846.76</v>
      </c>
      <c r="K365" s="103">
        <f>อุดรธานี!AO170</f>
        <v>2398879.2200000002</v>
      </c>
      <c r="L365" s="104">
        <f>อุดรธานี!AP170</f>
        <v>3648636.01</v>
      </c>
      <c r="M365" s="104">
        <f>อุดรธานี!AQ170</f>
        <v>2833229.0100000002</v>
      </c>
      <c r="N365" s="100"/>
      <c r="O365" s="100"/>
      <c r="P365" s="100"/>
      <c r="Q365" s="92">
        <f t="shared" si="12"/>
        <v>815406.99999999953</v>
      </c>
      <c r="R365" s="93">
        <f t="shared" si="13"/>
        <v>591.25522767784798</v>
      </c>
    </row>
    <row r="366" spans="1:18" x14ac:dyDescent="0.7">
      <c r="A366" s="99">
        <v>6</v>
      </c>
      <c r="B366" s="100" t="s">
        <v>62</v>
      </c>
      <c r="C366" s="100" t="s">
        <v>332</v>
      </c>
      <c r="D366" s="100" t="s">
        <v>144</v>
      </c>
      <c r="E366" s="100" t="s">
        <v>49</v>
      </c>
      <c r="F366" s="100" t="s">
        <v>178</v>
      </c>
      <c r="G366" s="100" t="s">
        <v>972</v>
      </c>
      <c r="H366" s="101">
        <v>5663</v>
      </c>
      <c r="I366" s="99">
        <v>4</v>
      </c>
      <c r="J366" s="102">
        <f>อุดรธานี!F171</f>
        <v>1701596.87</v>
      </c>
      <c r="K366" s="103">
        <f>อุดรธานี!AO171</f>
        <v>6350231.1299999999</v>
      </c>
      <c r="L366" s="104">
        <f>อุดรธานี!AP171</f>
        <v>4418918.5999999996</v>
      </c>
      <c r="M366" s="104">
        <f>อุดรธานี!AQ171</f>
        <v>2905048.8600000003</v>
      </c>
      <c r="N366" s="100"/>
      <c r="O366" s="100"/>
      <c r="P366" s="100"/>
      <c r="Q366" s="92">
        <f t="shared" si="12"/>
        <v>1513869.7399999993</v>
      </c>
      <c r="R366" s="93">
        <f t="shared" si="13"/>
        <v>780.31407381246686</v>
      </c>
    </row>
    <row r="367" spans="1:18" x14ac:dyDescent="0.7">
      <c r="A367" s="99">
        <v>7</v>
      </c>
      <c r="B367" s="100" t="s">
        <v>62</v>
      </c>
      <c r="C367" s="100" t="s">
        <v>332</v>
      </c>
      <c r="D367" s="100" t="s">
        <v>144</v>
      </c>
      <c r="E367" s="100" t="s">
        <v>49</v>
      </c>
      <c r="F367" s="100" t="s">
        <v>178</v>
      </c>
      <c r="G367" s="100" t="s">
        <v>973</v>
      </c>
      <c r="H367" s="101">
        <v>3254</v>
      </c>
      <c r="I367" s="99">
        <v>3</v>
      </c>
      <c r="J367" s="102">
        <f>อุดรธานี!F172</f>
        <v>513543.29</v>
      </c>
      <c r="K367" s="103">
        <f>อุดรธานี!AO172</f>
        <v>790553.2</v>
      </c>
      <c r="L367" s="104">
        <f>อุดรธานี!AP172</f>
        <v>1732023.0499999998</v>
      </c>
      <c r="M367" s="104">
        <f>อุดรธานี!AQ172</f>
        <v>1731996.45</v>
      </c>
      <c r="N367" s="100"/>
      <c r="O367" s="100"/>
      <c r="P367" s="100"/>
      <c r="Q367" s="92">
        <f t="shared" si="12"/>
        <v>26.599999999860302</v>
      </c>
      <c r="R367" s="93">
        <f t="shared" si="13"/>
        <v>532.27506146281496</v>
      </c>
    </row>
    <row r="368" spans="1:18" x14ac:dyDescent="0.7">
      <c r="A368" s="99">
        <v>8</v>
      </c>
      <c r="B368" s="100" t="s">
        <v>62</v>
      </c>
      <c r="C368" s="100" t="s">
        <v>332</v>
      </c>
      <c r="D368" s="100" t="s">
        <v>144</v>
      </c>
      <c r="E368" s="100" t="s">
        <v>49</v>
      </c>
      <c r="F368" s="100" t="s">
        <v>178</v>
      </c>
      <c r="G368" s="100" t="s">
        <v>974</v>
      </c>
      <c r="H368" s="101">
        <v>4330</v>
      </c>
      <c r="I368" s="99">
        <v>3</v>
      </c>
      <c r="J368" s="102">
        <f>อุดรธานี!F173</f>
        <v>686182.32</v>
      </c>
      <c r="K368" s="103">
        <f>อุดรธานี!AO173</f>
        <v>1659387</v>
      </c>
      <c r="L368" s="104">
        <f>อุดรธานี!AP173</f>
        <v>2948740.37</v>
      </c>
      <c r="M368" s="104">
        <f>อุดรธานี!AQ173</f>
        <v>1858972.78</v>
      </c>
      <c r="N368" s="100"/>
      <c r="O368" s="100"/>
      <c r="P368" s="100"/>
      <c r="Q368" s="92">
        <f t="shared" si="12"/>
        <v>1089767.5900000001</v>
      </c>
      <c r="R368" s="93">
        <f t="shared" si="13"/>
        <v>681.00239491916864</v>
      </c>
    </row>
    <row r="369" spans="1:18" x14ac:dyDescent="0.7">
      <c r="A369" s="99">
        <v>9</v>
      </c>
      <c r="B369" s="100" t="s">
        <v>62</v>
      </c>
      <c r="C369" s="100" t="s">
        <v>332</v>
      </c>
      <c r="D369" s="100" t="s">
        <v>144</v>
      </c>
      <c r="E369" s="100" t="s">
        <v>49</v>
      </c>
      <c r="F369" s="100" t="s">
        <v>178</v>
      </c>
      <c r="G369" s="100" t="s">
        <v>975</v>
      </c>
      <c r="H369" s="101">
        <v>2355</v>
      </c>
      <c r="I369" s="99">
        <v>2</v>
      </c>
      <c r="J369" s="102">
        <f>อุดรธานี!F174</f>
        <v>427980.46</v>
      </c>
      <c r="K369" s="103">
        <f>อุดรธานี!AO174</f>
        <v>797381.09</v>
      </c>
      <c r="L369" s="104">
        <f>อุดรธานี!AP174</f>
        <v>2159922.46</v>
      </c>
      <c r="M369" s="104">
        <f>อุดรธานี!AQ174</f>
        <v>1200279.6000000001</v>
      </c>
      <c r="N369" s="100"/>
      <c r="O369" s="100"/>
      <c r="P369" s="100"/>
      <c r="Q369" s="92">
        <f t="shared" si="12"/>
        <v>959642.85999999987</v>
      </c>
      <c r="R369" s="93">
        <f t="shared" si="13"/>
        <v>917.16452653927809</v>
      </c>
    </row>
    <row r="370" spans="1:18" x14ac:dyDescent="0.7">
      <c r="A370" s="99">
        <v>10</v>
      </c>
      <c r="B370" s="100" t="s">
        <v>62</v>
      </c>
      <c r="C370" s="100" t="s">
        <v>332</v>
      </c>
      <c r="D370" s="100" t="s">
        <v>144</v>
      </c>
      <c r="E370" s="100" t="s">
        <v>49</v>
      </c>
      <c r="F370" s="100" t="s">
        <v>178</v>
      </c>
      <c r="G370" s="100" t="s">
        <v>976</v>
      </c>
      <c r="H370" s="101">
        <v>1570</v>
      </c>
      <c r="I370" s="99">
        <v>2</v>
      </c>
      <c r="J370" s="102">
        <f>อุดรธานี!F175</f>
        <v>201823.08</v>
      </c>
      <c r="K370" s="103">
        <f>อุดรธานี!AO175</f>
        <v>304581.25</v>
      </c>
      <c r="L370" s="104">
        <f>อุดรธานี!AP175</f>
        <v>1233500.6400000001</v>
      </c>
      <c r="M370" s="104">
        <f>อุดรธานี!AQ175</f>
        <v>1237843.1199999999</v>
      </c>
      <c r="N370" s="100"/>
      <c r="O370" s="100"/>
      <c r="P370" s="100"/>
      <c r="Q370" s="92">
        <f t="shared" si="12"/>
        <v>-4342.4799999997485</v>
      </c>
      <c r="R370" s="93">
        <f t="shared" si="13"/>
        <v>785.66919745222935</v>
      </c>
    </row>
    <row r="371" spans="1:18" s="111" customFormat="1" x14ac:dyDescent="0.7">
      <c r="A371" s="105">
        <v>13</v>
      </c>
      <c r="B371" s="106" t="s">
        <v>62</v>
      </c>
      <c r="C371" s="106"/>
      <c r="D371" s="106"/>
      <c r="E371" s="106" t="s">
        <v>75</v>
      </c>
      <c r="F371" s="106"/>
      <c r="G371" s="106" t="s">
        <v>337</v>
      </c>
      <c r="H371" s="112">
        <f>SUM(H361:H370)</f>
        <v>33203</v>
      </c>
      <c r="I371" s="105"/>
      <c r="J371" s="108">
        <f>SUM(J361:J370)</f>
        <v>6127191.7800000003</v>
      </c>
      <c r="K371" s="108">
        <f>SUM(K361:K370)</f>
        <v>14891106.299999999</v>
      </c>
      <c r="L371" s="108">
        <f>SUM(L361:L370)</f>
        <v>22349112.600000001</v>
      </c>
      <c r="M371" s="108">
        <f>SUM(M361:M370)</f>
        <v>18038744.530000001</v>
      </c>
      <c r="N371" s="106">
        <v>9</v>
      </c>
      <c r="O371" s="106">
        <v>9</v>
      </c>
      <c r="P371" s="106">
        <f>N371-O371</f>
        <v>0</v>
      </c>
      <c r="Q371" s="109">
        <f t="shared" si="12"/>
        <v>4310368.07</v>
      </c>
      <c r="R371" s="110">
        <f>L371/H371</f>
        <v>673.10521940788487</v>
      </c>
    </row>
    <row r="372" spans="1:18" x14ac:dyDescent="0.7">
      <c r="A372" s="99">
        <v>1</v>
      </c>
      <c r="B372" s="100" t="s">
        <v>62</v>
      </c>
      <c r="C372" s="100" t="s">
        <v>333</v>
      </c>
      <c r="D372" s="100" t="s">
        <v>147</v>
      </c>
      <c r="E372" s="100" t="s">
        <v>50</v>
      </c>
      <c r="F372" s="100" t="s">
        <v>208</v>
      </c>
      <c r="G372" s="100" t="s">
        <v>338</v>
      </c>
      <c r="H372" s="101"/>
      <c r="I372" s="99"/>
      <c r="J372" s="102"/>
      <c r="K372" s="103"/>
      <c r="L372" s="104"/>
      <c r="M372" s="104"/>
      <c r="N372" s="100"/>
      <c r="O372" s="100"/>
      <c r="P372" s="100"/>
    </row>
    <row r="373" spans="1:18" x14ac:dyDescent="0.7">
      <c r="A373" s="99">
        <v>2</v>
      </c>
      <c r="B373" s="100" t="s">
        <v>62</v>
      </c>
      <c r="C373" s="100" t="s">
        <v>333</v>
      </c>
      <c r="D373" s="100" t="s">
        <v>147</v>
      </c>
      <c r="E373" s="100" t="s">
        <v>50</v>
      </c>
      <c r="F373" s="100" t="s">
        <v>178</v>
      </c>
      <c r="G373" s="100" t="s">
        <v>977</v>
      </c>
      <c r="H373" s="101">
        <v>8169</v>
      </c>
      <c r="I373" s="99">
        <v>5</v>
      </c>
      <c r="J373" s="102">
        <f>อุดรธานี!F176</f>
        <v>516654.61</v>
      </c>
      <c r="K373" s="103">
        <f>อุดรธานี!AO176</f>
        <v>418306.73000000004</v>
      </c>
      <c r="L373" s="104">
        <f>อุดรธานี!AP176</f>
        <v>879851.95</v>
      </c>
      <c r="M373" s="104">
        <f>อุดรธานี!AQ176</f>
        <v>2574979.5299999998</v>
      </c>
      <c r="N373" s="100"/>
      <c r="O373" s="100"/>
      <c r="P373" s="100"/>
      <c r="Q373" s="92">
        <f t="shared" si="12"/>
        <v>-1695127.5799999998</v>
      </c>
      <c r="R373" s="93">
        <f t="shared" si="13"/>
        <v>107.7062002693108</v>
      </c>
    </row>
    <row r="374" spans="1:18" x14ac:dyDescent="0.7">
      <c r="A374" s="99">
        <v>3</v>
      </c>
      <c r="B374" s="100" t="s">
        <v>62</v>
      </c>
      <c r="C374" s="100" t="s">
        <v>333</v>
      </c>
      <c r="D374" s="100" t="s">
        <v>147</v>
      </c>
      <c r="E374" s="100" t="s">
        <v>50</v>
      </c>
      <c r="F374" s="100" t="s">
        <v>178</v>
      </c>
      <c r="G374" s="100" t="s">
        <v>978</v>
      </c>
      <c r="H374" s="101">
        <v>4100</v>
      </c>
      <c r="I374" s="99">
        <v>3</v>
      </c>
      <c r="J374" s="102">
        <f>อุดรธานี!F177</f>
        <v>532029.07999999996</v>
      </c>
      <c r="K374" s="103">
        <f>อุดรธานี!AO177</f>
        <v>664742.61</v>
      </c>
      <c r="L374" s="104">
        <f>อุดรธานี!AP177</f>
        <v>2840863.42</v>
      </c>
      <c r="M374" s="104">
        <f>อุดรธานี!AQ177</f>
        <v>2830620.37</v>
      </c>
      <c r="N374" s="100"/>
      <c r="O374" s="100"/>
      <c r="P374" s="100"/>
      <c r="Q374" s="92">
        <f t="shared" si="12"/>
        <v>10243.049999999814</v>
      </c>
      <c r="R374" s="93">
        <f t="shared" si="13"/>
        <v>692.89351707317076</v>
      </c>
    </row>
    <row r="375" spans="1:18" s="169" customFormat="1" x14ac:dyDescent="0.7">
      <c r="A375" s="162">
        <v>4</v>
      </c>
      <c r="B375" s="163" t="s">
        <v>62</v>
      </c>
      <c r="C375" s="163" t="s">
        <v>333</v>
      </c>
      <c r="D375" s="163" t="s">
        <v>147</v>
      </c>
      <c r="E375" s="163" t="s">
        <v>50</v>
      </c>
      <c r="F375" s="163" t="s">
        <v>178</v>
      </c>
      <c r="G375" s="163" t="s">
        <v>980</v>
      </c>
      <c r="H375" s="164">
        <v>4574</v>
      </c>
      <c r="I375" s="162">
        <v>4</v>
      </c>
      <c r="J375" s="165">
        <f>อุดรธานี!F179</f>
        <v>952660.09</v>
      </c>
      <c r="K375" s="166">
        <f>อุดรธานี!AO179</f>
        <v>1055989.5999999999</v>
      </c>
      <c r="L375" s="165">
        <f>อุดรธานี!AP179</f>
        <v>3377644.1900000004</v>
      </c>
      <c r="M375" s="165">
        <f>อุดรธานี!AQ179</f>
        <v>3655180.9899999998</v>
      </c>
      <c r="N375" s="163"/>
      <c r="O375" s="163"/>
      <c r="P375" s="163"/>
      <c r="Q375" s="167">
        <f t="shared" si="12"/>
        <v>-277536.79999999935</v>
      </c>
      <c r="R375" s="168">
        <f t="shared" si="13"/>
        <v>738.4442916484478</v>
      </c>
    </row>
    <row r="376" spans="1:18" x14ac:dyDescent="0.7">
      <c r="A376" s="99">
        <v>5</v>
      </c>
      <c r="B376" s="100" t="s">
        <v>62</v>
      </c>
      <c r="C376" s="100" t="s">
        <v>333</v>
      </c>
      <c r="D376" s="100" t="s">
        <v>147</v>
      </c>
      <c r="E376" s="100" t="s">
        <v>50</v>
      </c>
      <c r="F376" s="100" t="s">
        <v>178</v>
      </c>
      <c r="G376" s="100" t="s">
        <v>981</v>
      </c>
      <c r="H376" s="101">
        <v>4976</v>
      </c>
      <c r="I376" s="99">
        <v>4</v>
      </c>
      <c r="J376" s="102">
        <f>อุดรธานี!F180</f>
        <v>651528.82999999996</v>
      </c>
      <c r="K376" s="116">
        <f>อุดรธานี!AO180</f>
        <v>631351.04000000004</v>
      </c>
      <c r="L376" s="104">
        <f>อุดรธานี!AP180</f>
        <v>2892709.46</v>
      </c>
      <c r="M376" s="104">
        <f>อุดรธานี!AQ180</f>
        <v>3396021.94</v>
      </c>
      <c r="N376" s="100"/>
      <c r="O376" s="100"/>
      <c r="P376" s="100"/>
      <c r="Q376" s="92">
        <f t="shared" si="12"/>
        <v>-503312.48</v>
      </c>
      <c r="R376" s="93">
        <f t="shared" si="13"/>
        <v>581.332286977492</v>
      </c>
    </row>
    <row r="377" spans="1:18" x14ac:dyDescent="0.7">
      <c r="A377" s="113">
        <v>6</v>
      </c>
      <c r="B377" s="100" t="s">
        <v>62</v>
      </c>
      <c r="C377" s="100" t="s">
        <v>333</v>
      </c>
      <c r="D377" s="100" t="s">
        <v>147</v>
      </c>
      <c r="E377" s="100" t="s">
        <v>50</v>
      </c>
      <c r="F377" s="100" t="s">
        <v>178</v>
      </c>
      <c r="G377" s="100" t="s">
        <v>982</v>
      </c>
      <c r="H377" s="101">
        <v>5421</v>
      </c>
      <c r="I377" s="99">
        <v>4</v>
      </c>
      <c r="J377" s="102">
        <f>อุดรธานี!F181</f>
        <v>854467.28</v>
      </c>
      <c r="K377" s="116">
        <f>อุดรธานี!AO181</f>
        <v>738311.8</v>
      </c>
      <c r="L377" s="104">
        <f>อุดรธานี!AP181</f>
        <v>3155222.77</v>
      </c>
      <c r="M377" s="104">
        <f>อุดรธานี!AQ181</f>
        <v>3278580.26</v>
      </c>
      <c r="N377" s="100"/>
      <c r="O377" s="100"/>
      <c r="P377" s="100"/>
      <c r="Q377" s="92">
        <f t="shared" si="12"/>
        <v>-123357.48999999976</v>
      </c>
      <c r="R377" s="93">
        <f t="shared" si="13"/>
        <v>582.03703560228746</v>
      </c>
    </row>
    <row r="378" spans="1:18" x14ac:dyDescent="0.7">
      <c r="A378" s="113">
        <v>7</v>
      </c>
      <c r="B378" s="100" t="s">
        <v>62</v>
      </c>
      <c r="C378" s="100" t="s">
        <v>333</v>
      </c>
      <c r="D378" s="100" t="s">
        <v>147</v>
      </c>
      <c r="E378" s="100" t="s">
        <v>50</v>
      </c>
      <c r="F378" s="100" t="s">
        <v>178</v>
      </c>
      <c r="G378" s="100" t="s">
        <v>983</v>
      </c>
      <c r="H378" s="101">
        <v>5150</v>
      </c>
      <c r="I378" s="99">
        <v>4</v>
      </c>
      <c r="J378" s="102">
        <f>อุดรธานี!F182</f>
        <v>607791.14</v>
      </c>
      <c r="K378" s="116">
        <f>อุดรธานี!AO182</f>
        <v>758217.36</v>
      </c>
      <c r="L378" s="104">
        <f>อุดรธานี!AP182</f>
        <v>2962854.63</v>
      </c>
      <c r="M378" s="104">
        <f>อุดรธานี!AQ182</f>
        <v>3802378.1899999995</v>
      </c>
      <c r="N378" s="100"/>
      <c r="O378" s="100"/>
      <c r="P378" s="100"/>
      <c r="Q378" s="92">
        <f t="shared" si="12"/>
        <v>-839523.55999999959</v>
      </c>
      <c r="R378" s="93">
        <f t="shared" si="13"/>
        <v>575.3115786407767</v>
      </c>
    </row>
    <row r="379" spans="1:18" x14ac:dyDescent="0.7">
      <c r="A379" s="113">
        <v>8</v>
      </c>
      <c r="B379" s="100" t="s">
        <v>62</v>
      </c>
      <c r="C379" s="100" t="s">
        <v>333</v>
      </c>
      <c r="D379" s="100" t="s">
        <v>147</v>
      </c>
      <c r="E379" s="100" t="s">
        <v>50</v>
      </c>
      <c r="F379" s="100" t="s">
        <v>178</v>
      </c>
      <c r="G379" s="100" t="s">
        <v>984</v>
      </c>
      <c r="H379" s="101">
        <v>6362</v>
      </c>
      <c r="I379" s="99">
        <v>5</v>
      </c>
      <c r="J379" s="102">
        <f>อุดรธานี!F183</f>
        <v>946970.08</v>
      </c>
      <c r="K379" s="116">
        <f>อุดรธานี!AO183</f>
        <v>1065389.6800000002</v>
      </c>
      <c r="L379" s="104">
        <f>อุดรธานี!AP183</f>
        <v>3015987.8600000003</v>
      </c>
      <c r="M379" s="104">
        <f>อุดรธานี!AQ183</f>
        <v>3644617.32</v>
      </c>
      <c r="N379" s="100"/>
      <c r="O379" s="100"/>
      <c r="P379" s="100"/>
      <c r="Q379" s="92">
        <f t="shared" si="12"/>
        <v>-628629.4599999995</v>
      </c>
      <c r="R379" s="93">
        <f t="shared" si="13"/>
        <v>474.06285130462123</v>
      </c>
    </row>
    <row r="380" spans="1:18" x14ac:dyDescent="0.7">
      <c r="A380" s="113">
        <v>9</v>
      </c>
      <c r="B380" s="100" t="s">
        <v>62</v>
      </c>
      <c r="C380" s="100" t="s">
        <v>333</v>
      </c>
      <c r="D380" s="100" t="s">
        <v>147</v>
      </c>
      <c r="E380" s="100" t="s">
        <v>50</v>
      </c>
      <c r="F380" s="100" t="s">
        <v>178</v>
      </c>
      <c r="G380" s="100" t="s">
        <v>985</v>
      </c>
      <c r="H380" s="101">
        <v>8071</v>
      </c>
      <c r="I380" s="99">
        <v>5</v>
      </c>
      <c r="J380" s="102">
        <f>อุดรธานี!F184</f>
        <v>1241495.17</v>
      </c>
      <c r="K380" s="116">
        <f>อุดรธานี!AO184</f>
        <v>1187583.1699999997</v>
      </c>
      <c r="L380" s="104">
        <f>อุดรธานี!AP184</f>
        <v>2842651.65</v>
      </c>
      <c r="M380" s="104">
        <f>อุดรธานี!AQ184</f>
        <v>3784016.5</v>
      </c>
      <c r="N380" s="100"/>
      <c r="O380" s="100"/>
      <c r="P380" s="100"/>
      <c r="Q380" s="92">
        <f t="shared" si="12"/>
        <v>-941364.85000000009</v>
      </c>
      <c r="R380" s="93">
        <f t="shared" si="13"/>
        <v>352.20563127245691</v>
      </c>
    </row>
    <row r="381" spans="1:18" x14ac:dyDescent="0.7">
      <c r="A381" s="113">
        <v>10</v>
      </c>
      <c r="B381" s="100" t="s">
        <v>62</v>
      </c>
      <c r="C381" s="100" t="s">
        <v>333</v>
      </c>
      <c r="D381" s="100" t="s">
        <v>147</v>
      </c>
      <c r="E381" s="100" t="s">
        <v>50</v>
      </c>
      <c r="F381" s="100" t="s">
        <v>178</v>
      </c>
      <c r="G381" s="100" t="s">
        <v>986</v>
      </c>
      <c r="H381" s="101">
        <v>4636</v>
      </c>
      <c r="I381" s="99">
        <v>4</v>
      </c>
      <c r="J381" s="102">
        <f>อุดรธานี!F185</f>
        <v>189293.3</v>
      </c>
      <c r="K381" s="116">
        <f>อุดรธานี!AO185</f>
        <v>255847.82000000004</v>
      </c>
      <c r="L381" s="104">
        <f>อุดรธานี!AP185</f>
        <v>1868521.63</v>
      </c>
      <c r="M381" s="104">
        <f>อุดรธานี!AQ185</f>
        <v>2462392.75</v>
      </c>
      <c r="N381" s="100"/>
      <c r="O381" s="100"/>
      <c r="P381" s="100"/>
      <c r="Q381" s="92">
        <f t="shared" si="12"/>
        <v>-593871.12000000011</v>
      </c>
      <c r="R381" s="93">
        <f t="shared" si="13"/>
        <v>403.04608067299392</v>
      </c>
    </row>
    <row r="382" spans="1:18" x14ac:dyDescent="0.7">
      <c r="A382" s="113">
        <v>11</v>
      </c>
      <c r="B382" s="100" t="s">
        <v>62</v>
      </c>
      <c r="C382" s="100" t="s">
        <v>333</v>
      </c>
      <c r="D382" s="100" t="s">
        <v>147</v>
      </c>
      <c r="E382" s="100" t="s">
        <v>50</v>
      </c>
      <c r="F382" s="100" t="s">
        <v>178</v>
      </c>
      <c r="G382" s="100" t="s">
        <v>987</v>
      </c>
      <c r="H382" s="101">
        <v>5424</v>
      </c>
      <c r="I382" s="99">
        <v>4</v>
      </c>
      <c r="J382" s="102">
        <f>อุดรธานี!F186</f>
        <v>591100.80000000005</v>
      </c>
      <c r="K382" s="116">
        <f>อุดรธานี!AO186</f>
        <v>545368.69999999995</v>
      </c>
      <c r="L382" s="104">
        <f>อุดรธานี!AP186</f>
        <v>2921851.7800000003</v>
      </c>
      <c r="M382" s="104">
        <f>อุดรธานี!AQ186</f>
        <v>3359479.6900000004</v>
      </c>
      <c r="N382" s="100"/>
      <c r="O382" s="100"/>
      <c r="P382" s="100"/>
      <c r="Q382" s="92">
        <f t="shared" si="12"/>
        <v>-437627.91000000015</v>
      </c>
      <c r="R382" s="93">
        <f t="shared" si="13"/>
        <v>538.68948746312685</v>
      </c>
    </row>
    <row r="383" spans="1:18" x14ac:dyDescent="0.7">
      <c r="A383" s="113">
        <v>12</v>
      </c>
      <c r="B383" s="100" t="s">
        <v>62</v>
      </c>
      <c r="C383" s="100" t="s">
        <v>333</v>
      </c>
      <c r="D383" s="100" t="s">
        <v>147</v>
      </c>
      <c r="E383" s="100" t="s">
        <v>50</v>
      </c>
      <c r="F383" s="100" t="s">
        <v>178</v>
      </c>
      <c r="G383" s="100" t="s">
        <v>988</v>
      </c>
      <c r="H383" s="101">
        <v>4683</v>
      </c>
      <c r="I383" s="99">
        <v>4</v>
      </c>
      <c r="J383" s="102">
        <f>อุดรธานี!F187</f>
        <v>594086.57999999996</v>
      </c>
      <c r="K383" s="116">
        <f>อุดรธานี!AO187</f>
        <v>607421.79999999981</v>
      </c>
      <c r="L383" s="104">
        <f>อุดรธานี!AP187</f>
        <v>2295146.4300000002</v>
      </c>
      <c r="M383" s="104">
        <f>อุดรธานี!AQ187</f>
        <v>2699566.8800000004</v>
      </c>
      <c r="N383" s="100"/>
      <c r="O383" s="100"/>
      <c r="P383" s="100"/>
      <c r="Q383" s="92">
        <f t="shared" si="12"/>
        <v>-404420.45000000019</v>
      </c>
      <c r="R383" s="93">
        <f t="shared" si="13"/>
        <v>490.10173606662397</v>
      </c>
    </row>
    <row r="384" spans="1:18" x14ac:dyDescent="0.7">
      <c r="A384" s="113">
        <v>13</v>
      </c>
      <c r="B384" s="100" t="s">
        <v>62</v>
      </c>
      <c r="C384" s="100" t="s">
        <v>334</v>
      </c>
      <c r="D384" s="100" t="s">
        <v>147</v>
      </c>
      <c r="E384" s="100" t="s">
        <v>50</v>
      </c>
      <c r="F384" s="100" t="s">
        <v>178</v>
      </c>
      <c r="G384" s="102" t="s">
        <v>989</v>
      </c>
      <c r="H384" s="170">
        <v>3471</v>
      </c>
      <c r="I384" s="99">
        <v>3</v>
      </c>
      <c r="J384" s="102">
        <f>อุดรธานี!F188</f>
        <v>221205.97</v>
      </c>
      <c r="K384" s="116">
        <f>อุดรธานี!AO188</f>
        <v>306688.93</v>
      </c>
      <c r="L384" s="104">
        <f>อุดรธานี!AP188</f>
        <v>2084577.89</v>
      </c>
      <c r="M384" s="104">
        <f>อุดรธานี!AQ188</f>
        <v>2207410.09</v>
      </c>
      <c r="N384" s="100"/>
      <c r="O384" s="100"/>
      <c r="P384" s="100"/>
      <c r="Q384" s="92">
        <f t="shared" si="12"/>
        <v>-122832.19999999995</v>
      </c>
      <c r="R384" s="93">
        <f t="shared" si="13"/>
        <v>600.56983290118114</v>
      </c>
    </row>
    <row r="385" spans="1:18" x14ac:dyDescent="0.7">
      <c r="A385" s="113">
        <v>14</v>
      </c>
      <c r="B385" s="100" t="s">
        <v>62</v>
      </c>
      <c r="C385" s="100" t="s">
        <v>333</v>
      </c>
      <c r="D385" s="100" t="s">
        <v>147</v>
      </c>
      <c r="E385" s="100" t="s">
        <v>50</v>
      </c>
      <c r="F385" s="100" t="s">
        <v>178</v>
      </c>
      <c r="G385" s="100" t="s">
        <v>990</v>
      </c>
      <c r="H385" s="101">
        <v>6659</v>
      </c>
      <c r="I385" s="99">
        <v>5</v>
      </c>
      <c r="J385" s="102">
        <f>อุดรธานี!F189</f>
        <v>1022995.02</v>
      </c>
      <c r="K385" s="116">
        <f>อุดรธานี!AO189</f>
        <v>1319579.6400000001</v>
      </c>
      <c r="L385" s="104">
        <f>อุดรธานี!AP189</f>
        <v>2272905.85</v>
      </c>
      <c r="M385" s="104">
        <f>อุดรธานี!AQ189</f>
        <v>3126651.73</v>
      </c>
      <c r="N385" s="100"/>
      <c r="O385" s="100"/>
      <c r="P385" s="100"/>
      <c r="Q385" s="92">
        <f t="shared" si="12"/>
        <v>-853745.87999999989</v>
      </c>
      <c r="R385" s="93">
        <f t="shared" si="13"/>
        <v>341.32840516594086</v>
      </c>
    </row>
    <row r="386" spans="1:18" s="111" customFormat="1" x14ac:dyDescent="0.7">
      <c r="A386" s="171">
        <v>15</v>
      </c>
      <c r="B386" s="106" t="s">
        <v>62</v>
      </c>
      <c r="C386" s="106"/>
      <c r="D386" s="106"/>
      <c r="E386" s="106" t="s">
        <v>75</v>
      </c>
      <c r="F386" s="106"/>
      <c r="G386" s="106" t="s">
        <v>339</v>
      </c>
      <c r="H386" s="112">
        <f>SUM(H372:H385)</f>
        <v>71696</v>
      </c>
      <c r="I386" s="105"/>
      <c r="J386" s="108">
        <f>SUM(J372:J385)</f>
        <v>8922277.9499999993</v>
      </c>
      <c r="K386" s="108">
        <f>SUM(K372:K385)</f>
        <v>9554798.8800000008</v>
      </c>
      <c r="L386" s="108">
        <f>SUM(L372:L385)</f>
        <v>33410789.509999998</v>
      </c>
      <c r="M386" s="108">
        <f>SUM(M372:M385)</f>
        <v>40821896.240000002</v>
      </c>
      <c r="N386" s="106">
        <v>13</v>
      </c>
      <c r="O386" s="106">
        <v>13</v>
      </c>
      <c r="P386" s="106">
        <f>N386-O386</f>
        <v>0</v>
      </c>
      <c r="Q386" s="109">
        <f t="shared" si="12"/>
        <v>-7411106.7300000042</v>
      </c>
      <c r="R386" s="110">
        <f>L386/H386</f>
        <v>466.00632545748715</v>
      </c>
    </row>
    <row r="387" spans="1:18" x14ac:dyDescent="0.7">
      <c r="A387" s="99">
        <v>1</v>
      </c>
      <c r="B387" s="100" t="s">
        <v>62</v>
      </c>
      <c r="C387" s="100" t="s">
        <v>334</v>
      </c>
      <c r="D387" s="100" t="s">
        <v>149</v>
      </c>
      <c r="E387" s="100" t="s">
        <v>51</v>
      </c>
      <c r="F387" s="100" t="s">
        <v>208</v>
      </c>
      <c r="G387" s="100" t="s">
        <v>340</v>
      </c>
      <c r="H387" s="101"/>
      <c r="I387" s="99"/>
      <c r="J387" s="102"/>
      <c r="K387" s="103"/>
      <c r="L387" s="104"/>
      <c r="M387" s="104"/>
      <c r="N387" s="100"/>
      <c r="O387" s="100"/>
      <c r="P387" s="100"/>
    </row>
    <row r="388" spans="1:18" x14ac:dyDescent="0.7">
      <c r="A388" s="99">
        <v>2</v>
      </c>
      <c r="B388" s="100" t="s">
        <v>62</v>
      </c>
      <c r="C388" s="100" t="s">
        <v>334</v>
      </c>
      <c r="D388" s="100" t="s">
        <v>149</v>
      </c>
      <c r="E388" s="100" t="s">
        <v>51</v>
      </c>
      <c r="F388" s="100" t="s">
        <v>178</v>
      </c>
      <c r="G388" s="100" t="s">
        <v>991</v>
      </c>
      <c r="H388" s="101">
        <v>2451</v>
      </c>
      <c r="I388" s="99">
        <v>2</v>
      </c>
      <c r="J388" s="104">
        <f>อุดรธานี!F190</f>
        <v>865560.73</v>
      </c>
      <c r="K388" s="103">
        <f>อุดรธานี!AO190</f>
        <v>1022897.21</v>
      </c>
      <c r="L388" s="104">
        <f>อุดรธานี!AP190</f>
        <v>2525840.16</v>
      </c>
      <c r="M388" s="104">
        <f>อุดรธานี!AQ190</f>
        <v>2114130.2599999998</v>
      </c>
      <c r="N388" s="100"/>
      <c r="O388" s="100"/>
      <c r="P388" s="100"/>
      <c r="Q388" s="92">
        <f t="shared" si="12"/>
        <v>411709.90000000037</v>
      </c>
      <c r="R388" s="93">
        <f t="shared" si="13"/>
        <v>1030.5345410036721</v>
      </c>
    </row>
    <row r="389" spans="1:18" x14ac:dyDescent="0.7">
      <c r="A389" s="99">
        <v>3</v>
      </c>
      <c r="B389" s="100" t="s">
        <v>62</v>
      </c>
      <c r="C389" s="100" t="s">
        <v>334</v>
      </c>
      <c r="D389" s="100" t="s">
        <v>149</v>
      </c>
      <c r="E389" s="100" t="s">
        <v>51</v>
      </c>
      <c r="F389" s="100" t="s">
        <v>178</v>
      </c>
      <c r="G389" s="100" t="s">
        <v>992</v>
      </c>
      <c r="H389" s="101">
        <v>3029</v>
      </c>
      <c r="I389" s="99">
        <v>3</v>
      </c>
      <c r="J389" s="104">
        <f>อุดรธานี!F191</f>
        <v>290779.78000000003</v>
      </c>
      <c r="K389" s="103">
        <f>อุดรธานี!AO191</f>
        <v>732639.25</v>
      </c>
      <c r="L389" s="104">
        <f>อุดรธานี!AP191</f>
        <v>1872187.98</v>
      </c>
      <c r="M389" s="104">
        <f>อุดรธานี!AQ191</f>
        <v>1530731.0799999998</v>
      </c>
      <c r="N389" s="100"/>
      <c r="O389" s="100"/>
      <c r="P389" s="100"/>
      <c r="Q389" s="92">
        <f t="shared" si="12"/>
        <v>341456.90000000014</v>
      </c>
      <c r="R389" s="93">
        <f t="shared" si="13"/>
        <v>618.08781115879833</v>
      </c>
    </row>
    <row r="390" spans="1:18" x14ac:dyDescent="0.7">
      <c r="A390" s="99">
        <v>4</v>
      </c>
      <c r="B390" s="100" t="s">
        <v>62</v>
      </c>
      <c r="C390" s="100" t="s">
        <v>334</v>
      </c>
      <c r="D390" s="100" t="s">
        <v>149</v>
      </c>
      <c r="E390" s="100" t="s">
        <v>51</v>
      </c>
      <c r="F390" s="100" t="s">
        <v>178</v>
      </c>
      <c r="G390" s="100" t="s">
        <v>993</v>
      </c>
      <c r="H390" s="101">
        <v>5540</v>
      </c>
      <c r="I390" s="99">
        <v>4</v>
      </c>
      <c r="J390" s="104">
        <f>อุดรธานี!F192</f>
        <v>575276.36</v>
      </c>
      <c r="K390" s="103">
        <f>อุดรธานี!AO192</f>
        <v>562125.98</v>
      </c>
      <c r="L390" s="104">
        <f>อุดรธานี!AP192</f>
        <v>3197086.6399999997</v>
      </c>
      <c r="M390" s="104">
        <f>อุดรธานี!AQ192</f>
        <v>3131578.7</v>
      </c>
      <c r="N390" s="100"/>
      <c r="O390" s="100"/>
      <c r="P390" s="100"/>
      <c r="Q390" s="92">
        <f t="shared" ref="Q390:Q454" si="14">L390-M390</f>
        <v>65507.939999999478</v>
      </c>
      <c r="R390" s="93">
        <f t="shared" ref="R390:R454" si="15">L390/H390</f>
        <v>577.09145126353781</v>
      </c>
    </row>
    <row r="391" spans="1:18" x14ac:dyDescent="0.7">
      <c r="A391" s="99">
        <v>5</v>
      </c>
      <c r="B391" s="100" t="s">
        <v>62</v>
      </c>
      <c r="C391" s="100" t="s">
        <v>334</v>
      </c>
      <c r="D391" s="100" t="s">
        <v>149</v>
      </c>
      <c r="E391" s="100" t="s">
        <v>51</v>
      </c>
      <c r="F391" s="100" t="s">
        <v>178</v>
      </c>
      <c r="G391" s="100" t="s">
        <v>994</v>
      </c>
      <c r="H391" s="101">
        <v>1842</v>
      </c>
      <c r="I391" s="99">
        <v>2</v>
      </c>
      <c r="J391" s="104">
        <f>อุดรธานี!F193</f>
        <v>610907.87</v>
      </c>
      <c r="K391" s="103">
        <f>อุดรธานี!AO193</f>
        <v>734823.24</v>
      </c>
      <c r="L391" s="104">
        <f>อุดรธานี!AP193</f>
        <v>1537069.5899999999</v>
      </c>
      <c r="M391" s="104">
        <f>อุดรธานี!AQ193</f>
        <v>1364049.0299999998</v>
      </c>
      <c r="N391" s="100"/>
      <c r="O391" s="100"/>
      <c r="P391" s="100"/>
      <c r="Q391" s="92">
        <f t="shared" si="14"/>
        <v>173020.56000000006</v>
      </c>
      <c r="R391" s="93">
        <f t="shared" si="15"/>
        <v>834.45688925081424</v>
      </c>
    </row>
    <row r="392" spans="1:18" x14ac:dyDescent="0.7">
      <c r="A392" s="99">
        <v>6</v>
      </c>
      <c r="B392" s="100" t="s">
        <v>62</v>
      </c>
      <c r="C392" s="100" t="s">
        <v>334</v>
      </c>
      <c r="D392" s="100" t="s">
        <v>149</v>
      </c>
      <c r="E392" s="100" t="s">
        <v>51</v>
      </c>
      <c r="F392" s="100" t="s">
        <v>178</v>
      </c>
      <c r="G392" s="100" t="s">
        <v>995</v>
      </c>
      <c r="H392" s="101">
        <v>3303</v>
      </c>
      <c r="I392" s="99">
        <v>3</v>
      </c>
      <c r="J392" s="104">
        <f>อุดรธานี!F194</f>
        <v>1014775.7</v>
      </c>
      <c r="K392" s="103">
        <f>อุดรธานี!AO194</f>
        <v>1445542.87</v>
      </c>
      <c r="L392" s="104">
        <f>อุดรธานี!AP194</f>
        <v>1960739.13</v>
      </c>
      <c r="M392" s="104">
        <f>อุดรธานี!AQ194</f>
        <v>1400594.73</v>
      </c>
      <c r="N392" s="100"/>
      <c r="O392" s="100"/>
      <c r="P392" s="100"/>
      <c r="Q392" s="92">
        <f t="shared" si="14"/>
        <v>560144.39999999991</v>
      </c>
      <c r="R392" s="93">
        <f t="shared" si="15"/>
        <v>593.62371480472291</v>
      </c>
    </row>
    <row r="393" spans="1:18" s="111" customFormat="1" x14ac:dyDescent="0.7">
      <c r="A393" s="105">
        <v>15</v>
      </c>
      <c r="B393" s="106" t="s">
        <v>62</v>
      </c>
      <c r="C393" s="106"/>
      <c r="D393" s="106"/>
      <c r="E393" s="106" t="s">
        <v>75</v>
      </c>
      <c r="F393" s="106"/>
      <c r="G393" s="106" t="s">
        <v>341</v>
      </c>
      <c r="H393" s="112">
        <f>SUM(H387:H392)</f>
        <v>16165</v>
      </c>
      <c r="I393" s="105"/>
      <c r="J393" s="108">
        <f>SUM(J387:J392)</f>
        <v>3357300.4400000004</v>
      </c>
      <c r="K393" s="108">
        <f>SUM(K387:K392)</f>
        <v>4498028.55</v>
      </c>
      <c r="L393" s="108">
        <f>SUM(L387:L392)</f>
        <v>11092923.5</v>
      </c>
      <c r="M393" s="108">
        <f>SUM(M387:M392)</f>
        <v>9541083.8000000007</v>
      </c>
      <c r="N393" s="106">
        <v>5</v>
      </c>
      <c r="O393" s="106">
        <v>5</v>
      </c>
      <c r="P393" s="106">
        <f>N393-O393</f>
        <v>0</v>
      </c>
      <c r="Q393" s="109">
        <f t="shared" si="14"/>
        <v>1551839.6999999993</v>
      </c>
      <c r="R393" s="110">
        <f>L393/H393</f>
        <v>686.23096195484072</v>
      </c>
    </row>
    <row r="394" spans="1:18" x14ac:dyDescent="0.7">
      <c r="A394" s="99">
        <v>1</v>
      </c>
      <c r="B394" s="100" t="s">
        <v>62</v>
      </c>
      <c r="C394" s="100" t="s">
        <v>342</v>
      </c>
      <c r="D394" s="100" t="s">
        <v>151</v>
      </c>
      <c r="E394" s="100" t="s">
        <v>52</v>
      </c>
      <c r="F394" s="100" t="s">
        <v>208</v>
      </c>
      <c r="G394" s="100" t="s">
        <v>343</v>
      </c>
      <c r="H394" s="101"/>
      <c r="I394" s="99"/>
      <c r="J394" s="102"/>
      <c r="K394" s="103"/>
      <c r="L394" s="104"/>
      <c r="M394" s="104"/>
      <c r="N394" s="100"/>
      <c r="O394" s="100"/>
      <c r="P394" s="100"/>
    </row>
    <row r="395" spans="1:18" x14ac:dyDescent="0.7">
      <c r="A395" s="99">
        <v>2</v>
      </c>
      <c r="B395" s="100" t="s">
        <v>62</v>
      </c>
      <c r="C395" s="100" t="s">
        <v>342</v>
      </c>
      <c r="D395" s="100" t="s">
        <v>151</v>
      </c>
      <c r="E395" s="100" t="s">
        <v>52</v>
      </c>
      <c r="F395" s="100" t="s">
        <v>178</v>
      </c>
      <c r="G395" s="100" t="s">
        <v>996</v>
      </c>
      <c r="H395" s="101">
        <v>3399</v>
      </c>
      <c r="I395" s="99">
        <v>3</v>
      </c>
      <c r="J395" s="104">
        <f>อุดรธานี!F195</f>
        <v>974316.82</v>
      </c>
      <c r="K395" s="103">
        <f>อุดรธานี!AO195</f>
        <v>1074620.0299999998</v>
      </c>
      <c r="L395" s="104">
        <f>อุดรธานี!AP195</f>
        <v>1833516.26</v>
      </c>
      <c r="M395" s="104">
        <f>อุดรธานี!AQ195</f>
        <v>2104977.84</v>
      </c>
      <c r="N395" s="100"/>
      <c r="O395" s="100"/>
      <c r="P395" s="100"/>
      <c r="Q395" s="92">
        <f t="shared" si="14"/>
        <v>-271461.57999999984</v>
      </c>
      <c r="R395" s="93">
        <f t="shared" si="15"/>
        <v>539.42814357163877</v>
      </c>
    </row>
    <row r="396" spans="1:18" x14ac:dyDescent="0.7">
      <c r="A396" s="99">
        <v>3</v>
      </c>
      <c r="B396" s="100" t="s">
        <v>62</v>
      </c>
      <c r="C396" s="100" t="s">
        <v>342</v>
      </c>
      <c r="D396" s="100" t="s">
        <v>151</v>
      </c>
      <c r="E396" s="100" t="s">
        <v>52</v>
      </c>
      <c r="F396" s="100" t="s">
        <v>178</v>
      </c>
      <c r="G396" s="100" t="s">
        <v>997</v>
      </c>
      <c r="H396" s="101">
        <v>2537</v>
      </c>
      <c r="I396" s="99">
        <v>2</v>
      </c>
      <c r="J396" s="104">
        <f>อุดรธานี!F196</f>
        <v>728237.38</v>
      </c>
      <c r="K396" s="103">
        <f>อุดรธานี!AO196</f>
        <v>777487.13</v>
      </c>
      <c r="L396" s="104">
        <f>อุดรธานี!AP196</f>
        <v>2285151.23</v>
      </c>
      <c r="M396" s="104">
        <f>อุดรธานี!AQ196</f>
        <v>2280277.79</v>
      </c>
      <c r="N396" s="100"/>
      <c r="O396" s="100"/>
      <c r="P396" s="100"/>
      <c r="Q396" s="92">
        <f t="shared" si="14"/>
        <v>4873.4399999999441</v>
      </c>
      <c r="R396" s="93">
        <f t="shared" si="15"/>
        <v>900.72969255025623</v>
      </c>
    </row>
    <row r="397" spans="1:18" x14ac:dyDescent="0.7">
      <c r="A397" s="99">
        <v>4</v>
      </c>
      <c r="B397" s="100" t="s">
        <v>62</v>
      </c>
      <c r="C397" s="100" t="s">
        <v>342</v>
      </c>
      <c r="D397" s="100" t="s">
        <v>151</v>
      </c>
      <c r="E397" s="100" t="s">
        <v>52</v>
      </c>
      <c r="F397" s="100" t="s">
        <v>178</v>
      </c>
      <c r="G397" s="100" t="s">
        <v>998</v>
      </c>
      <c r="H397" s="101">
        <v>3240</v>
      </c>
      <c r="I397" s="99">
        <v>3</v>
      </c>
      <c r="J397" s="104">
        <f>อุดรธานี!F197</f>
        <v>702854.98</v>
      </c>
      <c r="K397" s="103">
        <f>อุดรธานี!AO197</f>
        <v>743892.49</v>
      </c>
      <c r="L397" s="104">
        <f>อุดรธานี!AP197</f>
        <v>2098666.5</v>
      </c>
      <c r="M397" s="104">
        <f>อุดรธานี!AQ197</f>
        <v>2254011.25</v>
      </c>
      <c r="N397" s="100"/>
      <c r="O397" s="100"/>
      <c r="P397" s="100"/>
      <c r="Q397" s="92">
        <f t="shared" si="14"/>
        <v>-155344.75</v>
      </c>
      <c r="R397" s="93">
        <f t="shared" si="15"/>
        <v>647.73657407407404</v>
      </c>
    </row>
    <row r="398" spans="1:18" x14ac:dyDescent="0.7">
      <c r="A398" s="99">
        <v>5</v>
      </c>
      <c r="B398" s="100" t="s">
        <v>62</v>
      </c>
      <c r="C398" s="100" t="s">
        <v>342</v>
      </c>
      <c r="D398" s="100" t="s">
        <v>151</v>
      </c>
      <c r="E398" s="100" t="s">
        <v>52</v>
      </c>
      <c r="F398" s="100" t="s">
        <v>178</v>
      </c>
      <c r="G398" s="100" t="s">
        <v>999</v>
      </c>
      <c r="H398" s="101">
        <v>4673</v>
      </c>
      <c r="I398" s="99">
        <v>4</v>
      </c>
      <c r="J398" s="104">
        <f>อุดรธานี!F198</f>
        <v>834184.93</v>
      </c>
      <c r="K398" s="103">
        <f>อุดรธานี!AO198</f>
        <v>1185805.9200000002</v>
      </c>
      <c r="L398" s="104">
        <f>อุดรธานี!AP198</f>
        <v>2492923.25</v>
      </c>
      <c r="M398" s="104">
        <f>อุดรธานี!AQ198</f>
        <v>2318115.35</v>
      </c>
      <c r="N398" s="100"/>
      <c r="O398" s="100"/>
      <c r="P398" s="100"/>
      <c r="Q398" s="92">
        <f t="shared" si="14"/>
        <v>174807.89999999991</v>
      </c>
      <c r="R398" s="93">
        <f t="shared" si="15"/>
        <v>533.47383907554035</v>
      </c>
    </row>
    <row r="399" spans="1:18" s="111" customFormat="1" x14ac:dyDescent="0.7">
      <c r="A399" s="105">
        <v>16</v>
      </c>
      <c r="B399" s="106" t="s">
        <v>62</v>
      </c>
      <c r="C399" s="106"/>
      <c r="D399" s="106"/>
      <c r="E399" s="106" t="s">
        <v>75</v>
      </c>
      <c r="F399" s="106"/>
      <c r="G399" s="106" t="s">
        <v>344</v>
      </c>
      <c r="H399" s="112">
        <f>SUM(H394:H398)</f>
        <v>13849</v>
      </c>
      <c r="I399" s="105"/>
      <c r="J399" s="108">
        <f>SUM(J394:J398)</f>
        <v>3239594.11</v>
      </c>
      <c r="K399" s="108">
        <f>SUM(K394:K398)</f>
        <v>3781805.5699999994</v>
      </c>
      <c r="L399" s="108">
        <f>SUM(L394:L398)</f>
        <v>8710257.2400000002</v>
      </c>
      <c r="M399" s="108">
        <f>SUM(M394:M398)</f>
        <v>8957382.2300000004</v>
      </c>
      <c r="N399" s="106">
        <v>4</v>
      </c>
      <c r="O399" s="106">
        <v>4</v>
      </c>
      <c r="P399" s="106">
        <f>N399-O399</f>
        <v>0</v>
      </c>
      <c r="Q399" s="109">
        <f t="shared" si="14"/>
        <v>-247124.99000000022</v>
      </c>
      <c r="R399" s="110">
        <f>L399/H399</f>
        <v>628.94485089176112</v>
      </c>
    </row>
    <row r="400" spans="1:18" x14ac:dyDescent="0.7">
      <c r="A400" s="99">
        <v>1</v>
      </c>
      <c r="B400" s="100" t="s">
        <v>62</v>
      </c>
      <c r="C400" s="100" t="s">
        <v>345</v>
      </c>
      <c r="D400" s="100" t="s">
        <v>153</v>
      </c>
      <c r="E400" s="100" t="s">
        <v>53</v>
      </c>
      <c r="F400" s="100" t="s">
        <v>208</v>
      </c>
      <c r="G400" s="100" t="s">
        <v>346</v>
      </c>
      <c r="H400" s="101"/>
      <c r="I400" s="99"/>
      <c r="J400" s="102"/>
      <c r="K400" s="103"/>
      <c r="L400" s="104"/>
      <c r="M400" s="104"/>
      <c r="N400" s="100"/>
      <c r="O400" s="100"/>
      <c r="P400" s="100"/>
    </row>
    <row r="401" spans="1:18" x14ac:dyDescent="0.7">
      <c r="A401" s="99">
        <v>2</v>
      </c>
      <c r="B401" s="100" t="s">
        <v>62</v>
      </c>
      <c r="C401" s="100" t="s">
        <v>345</v>
      </c>
      <c r="D401" s="100" t="s">
        <v>153</v>
      </c>
      <c r="E401" s="100" t="s">
        <v>53</v>
      </c>
      <c r="F401" s="100" t="s">
        <v>178</v>
      </c>
      <c r="G401" s="100" t="s">
        <v>1000</v>
      </c>
      <c r="H401" s="101">
        <v>3205</v>
      </c>
      <c r="I401" s="99">
        <v>3</v>
      </c>
      <c r="J401" s="104">
        <f>อุดรธานี!F199</f>
        <v>907664.6</v>
      </c>
      <c r="K401" s="103">
        <f>อุดรธานี!AO199</f>
        <v>787691.04999999993</v>
      </c>
      <c r="L401" s="104">
        <f>อุดรธานี!AP199</f>
        <v>2284459.4000000004</v>
      </c>
      <c r="M401" s="104">
        <f>อุดรธานี!AQ199</f>
        <v>2843578.06</v>
      </c>
      <c r="N401" s="100"/>
      <c r="O401" s="100"/>
      <c r="P401" s="100"/>
      <c r="Q401" s="92">
        <f t="shared" si="14"/>
        <v>-559118.65999999968</v>
      </c>
      <c r="R401" s="93">
        <f t="shared" si="15"/>
        <v>712.77984399375987</v>
      </c>
    </row>
    <row r="402" spans="1:18" x14ac:dyDescent="0.7">
      <c r="A402" s="99">
        <v>3</v>
      </c>
      <c r="B402" s="100" t="s">
        <v>62</v>
      </c>
      <c r="C402" s="100" t="s">
        <v>345</v>
      </c>
      <c r="D402" s="100" t="s">
        <v>153</v>
      </c>
      <c r="E402" s="100" t="s">
        <v>53</v>
      </c>
      <c r="F402" s="100" t="s">
        <v>178</v>
      </c>
      <c r="G402" s="100" t="s">
        <v>1001</v>
      </c>
      <c r="H402" s="101">
        <v>2571</v>
      </c>
      <c r="I402" s="99">
        <v>2</v>
      </c>
      <c r="J402" s="104">
        <f>อุดรธานี!F200</f>
        <v>783026.64</v>
      </c>
      <c r="K402" s="103">
        <f>อุดรธานี!AO200</f>
        <v>700510.89</v>
      </c>
      <c r="L402" s="104">
        <f>อุดรธานี!AP200</f>
        <v>1377170.95</v>
      </c>
      <c r="M402" s="104">
        <f>อุดรธานี!AQ200</f>
        <v>1325895.5999999999</v>
      </c>
      <c r="N402" s="100"/>
      <c r="O402" s="100"/>
      <c r="P402" s="100"/>
      <c r="Q402" s="92">
        <f t="shared" si="14"/>
        <v>51275.350000000093</v>
      </c>
      <c r="R402" s="93">
        <f t="shared" si="15"/>
        <v>535.65575651497466</v>
      </c>
    </row>
    <row r="403" spans="1:18" x14ac:dyDescent="0.7">
      <c r="A403" s="99">
        <v>4</v>
      </c>
      <c r="B403" s="100" t="s">
        <v>62</v>
      </c>
      <c r="C403" s="100" t="s">
        <v>345</v>
      </c>
      <c r="D403" s="100" t="s">
        <v>153</v>
      </c>
      <c r="E403" s="100" t="s">
        <v>53</v>
      </c>
      <c r="F403" s="100" t="s">
        <v>178</v>
      </c>
      <c r="G403" s="100" t="s">
        <v>1002</v>
      </c>
      <c r="H403" s="101">
        <v>3142</v>
      </c>
      <c r="I403" s="99">
        <v>3</v>
      </c>
      <c r="J403" s="104">
        <f>อุดรธานี!F201</f>
        <v>300963.88</v>
      </c>
      <c r="K403" s="103">
        <f>อุดรธานี!AO201</f>
        <v>356023.09</v>
      </c>
      <c r="L403" s="104">
        <f>อุดรธานี!AP201</f>
        <v>1813578.9100000001</v>
      </c>
      <c r="M403" s="104">
        <f>อุดรธานี!AQ201</f>
        <v>1752621.79</v>
      </c>
      <c r="N403" s="100"/>
      <c r="O403" s="100"/>
      <c r="P403" s="100"/>
      <c r="Q403" s="92">
        <f t="shared" si="14"/>
        <v>60957.120000000112</v>
      </c>
      <c r="R403" s="93">
        <f t="shared" si="15"/>
        <v>577.20525461489501</v>
      </c>
    </row>
    <row r="404" spans="1:18" x14ac:dyDescent="0.7">
      <c r="A404" s="99">
        <v>5</v>
      </c>
      <c r="B404" s="100" t="s">
        <v>62</v>
      </c>
      <c r="C404" s="100" t="s">
        <v>345</v>
      </c>
      <c r="D404" s="100" t="s">
        <v>153</v>
      </c>
      <c r="E404" s="100" t="s">
        <v>53</v>
      </c>
      <c r="F404" s="100" t="s">
        <v>178</v>
      </c>
      <c r="G404" s="100" t="s">
        <v>1003</v>
      </c>
      <c r="H404" s="101">
        <v>1449</v>
      </c>
      <c r="I404" s="99">
        <v>1</v>
      </c>
      <c r="J404" s="104">
        <f>อุดรธานี!F202</f>
        <v>313901.18</v>
      </c>
      <c r="K404" s="103">
        <f>อุดรธานี!AO202</f>
        <v>396998.9</v>
      </c>
      <c r="L404" s="104">
        <f>อุดรธานี!AP202</f>
        <v>1107853.81</v>
      </c>
      <c r="M404" s="104">
        <f>อุดรธานี!AQ202</f>
        <v>1046752.63</v>
      </c>
      <c r="N404" s="100"/>
      <c r="O404" s="100"/>
      <c r="P404" s="100"/>
      <c r="Q404" s="92">
        <f t="shared" si="14"/>
        <v>61101.180000000051</v>
      </c>
      <c r="R404" s="93">
        <f t="shared" si="15"/>
        <v>764.56439613526572</v>
      </c>
    </row>
    <row r="405" spans="1:18" x14ac:dyDescent="0.7">
      <c r="A405" s="99">
        <v>6</v>
      </c>
      <c r="B405" s="100" t="s">
        <v>62</v>
      </c>
      <c r="C405" s="100" t="s">
        <v>345</v>
      </c>
      <c r="D405" s="100" t="s">
        <v>153</v>
      </c>
      <c r="E405" s="100" t="s">
        <v>53</v>
      </c>
      <c r="F405" s="100" t="s">
        <v>178</v>
      </c>
      <c r="G405" s="100" t="s">
        <v>1004</v>
      </c>
      <c r="H405" s="101">
        <v>1947</v>
      </c>
      <c r="I405" s="99">
        <v>2</v>
      </c>
      <c r="J405" s="104">
        <f>อุดรธานี!F203</f>
        <v>458444.71</v>
      </c>
      <c r="K405" s="103">
        <f>อุดรธานี!AO203</f>
        <v>45682.820000000065</v>
      </c>
      <c r="L405" s="104">
        <f>อุดรธานี!AP203</f>
        <v>1521440.43</v>
      </c>
      <c r="M405" s="104">
        <f>อุดรธานี!AQ203</f>
        <v>1850307.1800000002</v>
      </c>
      <c r="N405" s="100"/>
      <c r="O405" s="100"/>
      <c r="P405" s="100"/>
      <c r="Q405" s="92">
        <f t="shared" si="14"/>
        <v>-328866.75000000023</v>
      </c>
      <c r="R405" s="93">
        <f t="shared" si="15"/>
        <v>781.42805855161782</v>
      </c>
    </row>
    <row r="406" spans="1:18" x14ac:dyDescent="0.7">
      <c r="A406" s="99">
        <v>7</v>
      </c>
      <c r="B406" s="100" t="s">
        <v>62</v>
      </c>
      <c r="C406" s="100" t="s">
        <v>345</v>
      </c>
      <c r="D406" s="100" t="s">
        <v>153</v>
      </c>
      <c r="E406" s="100" t="s">
        <v>53</v>
      </c>
      <c r="F406" s="100" t="s">
        <v>178</v>
      </c>
      <c r="G406" s="100" t="s">
        <v>1005</v>
      </c>
      <c r="H406" s="101">
        <v>1027</v>
      </c>
      <c r="I406" s="99">
        <v>1</v>
      </c>
      <c r="J406" s="104">
        <f>อุดรธานี!F204</f>
        <v>643878.84</v>
      </c>
      <c r="K406" s="103">
        <f>อุดรธานี!AO204</f>
        <v>687559.52</v>
      </c>
      <c r="L406" s="104">
        <f>อุดรธานี!AP204</f>
        <v>1516064.1</v>
      </c>
      <c r="M406" s="104">
        <f>อุดรธานี!AQ204</f>
        <v>1291364.72</v>
      </c>
      <c r="N406" s="100"/>
      <c r="O406" s="100"/>
      <c r="P406" s="100"/>
      <c r="Q406" s="92">
        <f t="shared" si="14"/>
        <v>224699.38000000012</v>
      </c>
      <c r="R406" s="93">
        <f t="shared" si="15"/>
        <v>1476.206523855891</v>
      </c>
    </row>
    <row r="407" spans="1:18" x14ac:dyDescent="0.7">
      <c r="A407" s="99">
        <v>8</v>
      </c>
      <c r="B407" s="100" t="s">
        <v>62</v>
      </c>
      <c r="C407" s="100" t="s">
        <v>345</v>
      </c>
      <c r="D407" s="100" t="s">
        <v>153</v>
      </c>
      <c r="E407" s="100" t="s">
        <v>53</v>
      </c>
      <c r="F407" s="100" t="s">
        <v>178</v>
      </c>
      <c r="G407" s="100" t="s">
        <v>1006</v>
      </c>
      <c r="H407" s="101">
        <v>3432</v>
      </c>
      <c r="I407" s="99">
        <v>3</v>
      </c>
      <c r="J407" s="104">
        <f>อุดรธานี!F205</f>
        <v>1153356.7</v>
      </c>
      <c r="K407" s="103">
        <f>อุดรธานี!AO205</f>
        <v>1231411.3799999999</v>
      </c>
      <c r="L407" s="104">
        <f>อุดรธานี!AP205</f>
        <v>1684485.06</v>
      </c>
      <c r="M407" s="104">
        <f>อุดรธานี!AQ205</f>
        <v>1534664.66</v>
      </c>
      <c r="N407" s="100"/>
      <c r="O407" s="100"/>
      <c r="P407" s="100"/>
      <c r="Q407" s="92">
        <f t="shared" si="14"/>
        <v>149820.40000000014</v>
      </c>
      <c r="R407" s="93">
        <f t="shared" si="15"/>
        <v>490.81732517482521</v>
      </c>
    </row>
    <row r="408" spans="1:18" x14ac:dyDescent="0.7">
      <c r="A408" s="99">
        <v>9</v>
      </c>
      <c r="B408" s="100" t="s">
        <v>62</v>
      </c>
      <c r="C408" s="100" t="s">
        <v>345</v>
      </c>
      <c r="D408" s="100" t="s">
        <v>153</v>
      </c>
      <c r="E408" s="100" t="s">
        <v>53</v>
      </c>
      <c r="F408" s="100" t="s">
        <v>178</v>
      </c>
      <c r="G408" s="100" t="s">
        <v>1007</v>
      </c>
      <c r="H408" s="101">
        <v>2689</v>
      </c>
      <c r="I408" s="99">
        <v>2</v>
      </c>
      <c r="J408" s="104">
        <f>อุดรธานี!F206</f>
        <v>1119875.3400000001</v>
      </c>
      <c r="K408" s="103">
        <f>อุดรธานี!AO206</f>
        <v>1421879.5999999999</v>
      </c>
      <c r="L408" s="104">
        <f>อุดรธานี!AP206</f>
        <v>1986769.45</v>
      </c>
      <c r="M408" s="104">
        <f>อุดรธานี!AQ206</f>
        <v>1670517.1600000001</v>
      </c>
      <c r="N408" s="100"/>
      <c r="O408" s="100"/>
      <c r="P408" s="100"/>
      <c r="Q408" s="92">
        <f t="shared" si="14"/>
        <v>316252.2899999998</v>
      </c>
      <c r="R408" s="93">
        <f t="shared" si="15"/>
        <v>738.85066939382671</v>
      </c>
    </row>
    <row r="409" spans="1:18" s="176" customFormat="1" x14ac:dyDescent="0.7">
      <c r="A409" s="172">
        <v>10</v>
      </c>
      <c r="B409" s="173" t="s">
        <v>62</v>
      </c>
      <c r="C409" s="173" t="s">
        <v>345</v>
      </c>
      <c r="D409" s="173" t="s">
        <v>153</v>
      </c>
      <c r="E409" s="173" t="s">
        <v>53</v>
      </c>
      <c r="F409" s="173" t="s">
        <v>178</v>
      </c>
      <c r="G409" s="173" t="s">
        <v>1008</v>
      </c>
      <c r="H409" s="174">
        <v>1018</v>
      </c>
      <c r="I409" s="172">
        <v>1</v>
      </c>
      <c r="J409" s="148">
        <f>อุดรธานี!F207</f>
        <v>367965.04</v>
      </c>
      <c r="K409" s="148">
        <f>อุดรธานี!AO207</f>
        <v>505765.29</v>
      </c>
      <c r="L409" s="148">
        <f>อุดรธานี!AP207</f>
        <v>508911.98</v>
      </c>
      <c r="M409" s="148">
        <f>อุดรธานี!AQ207</f>
        <v>345381.35</v>
      </c>
      <c r="N409" s="173"/>
      <c r="O409" s="173"/>
      <c r="P409" s="173"/>
      <c r="Q409" s="175">
        <f t="shared" si="14"/>
        <v>163530.63</v>
      </c>
      <c r="R409" s="175">
        <f t="shared" si="15"/>
        <v>499.91353634577604</v>
      </c>
    </row>
    <row r="410" spans="1:18" s="111" customFormat="1" x14ac:dyDescent="0.7">
      <c r="A410" s="105">
        <v>17</v>
      </c>
      <c r="B410" s="106" t="s">
        <v>62</v>
      </c>
      <c r="C410" s="106"/>
      <c r="D410" s="106"/>
      <c r="E410" s="106" t="s">
        <v>75</v>
      </c>
      <c r="F410" s="106"/>
      <c r="G410" s="106" t="s">
        <v>347</v>
      </c>
      <c r="H410" s="112">
        <f>SUM(H400:H409)</f>
        <v>20480</v>
      </c>
      <c r="I410" s="105"/>
      <c r="J410" s="108">
        <f>SUM(J400:J409)</f>
        <v>6049076.9299999997</v>
      </c>
      <c r="K410" s="108">
        <f>SUM(K400:K409)</f>
        <v>6133522.54</v>
      </c>
      <c r="L410" s="108">
        <f>SUM(L400:L409)</f>
        <v>13800734.09</v>
      </c>
      <c r="M410" s="108">
        <f>SUM(M400:M409)</f>
        <v>13661083.15</v>
      </c>
      <c r="N410" s="106">
        <v>9</v>
      </c>
      <c r="O410" s="106">
        <v>9</v>
      </c>
      <c r="P410" s="106">
        <v>0</v>
      </c>
      <c r="Q410" s="109">
        <f t="shared" si="14"/>
        <v>139650.93999999948</v>
      </c>
      <c r="R410" s="110">
        <f>L410/H410</f>
        <v>673.86396923828124</v>
      </c>
    </row>
    <row r="411" spans="1:18" x14ac:dyDescent="0.7">
      <c r="A411" s="99">
        <v>1</v>
      </c>
      <c r="B411" s="100" t="s">
        <v>62</v>
      </c>
      <c r="C411" s="100" t="s">
        <v>39</v>
      </c>
      <c r="D411" s="100" t="s">
        <v>155</v>
      </c>
      <c r="E411" s="100" t="s">
        <v>40</v>
      </c>
      <c r="F411" s="100" t="s">
        <v>208</v>
      </c>
      <c r="G411" s="100" t="s">
        <v>348</v>
      </c>
      <c r="H411" s="101"/>
      <c r="I411" s="99"/>
      <c r="J411" s="102"/>
      <c r="K411" s="103"/>
      <c r="L411" s="104"/>
      <c r="M411" s="104"/>
      <c r="N411" s="100"/>
      <c r="O411" s="100"/>
      <c r="P411" s="100"/>
    </row>
    <row r="412" spans="1:18" x14ac:dyDescent="0.7">
      <c r="A412" s="99">
        <v>2</v>
      </c>
      <c r="B412" s="100" t="s">
        <v>62</v>
      </c>
      <c r="C412" s="100" t="s">
        <v>39</v>
      </c>
      <c r="D412" s="100" t="s">
        <v>155</v>
      </c>
      <c r="E412" s="100" t="s">
        <v>40</v>
      </c>
      <c r="F412" s="100" t="s">
        <v>178</v>
      </c>
      <c r="G412" s="100" t="s">
        <v>1009</v>
      </c>
      <c r="H412" s="101">
        <v>3383</v>
      </c>
      <c r="I412" s="99">
        <v>3</v>
      </c>
      <c r="J412" s="104">
        <f>อุดรธานี!F208</f>
        <v>492563.88</v>
      </c>
      <c r="K412" s="103">
        <f>อุดรธานี!AO208</f>
        <v>555423.84000000008</v>
      </c>
      <c r="L412" s="104">
        <f>อุดรธานี!AP208</f>
        <v>3005456.79</v>
      </c>
      <c r="M412" s="104">
        <f>อุดรธานี!AQ208</f>
        <v>3229767.8</v>
      </c>
      <c r="N412" s="100"/>
      <c r="O412" s="100"/>
      <c r="P412" s="100"/>
      <c r="Q412" s="92">
        <f t="shared" si="14"/>
        <v>-224311.00999999978</v>
      </c>
      <c r="R412" s="93">
        <f t="shared" si="15"/>
        <v>888.39987880579372</v>
      </c>
    </row>
    <row r="413" spans="1:18" x14ac:dyDescent="0.7">
      <c r="A413" s="99">
        <v>3</v>
      </c>
      <c r="B413" s="100" t="s">
        <v>62</v>
      </c>
      <c r="C413" s="100" t="s">
        <v>39</v>
      </c>
      <c r="D413" s="100" t="s">
        <v>155</v>
      </c>
      <c r="E413" s="100" t="s">
        <v>40</v>
      </c>
      <c r="F413" s="100" t="s">
        <v>178</v>
      </c>
      <c r="G413" s="100" t="s">
        <v>1010</v>
      </c>
      <c r="H413" s="101">
        <v>2911</v>
      </c>
      <c r="I413" s="99">
        <v>2</v>
      </c>
      <c r="J413" s="104">
        <f>อุดรธานี!F209</f>
        <v>650692.43999999994</v>
      </c>
      <c r="K413" s="103">
        <f>อุดรธานี!AO209</f>
        <v>694136.46</v>
      </c>
      <c r="L413" s="104">
        <f>อุดรธานี!AP209</f>
        <v>1816141.5</v>
      </c>
      <c r="M413" s="104">
        <f>อุดรธานี!AQ209</f>
        <v>1437905.58</v>
      </c>
      <c r="N413" s="100"/>
      <c r="O413" s="100"/>
      <c r="P413" s="100"/>
      <c r="Q413" s="92">
        <f t="shared" si="14"/>
        <v>378235.91999999993</v>
      </c>
      <c r="R413" s="93">
        <f t="shared" si="15"/>
        <v>623.88921332875304</v>
      </c>
    </row>
    <row r="414" spans="1:18" x14ac:dyDescent="0.7">
      <c r="A414" s="99">
        <v>4</v>
      </c>
      <c r="B414" s="100" t="s">
        <v>62</v>
      </c>
      <c r="C414" s="100" t="s">
        <v>39</v>
      </c>
      <c r="D414" s="100" t="s">
        <v>155</v>
      </c>
      <c r="E414" s="100" t="s">
        <v>40</v>
      </c>
      <c r="F414" s="100" t="s">
        <v>178</v>
      </c>
      <c r="G414" s="100" t="s">
        <v>1011</v>
      </c>
      <c r="H414" s="101">
        <v>5486</v>
      </c>
      <c r="I414" s="99">
        <v>4</v>
      </c>
      <c r="J414" s="104">
        <f>อุดรธานี!F210</f>
        <v>1670915.86</v>
      </c>
      <c r="K414" s="103">
        <f>อุดรธานี!AO210</f>
        <v>1914385.6300000001</v>
      </c>
      <c r="L414" s="104">
        <f>อุดรธานี!AP210</f>
        <v>4201552.0600000005</v>
      </c>
      <c r="M414" s="104">
        <f>อุดรธานี!AQ210</f>
        <v>3737911.46</v>
      </c>
      <c r="N414" s="100"/>
      <c r="O414" s="100"/>
      <c r="P414" s="100"/>
      <c r="Q414" s="92">
        <f t="shared" si="14"/>
        <v>463640.60000000056</v>
      </c>
      <c r="R414" s="93">
        <f t="shared" si="15"/>
        <v>765.86803864382068</v>
      </c>
    </row>
    <row r="415" spans="1:18" x14ac:dyDescent="0.7">
      <c r="A415" s="99">
        <v>5</v>
      </c>
      <c r="B415" s="100" t="s">
        <v>62</v>
      </c>
      <c r="C415" s="100" t="s">
        <v>39</v>
      </c>
      <c r="D415" s="100" t="s">
        <v>155</v>
      </c>
      <c r="E415" s="100" t="s">
        <v>40</v>
      </c>
      <c r="F415" s="100" t="s">
        <v>178</v>
      </c>
      <c r="G415" s="100" t="s">
        <v>1012</v>
      </c>
      <c r="H415" s="101">
        <v>3301</v>
      </c>
      <c r="I415" s="99">
        <v>3</v>
      </c>
      <c r="J415" s="104">
        <f>อุดรธานี!F211</f>
        <v>538158.06999999995</v>
      </c>
      <c r="K415" s="103">
        <f>อุดรธานี!AO211</f>
        <v>714906.98</v>
      </c>
      <c r="L415" s="104">
        <f>อุดรธานี!AP211</f>
        <v>3575301.6399999997</v>
      </c>
      <c r="M415" s="104">
        <f>อุดรธานี!AQ211</f>
        <v>2576137.09</v>
      </c>
      <c r="N415" s="100"/>
      <c r="O415" s="100"/>
      <c r="P415" s="100"/>
      <c r="Q415" s="92">
        <f>L415-M415</f>
        <v>999164.54999999981</v>
      </c>
      <c r="R415" s="93">
        <f t="shared" si="15"/>
        <v>1083.0965283247499</v>
      </c>
    </row>
    <row r="416" spans="1:18" s="111" customFormat="1" x14ac:dyDescent="0.7">
      <c r="A416" s="105">
        <v>18</v>
      </c>
      <c r="B416" s="106" t="s">
        <v>62</v>
      </c>
      <c r="C416" s="106"/>
      <c r="D416" s="106"/>
      <c r="E416" s="106" t="s">
        <v>75</v>
      </c>
      <c r="F416" s="106"/>
      <c r="G416" s="106" t="s">
        <v>349</v>
      </c>
      <c r="H416" s="112">
        <f>SUM(H411:H415)</f>
        <v>15081</v>
      </c>
      <c r="I416" s="105"/>
      <c r="J416" s="108">
        <f>SUM(J411:J415)</f>
        <v>3352330.2499999995</v>
      </c>
      <c r="K416" s="108">
        <f>SUM(K411:K415)</f>
        <v>3878852.91</v>
      </c>
      <c r="L416" s="108">
        <f>SUM(L411:L415)</f>
        <v>12598451.990000002</v>
      </c>
      <c r="M416" s="108">
        <f>SUM(M411:M415)</f>
        <v>10981721.93</v>
      </c>
      <c r="N416" s="106">
        <v>4</v>
      </c>
      <c r="O416" s="106">
        <v>4</v>
      </c>
      <c r="P416" s="106">
        <f>N416-O416</f>
        <v>0</v>
      </c>
      <c r="Q416" s="109">
        <f t="shared" si="14"/>
        <v>1616730.0600000024</v>
      </c>
      <c r="R416" s="110">
        <f>L416/H416</f>
        <v>835.38571646442563</v>
      </c>
    </row>
    <row r="417" spans="1:18" x14ac:dyDescent="0.7">
      <c r="A417" s="99">
        <v>1</v>
      </c>
      <c r="B417" s="100" t="s">
        <v>62</v>
      </c>
      <c r="C417" s="100" t="s">
        <v>31</v>
      </c>
      <c r="D417" s="100" t="s">
        <v>97</v>
      </c>
      <c r="E417" s="100" t="s">
        <v>350</v>
      </c>
      <c r="F417" s="100" t="s">
        <v>208</v>
      </c>
      <c r="G417" s="100" t="s">
        <v>351</v>
      </c>
      <c r="H417" s="101"/>
      <c r="I417" s="99"/>
      <c r="J417" s="102"/>
      <c r="K417" s="103"/>
      <c r="L417" s="104"/>
      <c r="M417" s="104"/>
      <c r="N417" s="100"/>
      <c r="O417" s="100"/>
      <c r="P417" s="100"/>
    </row>
    <row r="418" spans="1:18" x14ac:dyDescent="0.7">
      <c r="A418" s="99">
        <v>2</v>
      </c>
      <c r="B418" s="100" t="s">
        <v>62</v>
      </c>
      <c r="C418" s="100" t="s">
        <v>31</v>
      </c>
      <c r="D418" s="100" t="s">
        <v>97</v>
      </c>
      <c r="E418" s="100" t="s">
        <v>350</v>
      </c>
      <c r="F418" s="100" t="s">
        <v>178</v>
      </c>
      <c r="G418" s="100" t="s">
        <v>867</v>
      </c>
      <c r="H418" s="101">
        <v>3601</v>
      </c>
      <c r="I418" s="99">
        <v>3</v>
      </c>
      <c r="J418" s="102">
        <f>อุดรธานี!F66</f>
        <v>2349085.91</v>
      </c>
      <c r="K418" s="103">
        <f>อุดรธานี!AO66</f>
        <v>2412042.27</v>
      </c>
      <c r="L418" s="104">
        <f>อุดรธานี!AP66</f>
        <v>3377216.54</v>
      </c>
      <c r="M418" s="104">
        <f>อุดรธานี!AQ66</f>
        <v>2523119.0500000003</v>
      </c>
      <c r="N418" s="100"/>
      <c r="O418" s="100"/>
      <c r="P418" s="100"/>
      <c r="Q418" s="109">
        <f>L418-M418</f>
        <v>854097.48999999976</v>
      </c>
      <c r="R418" s="110">
        <f>L418/H418</f>
        <v>937.85519022493747</v>
      </c>
    </row>
    <row r="419" spans="1:18" s="111" customFormat="1" x14ac:dyDescent="0.7">
      <c r="A419" s="105">
        <v>19</v>
      </c>
      <c r="B419" s="106" t="s">
        <v>62</v>
      </c>
      <c r="C419" s="106"/>
      <c r="D419" s="106"/>
      <c r="E419" s="106" t="s">
        <v>75</v>
      </c>
      <c r="F419" s="106"/>
      <c r="G419" s="106" t="s">
        <v>352</v>
      </c>
      <c r="H419" s="112">
        <f>SUM(H417:H418)</f>
        <v>3601</v>
      </c>
      <c r="I419" s="105"/>
      <c r="J419" s="108">
        <f>SUM(J417:J418)</f>
        <v>2349085.91</v>
      </c>
      <c r="K419" s="108">
        <f>SUM(K417:K418)</f>
        <v>2412042.27</v>
      </c>
      <c r="L419" s="108">
        <f>SUM(L417:L418)</f>
        <v>3377216.54</v>
      </c>
      <c r="M419" s="108">
        <f>SUM(M417:M418)</f>
        <v>2523119.0500000003</v>
      </c>
      <c r="N419" s="106">
        <v>1</v>
      </c>
      <c r="O419" s="106">
        <v>1</v>
      </c>
      <c r="P419" s="106">
        <f>N419-O419</f>
        <v>0</v>
      </c>
      <c r="Q419" s="109"/>
      <c r="R419" s="110"/>
    </row>
    <row r="420" spans="1:18" x14ac:dyDescent="0.7">
      <c r="A420" s="99">
        <v>1</v>
      </c>
      <c r="B420" s="100" t="s">
        <v>62</v>
      </c>
      <c r="C420" s="100" t="s">
        <v>353</v>
      </c>
      <c r="D420" s="100" t="s">
        <v>157</v>
      </c>
      <c r="E420" s="100" t="s">
        <v>54</v>
      </c>
      <c r="F420" s="100" t="s">
        <v>208</v>
      </c>
      <c r="G420" s="100" t="s">
        <v>354</v>
      </c>
      <c r="H420" s="101"/>
      <c r="I420" s="99"/>
      <c r="J420" s="102"/>
      <c r="K420" s="103"/>
      <c r="L420" s="104"/>
      <c r="M420" s="104"/>
      <c r="N420" s="100"/>
      <c r="O420" s="100"/>
      <c r="P420" s="100"/>
    </row>
    <row r="421" spans="1:18" x14ac:dyDescent="0.7">
      <c r="A421" s="99">
        <v>2</v>
      </c>
      <c r="B421" s="100" t="s">
        <v>62</v>
      </c>
      <c r="C421" s="100" t="s">
        <v>353</v>
      </c>
      <c r="D421" s="100" t="s">
        <v>157</v>
      </c>
      <c r="E421" s="100" t="s">
        <v>54</v>
      </c>
      <c r="F421" s="100" t="s">
        <v>178</v>
      </c>
      <c r="G421" s="100" t="s">
        <v>1013</v>
      </c>
      <c r="H421" s="101">
        <v>3953</v>
      </c>
      <c r="I421" s="99">
        <v>3</v>
      </c>
      <c r="J421" s="104">
        <f>อุดรธานี!F212</f>
        <v>1477657.51</v>
      </c>
      <c r="K421" s="103">
        <f>อุดรธานี!AO212</f>
        <v>1964357.2799999998</v>
      </c>
      <c r="L421" s="104">
        <f>อุดรธานี!AP212</f>
        <v>2437983.6</v>
      </c>
      <c r="M421" s="104">
        <f>อุดรธานี!AQ212</f>
        <v>1998055.58</v>
      </c>
      <c r="N421" s="100"/>
      <c r="O421" s="100"/>
      <c r="P421" s="100"/>
      <c r="Q421" s="92">
        <f t="shared" si="14"/>
        <v>439928.02</v>
      </c>
      <c r="R421" s="93">
        <f t="shared" si="15"/>
        <v>616.74262585378199</v>
      </c>
    </row>
    <row r="422" spans="1:18" x14ac:dyDescent="0.7">
      <c r="A422" s="99">
        <v>3</v>
      </c>
      <c r="B422" s="100" t="s">
        <v>62</v>
      </c>
      <c r="C422" s="100" t="s">
        <v>353</v>
      </c>
      <c r="D422" s="100" t="s">
        <v>157</v>
      </c>
      <c r="E422" s="100" t="s">
        <v>54</v>
      </c>
      <c r="F422" s="100" t="s">
        <v>178</v>
      </c>
      <c r="G422" s="100" t="s">
        <v>1014</v>
      </c>
      <c r="H422" s="101">
        <v>3395</v>
      </c>
      <c r="I422" s="99">
        <v>3</v>
      </c>
      <c r="J422" s="104">
        <f>อุดรธานี!F213</f>
        <v>437895.15</v>
      </c>
      <c r="K422" s="103">
        <f>อุดรธานี!AO213</f>
        <v>308796.29000000004</v>
      </c>
      <c r="L422" s="104">
        <f>อุดรธานี!AP213</f>
        <v>1493133.9</v>
      </c>
      <c r="M422" s="104">
        <f>อุดรธานี!AQ213</f>
        <v>1751283.47</v>
      </c>
      <c r="N422" s="100"/>
      <c r="O422" s="100"/>
      <c r="P422" s="100"/>
      <c r="Q422" s="92">
        <f t="shared" si="14"/>
        <v>-258149.57000000007</v>
      </c>
      <c r="R422" s="93">
        <f t="shared" si="15"/>
        <v>439.80379970544914</v>
      </c>
    </row>
    <row r="423" spans="1:18" x14ac:dyDescent="0.7">
      <c r="A423" s="99">
        <v>4</v>
      </c>
      <c r="B423" s="100" t="s">
        <v>62</v>
      </c>
      <c r="C423" s="100" t="s">
        <v>353</v>
      </c>
      <c r="D423" s="100" t="s">
        <v>157</v>
      </c>
      <c r="E423" s="100" t="s">
        <v>54</v>
      </c>
      <c r="F423" s="100" t="s">
        <v>178</v>
      </c>
      <c r="G423" s="100" t="s">
        <v>1015</v>
      </c>
      <c r="H423" s="101">
        <v>2697</v>
      </c>
      <c r="I423" s="99">
        <v>2</v>
      </c>
      <c r="J423" s="104">
        <f>อุดรธานี!F214</f>
        <v>978228.48</v>
      </c>
      <c r="K423" s="103">
        <f>อุดรธานี!AO214</f>
        <v>1120237.3599999999</v>
      </c>
      <c r="L423" s="104">
        <f>อุดรธานี!AP214</f>
        <v>1657385.67</v>
      </c>
      <c r="M423" s="104">
        <f>อุดรธานี!AQ214</f>
        <v>1591556.53</v>
      </c>
      <c r="N423" s="100"/>
      <c r="O423" s="100"/>
      <c r="P423" s="100"/>
      <c r="Q423" s="92">
        <f t="shared" si="14"/>
        <v>65829.139999999898</v>
      </c>
      <c r="R423" s="93">
        <f t="shared" si="15"/>
        <v>614.52935483870965</v>
      </c>
    </row>
    <row r="424" spans="1:18" x14ac:dyDescent="0.7">
      <c r="A424" s="99">
        <v>5</v>
      </c>
      <c r="B424" s="100" t="s">
        <v>62</v>
      </c>
      <c r="C424" s="100" t="s">
        <v>353</v>
      </c>
      <c r="D424" s="100" t="s">
        <v>157</v>
      </c>
      <c r="E424" s="100" t="s">
        <v>54</v>
      </c>
      <c r="F424" s="100" t="s">
        <v>178</v>
      </c>
      <c r="G424" s="100" t="s">
        <v>1016</v>
      </c>
      <c r="H424" s="101">
        <v>5919</v>
      </c>
      <c r="I424" s="99">
        <v>4</v>
      </c>
      <c r="J424" s="104">
        <f>อุดรธานี!F215</f>
        <v>1559555.29</v>
      </c>
      <c r="K424" s="103">
        <f>อุดรธานี!AO215</f>
        <v>1697803.8800000001</v>
      </c>
      <c r="L424" s="104">
        <f>อุดรธานี!AP215</f>
        <v>3584459.5300000003</v>
      </c>
      <c r="M424" s="104">
        <f>อุดรธานี!AQ215</f>
        <v>3235388.26</v>
      </c>
      <c r="N424" s="100"/>
      <c r="O424" s="100"/>
      <c r="P424" s="100"/>
      <c r="Q424" s="92">
        <f t="shared" si="14"/>
        <v>349071.27000000048</v>
      </c>
      <c r="R424" s="93">
        <f t="shared" si="15"/>
        <v>605.5853235343809</v>
      </c>
    </row>
    <row r="425" spans="1:18" x14ac:dyDescent="0.7">
      <c r="A425" s="99">
        <v>6</v>
      </c>
      <c r="B425" s="100" t="s">
        <v>62</v>
      </c>
      <c r="C425" s="100" t="s">
        <v>353</v>
      </c>
      <c r="D425" s="100" t="s">
        <v>157</v>
      </c>
      <c r="E425" s="100" t="s">
        <v>54</v>
      </c>
      <c r="F425" s="100" t="s">
        <v>178</v>
      </c>
      <c r="G425" s="100" t="s">
        <v>1017</v>
      </c>
      <c r="H425" s="101">
        <v>1598</v>
      </c>
      <c r="I425" s="99">
        <v>2</v>
      </c>
      <c r="J425" s="104">
        <f>อุดรธานี!F216</f>
        <v>709165.95</v>
      </c>
      <c r="K425" s="103">
        <f>อุดรธานี!AO216</f>
        <v>790621.48</v>
      </c>
      <c r="L425" s="104">
        <f>อุดรธานี!AP216</f>
        <v>1368888.86</v>
      </c>
      <c r="M425" s="104">
        <f>อุดรธานี!AQ216</f>
        <v>1122085.5199999998</v>
      </c>
      <c r="N425" s="100"/>
      <c r="O425" s="100"/>
      <c r="P425" s="100"/>
      <c r="Q425" s="92">
        <f t="shared" si="14"/>
        <v>246803.34000000032</v>
      </c>
      <c r="R425" s="93">
        <f t="shared" si="15"/>
        <v>856.62632040050073</v>
      </c>
    </row>
    <row r="426" spans="1:18" s="111" customFormat="1" x14ac:dyDescent="0.7">
      <c r="A426" s="105">
        <v>20</v>
      </c>
      <c r="B426" s="106" t="s">
        <v>62</v>
      </c>
      <c r="C426" s="106"/>
      <c r="D426" s="106"/>
      <c r="E426" s="106" t="s">
        <v>75</v>
      </c>
      <c r="F426" s="106"/>
      <c r="G426" s="106" t="s">
        <v>355</v>
      </c>
      <c r="H426" s="112">
        <f>SUM(H420:H425)</f>
        <v>17562</v>
      </c>
      <c r="I426" s="105"/>
      <c r="J426" s="108">
        <f>SUM(J420:J425)</f>
        <v>5162502.38</v>
      </c>
      <c r="K426" s="143">
        <f>SUM(K420:K425)</f>
        <v>5881816.2899999991</v>
      </c>
      <c r="L426" s="108">
        <f>SUM(L420:L425)</f>
        <v>10541851.559999999</v>
      </c>
      <c r="M426" s="108">
        <f>SUM(M420:M425)</f>
        <v>9698369.3599999994</v>
      </c>
      <c r="N426" s="106">
        <v>5</v>
      </c>
      <c r="O426" s="106">
        <v>5</v>
      </c>
      <c r="P426" s="106">
        <f>N426-O426</f>
        <v>0</v>
      </c>
      <c r="Q426" s="109">
        <f t="shared" si="14"/>
        <v>843482.19999999925</v>
      </c>
      <c r="R426" s="110">
        <f>L426/H426</f>
        <v>600.26486504953868</v>
      </c>
    </row>
    <row r="427" spans="1:18" x14ac:dyDescent="0.7">
      <c r="A427" s="99">
        <v>1</v>
      </c>
      <c r="B427" s="100" t="s">
        <v>62</v>
      </c>
      <c r="C427" s="100" t="s">
        <v>356</v>
      </c>
      <c r="D427" s="100" t="s">
        <v>357</v>
      </c>
      <c r="E427" s="100" t="s">
        <v>43</v>
      </c>
      <c r="F427" s="100" t="s">
        <v>208</v>
      </c>
      <c r="G427" s="100" t="s">
        <v>358</v>
      </c>
      <c r="H427" s="101"/>
      <c r="I427" s="99"/>
      <c r="J427" s="102"/>
      <c r="K427" s="103"/>
      <c r="L427" s="104"/>
      <c r="M427" s="104"/>
      <c r="N427" s="100"/>
      <c r="O427" s="100"/>
      <c r="P427" s="100"/>
    </row>
    <row r="428" spans="1:18" x14ac:dyDescent="0.7">
      <c r="A428" s="99">
        <v>2</v>
      </c>
      <c r="B428" s="100" t="s">
        <v>62</v>
      </c>
      <c r="C428" s="100" t="s">
        <v>356</v>
      </c>
      <c r="D428" s="100" t="s">
        <v>357</v>
      </c>
      <c r="E428" s="100" t="s">
        <v>43</v>
      </c>
      <c r="F428" s="100" t="s">
        <v>178</v>
      </c>
      <c r="G428" s="100" t="s">
        <v>1018</v>
      </c>
      <c r="H428" s="101">
        <v>6116</v>
      </c>
      <c r="I428" s="99">
        <v>5</v>
      </c>
      <c r="J428" s="104">
        <f>อุดรธานี!F217</f>
        <v>702746.83</v>
      </c>
      <c r="K428" s="103">
        <f>อุดรธานี!AO217</f>
        <v>795923.66</v>
      </c>
      <c r="L428" s="104">
        <f>อุดรธานี!AP217</f>
        <v>3026022.66</v>
      </c>
      <c r="M428" s="104">
        <f>อุดรธานี!AQ217</f>
        <v>2804925.16</v>
      </c>
      <c r="N428" s="100"/>
      <c r="O428" s="100"/>
      <c r="P428" s="100"/>
      <c r="Q428" s="92">
        <f t="shared" si="14"/>
        <v>221097.5</v>
      </c>
      <c r="R428" s="93">
        <f t="shared" si="15"/>
        <v>494.77152714192283</v>
      </c>
    </row>
    <row r="429" spans="1:18" x14ac:dyDescent="0.7">
      <c r="A429" s="99">
        <v>3</v>
      </c>
      <c r="B429" s="100" t="s">
        <v>62</v>
      </c>
      <c r="C429" s="100" t="s">
        <v>356</v>
      </c>
      <c r="D429" s="100" t="s">
        <v>357</v>
      </c>
      <c r="E429" s="100" t="s">
        <v>43</v>
      </c>
      <c r="F429" s="100" t="s">
        <v>178</v>
      </c>
      <c r="G429" s="100" t="s">
        <v>1019</v>
      </c>
      <c r="H429" s="101">
        <v>2482</v>
      </c>
      <c r="I429" s="99">
        <v>2</v>
      </c>
      <c r="J429" s="104">
        <f>อุดรธานี!F218</f>
        <v>632899.54</v>
      </c>
      <c r="K429" s="103">
        <f>อุดรธานี!AO218</f>
        <v>680106.1100000001</v>
      </c>
      <c r="L429" s="104">
        <f>อุดรธานี!AP218</f>
        <v>1715598.27</v>
      </c>
      <c r="M429" s="104">
        <f>อุดรธานี!AQ218</f>
        <v>1617479.0599999998</v>
      </c>
      <c r="N429" s="100"/>
      <c r="O429" s="100"/>
      <c r="P429" s="100"/>
      <c r="Q429" s="92">
        <f t="shared" si="14"/>
        <v>98119.210000000196</v>
      </c>
      <c r="R429" s="93">
        <f t="shared" si="15"/>
        <v>691.21606365834009</v>
      </c>
    </row>
    <row r="430" spans="1:18" x14ac:dyDescent="0.7">
      <c r="A430" s="99">
        <v>4</v>
      </c>
      <c r="B430" s="100" t="s">
        <v>62</v>
      </c>
      <c r="C430" s="100" t="s">
        <v>356</v>
      </c>
      <c r="D430" s="100" t="s">
        <v>357</v>
      </c>
      <c r="E430" s="100" t="s">
        <v>43</v>
      </c>
      <c r="F430" s="100" t="s">
        <v>178</v>
      </c>
      <c r="G430" s="100" t="s">
        <v>1020</v>
      </c>
      <c r="H430" s="101">
        <v>2658</v>
      </c>
      <c r="I430" s="99">
        <v>2</v>
      </c>
      <c r="J430" s="104">
        <f>อุดรธานี!F219</f>
        <v>335747.13</v>
      </c>
      <c r="K430" s="103">
        <f>อุดรธานี!AO219</f>
        <v>298356.46000000002</v>
      </c>
      <c r="L430" s="104">
        <f>อุดรธานี!AP219</f>
        <v>1891225.46</v>
      </c>
      <c r="M430" s="104">
        <f>อุดรธานี!AQ219</f>
        <v>2060365.1700000002</v>
      </c>
      <c r="N430" s="100"/>
      <c r="O430" s="100"/>
      <c r="P430" s="100"/>
      <c r="Q430" s="92">
        <f t="shared" si="14"/>
        <v>-169139.7100000002</v>
      </c>
      <c r="R430" s="93">
        <f t="shared" si="15"/>
        <v>711.52199398043638</v>
      </c>
    </row>
    <row r="431" spans="1:18" x14ac:dyDescent="0.7">
      <c r="A431" s="99">
        <v>5</v>
      </c>
      <c r="B431" s="100" t="s">
        <v>62</v>
      </c>
      <c r="C431" s="100" t="s">
        <v>356</v>
      </c>
      <c r="D431" s="100" t="s">
        <v>357</v>
      </c>
      <c r="E431" s="100" t="s">
        <v>43</v>
      </c>
      <c r="F431" s="100" t="s">
        <v>178</v>
      </c>
      <c r="G431" s="100" t="s">
        <v>1021</v>
      </c>
      <c r="H431" s="101">
        <v>7912</v>
      </c>
      <c r="I431" s="99">
        <v>5</v>
      </c>
      <c r="J431" s="104">
        <f>อุดรธานี!F220</f>
        <v>692047.67</v>
      </c>
      <c r="K431" s="103">
        <f>อุดรธานี!AO220</f>
        <v>927474.20000000007</v>
      </c>
      <c r="L431" s="104">
        <f>อุดรธานี!AP220</f>
        <v>3136057.08</v>
      </c>
      <c r="M431" s="104">
        <f>อุดรธานี!AQ220</f>
        <v>3495963.95</v>
      </c>
      <c r="N431" s="100"/>
      <c r="O431" s="100"/>
      <c r="P431" s="100"/>
      <c r="Q431" s="92">
        <f t="shared" si="14"/>
        <v>-359906.87000000011</v>
      </c>
      <c r="R431" s="93">
        <f t="shared" si="15"/>
        <v>396.36717391304347</v>
      </c>
    </row>
    <row r="432" spans="1:18" s="111" customFormat="1" x14ac:dyDescent="0.7">
      <c r="A432" s="105">
        <v>21</v>
      </c>
      <c r="B432" s="106" t="s">
        <v>62</v>
      </c>
      <c r="C432" s="106"/>
      <c r="D432" s="106"/>
      <c r="E432" s="106" t="s">
        <v>75</v>
      </c>
      <c r="F432" s="106"/>
      <c r="G432" s="106" t="s">
        <v>359</v>
      </c>
      <c r="H432" s="112">
        <f>SUM(H427:H431)</f>
        <v>19168</v>
      </c>
      <c r="I432" s="105"/>
      <c r="J432" s="108">
        <f>SUM(J427:J431)</f>
        <v>2363441.17</v>
      </c>
      <c r="K432" s="108">
        <f>SUM(K427:K431)</f>
        <v>2701860.43</v>
      </c>
      <c r="L432" s="108">
        <f>SUM(L427:L431)</f>
        <v>9768903.4699999988</v>
      </c>
      <c r="M432" s="108">
        <f>SUM(M427:M431)</f>
        <v>9978733.3399999999</v>
      </c>
      <c r="N432" s="106">
        <v>4</v>
      </c>
      <c r="O432" s="106">
        <v>4</v>
      </c>
      <c r="P432" s="106">
        <f>N432-O432</f>
        <v>0</v>
      </c>
      <c r="Q432" s="109">
        <f t="shared" si="14"/>
        <v>-209829.87000000104</v>
      </c>
      <c r="R432" s="110">
        <f t="shared" si="15"/>
        <v>509.64646650667771</v>
      </c>
    </row>
    <row r="433" spans="1:18" s="111" customFormat="1" ht="24" customHeight="1" thickBot="1" x14ac:dyDescent="0.75">
      <c r="A433" s="120"/>
      <c r="B433" s="121" t="s">
        <v>62</v>
      </c>
      <c r="C433" s="121" t="s">
        <v>62</v>
      </c>
      <c r="D433" s="121" t="s">
        <v>62</v>
      </c>
      <c r="E433" s="121" t="s">
        <v>62</v>
      </c>
      <c r="F433" s="121"/>
      <c r="G433" s="121" t="s">
        <v>360</v>
      </c>
      <c r="H433" s="122">
        <f>H210+H223+H236+H254+H265+H281+H289+H295+H309+H321+H338+H360+H371+H386+H393+H399+H410+H416+H419+H426+H432</f>
        <v>1027390</v>
      </c>
      <c r="I433" s="120"/>
      <c r="J433" s="123">
        <f t="shared" ref="J433:O433" si="16">J210+J223+J236+J254+J265+J281+J289+J295+J309+J321+J338+J360+J371+J386+J393+J399+J410+J416+J419+J426+J432</f>
        <v>159124131.53</v>
      </c>
      <c r="K433" s="124">
        <f t="shared" si="16"/>
        <v>194636469.51000005</v>
      </c>
      <c r="L433" s="123">
        <f t="shared" si="16"/>
        <v>515969551.89999998</v>
      </c>
      <c r="M433" s="123">
        <f t="shared" si="16"/>
        <v>525118446.58000004</v>
      </c>
      <c r="N433" s="121">
        <f t="shared" si="16"/>
        <v>210</v>
      </c>
      <c r="O433" s="121">
        <f t="shared" si="16"/>
        <v>210</v>
      </c>
      <c r="P433" s="121">
        <f>N433-O433</f>
        <v>0</v>
      </c>
      <c r="Q433" s="109">
        <f t="shared" si="14"/>
        <v>-9148894.6800000668</v>
      </c>
      <c r="R433" s="110">
        <f t="shared" si="15"/>
        <v>502.21391282765063</v>
      </c>
    </row>
    <row r="434" spans="1:18" ht="24" customHeight="1" thickTop="1" thickBot="1" x14ac:dyDescent="0.75">
      <c r="A434" s="125"/>
      <c r="B434" s="126"/>
      <c r="C434" s="126"/>
      <c r="D434" s="126"/>
      <c r="E434" s="432" t="s">
        <v>361</v>
      </c>
      <c r="F434" s="433"/>
      <c r="G434" s="434"/>
      <c r="H434" s="127"/>
      <c r="I434" s="125"/>
      <c r="J434" s="128">
        <f>J433/O433</f>
        <v>757733.95966666669</v>
      </c>
      <c r="K434" s="129">
        <f>K433/O433</f>
        <v>926840.33100000024</v>
      </c>
      <c r="L434" s="128">
        <f>L433/O433</f>
        <v>2456997.8661904759</v>
      </c>
      <c r="M434" s="128">
        <f>M433/O433</f>
        <v>2500564.0313333333</v>
      </c>
      <c r="N434" s="177"/>
      <c r="O434" s="177"/>
      <c r="P434" s="177"/>
      <c r="Q434" s="92">
        <f t="shared" si="14"/>
        <v>-43566.16514285747</v>
      </c>
    </row>
    <row r="435" spans="1:18" ht="25.2" thickTop="1" x14ac:dyDescent="0.7">
      <c r="A435" s="130">
        <v>1</v>
      </c>
      <c r="B435" s="131" t="s">
        <v>58</v>
      </c>
      <c r="C435" s="131" t="s">
        <v>362</v>
      </c>
      <c r="D435" s="131" t="s">
        <v>363</v>
      </c>
      <c r="E435" s="131" t="s">
        <v>364</v>
      </c>
      <c r="F435" s="131" t="s">
        <v>175</v>
      </c>
      <c r="G435" s="131" t="s">
        <v>365</v>
      </c>
      <c r="H435" s="132"/>
      <c r="I435" s="130"/>
      <c r="J435" s="133"/>
      <c r="K435" s="134"/>
      <c r="L435" s="135"/>
      <c r="M435" s="135"/>
      <c r="N435" s="131"/>
      <c r="O435" s="131"/>
      <c r="P435" s="131"/>
    </row>
    <row r="436" spans="1:18" x14ac:dyDescent="0.7">
      <c r="A436" s="99">
        <v>2</v>
      </c>
      <c r="B436" s="100" t="s">
        <v>58</v>
      </c>
      <c r="C436" s="100" t="s">
        <v>362</v>
      </c>
      <c r="D436" s="100" t="s">
        <v>363</v>
      </c>
      <c r="E436" s="100" t="s">
        <v>364</v>
      </c>
      <c r="F436" s="100" t="s">
        <v>178</v>
      </c>
      <c r="G436" s="100" t="s">
        <v>683</v>
      </c>
      <c r="H436" s="101">
        <v>6960</v>
      </c>
      <c r="I436" s="99">
        <v>5</v>
      </c>
      <c r="J436" s="102">
        <f>SUM('เลย '!F4)</f>
        <v>1678009.9</v>
      </c>
      <c r="K436" s="103">
        <f>SUM('เลย '!AI4)</f>
        <v>1846709.74</v>
      </c>
      <c r="L436" s="104">
        <f>'เลย '!AJ4</f>
        <v>3115093.63</v>
      </c>
      <c r="M436" s="104">
        <f>'เลย '!AK4</f>
        <v>3114973.44</v>
      </c>
      <c r="N436" s="100"/>
      <c r="O436" s="100"/>
      <c r="P436" s="100"/>
      <c r="Q436" s="92">
        <f t="shared" si="14"/>
        <v>120.18999999994412</v>
      </c>
      <c r="R436" s="93">
        <f t="shared" si="15"/>
        <v>447.57092385057467</v>
      </c>
    </row>
    <row r="437" spans="1:18" x14ac:dyDescent="0.7">
      <c r="A437" s="99">
        <v>3</v>
      </c>
      <c r="B437" s="100" t="s">
        <v>58</v>
      </c>
      <c r="C437" s="100" t="s">
        <v>362</v>
      </c>
      <c r="D437" s="100" t="s">
        <v>363</v>
      </c>
      <c r="E437" s="100" t="s">
        <v>364</v>
      </c>
      <c r="F437" s="100" t="s">
        <v>178</v>
      </c>
      <c r="G437" s="100" t="s">
        <v>684</v>
      </c>
      <c r="H437" s="101">
        <v>2157</v>
      </c>
      <c r="I437" s="99">
        <v>2</v>
      </c>
      <c r="J437" s="102">
        <f>SUM('เลย '!F5)</f>
        <v>455059.94</v>
      </c>
      <c r="K437" s="103">
        <f>SUM('เลย '!AI5)</f>
        <v>567349.82000000007</v>
      </c>
      <c r="L437" s="104">
        <f>'เลย '!AJ5</f>
        <v>1738519.5699999998</v>
      </c>
      <c r="M437" s="104">
        <f>'เลย '!AK5</f>
        <v>1654229.9000000001</v>
      </c>
      <c r="N437" s="100"/>
      <c r="O437" s="100"/>
      <c r="P437" s="100"/>
      <c r="Q437" s="92">
        <f t="shared" si="14"/>
        <v>84289.669999999693</v>
      </c>
      <c r="R437" s="93">
        <f t="shared" si="15"/>
        <v>805.98960129809916</v>
      </c>
    </row>
    <row r="438" spans="1:18" x14ac:dyDescent="0.7">
      <c r="A438" s="99">
        <v>4</v>
      </c>
      <c r="B438" s="100" t="s">
        <v>58</v>
      </c>
      <c r="C438" s="100" t="s">
        <v>362</v>
      </c>
      <c r="D438" s="100" t="s">
        <v>363</v>
      </c>
      <c r="E438" s="100" t="s">
        <v>364</v>
      </c>
      <c r="F438" s="100" t="s">
        <v>178</v>
      </c>
      <c r="G438" s="100" t="s">
        <v>685</v>
      </c>
      <c r="H438" s="101">
        <v>6575</v>
      </c>
      <c r="I438" s="99">
        <v>5</v>
      </c>
      <c r="J438" s="102">
        <f>SUM('เลย '!F6)</f>
        <v>1085502.25</v>
      </c>
      <c r="K438" s="103">
        <f>SUM('เลย '!AI6)</f>
        <v>1043314.09</v>
      </c>
      <c r="L438" s="104">
        <f>'เลย '!AJ6</f>
        <v>3369422.23</v>
      </c>
      <c r="M438" s="104">
        <f>'เลย '!AK6</f>
        <v>3324607.08</v>
      </c>
      <c r="N438" s="100"/>
      <c r="O438" s="100"/>
      <c r="P438" s="100"/>
      <c r="Q438" s="92">
        <f t="shared" si="14"/>
        <v>44815.149999999907</v>
      </c>
      <c r="R438" s="93">
        <f t="shared" si="15"/>
        <v>512.45965475285175</v>
      </c>
    </row>
    <row r="439" spans="1:18" x14ac:dyDescent="0.7">
      <c r="A439" s="99">
        <v>5</v>
      </c>
      <c r="B439" s="100" t="s">
        <v>58</v>
      </c>
      <c r="C439" s="100" t="s">
        <v>362</v>
      </c>
      <c r="D439" s="100" t="s">
        <v>363</v>
      </c>
      <c r="E439" s="100" t="s">
        <v>364</v>
      </c>
      <c r="F439" s="100" t="s">
        <v>178</v>
      </c>
      <c r="G439" s="100" t="s">
        <v>686</v>
      </c>
      <c r="H439" s="101">
        <v>3382</v>
      </c>
      <c r="I439" s="99">
        <v>3</v>
      </c>
      <c r="J439" s="102">
        <f>SUM('เลย '!F7)</f>
        <v>1030272.18</v>
      </c>
      <c r="K439" s="103">
        <f>SUM('เลย '!AI7)</f>
        <v>823502.57000000007</v>
      </c>
      <c r="L439" s="104">
        <f>'เลย '!AJ7</f>
        <v>2713689.58</v>
      </c>
      <c r="M439" s="104">
        <f>'เลย '!AK7</f>
        <v>2738123.4299999997</v>
      </c>
      <c r="N439" s="100"/>
      <c r="O439" s="100"/>
      <c r="P439" s="100"/>
      <c r="Q439" s="92">
        <f t="shared" si="14"/>
        <v>-24433.849999999627</v>
      </c>
      <c r="R439" s="93">
        <f t="shared" si="15"/>
        <v>802.39195150798344</v>
      </c>
    </row>
    <row r="440" spans="1:18" x14ac:dyDescent="0.7">
      <c r="A440" s="99">
        <v>6</v>
      </c>
      <c r="B440" s="100" t="s">
        <v>58</v>
      </c>
      <c r="C440" s="100" t="s">
        <v>362</v>
      </c>
      <c r="D440" s="100" t="s">
        <v>363</v>
      </c>
      <c r="E440" s="100" t="s">
        <v>364</v>
      </c>
      <c r="F440" s="100" t="s">
        <v>178</v>
      </c>
      <c r="G440" s="100" t="s">
        <v>687</v>
      </c>
      <c r="H440" s="101">
        <v>3200</v>
      </c>
      <c r="I440" s="99">
        <v>3</v>
      </c>
      <c r="J440" s="102">
        <f>SUM('เลย '!F8)</f>
        <v>840151.32</v>
      </c>
      <c r="K440" s="103">
        <f>SUM('เลย '!AI8)</f>
        <v>509052.8899999999</v>
      </c>
      <c r="L440" s="104">
        <f>'เลย '!AJ8</f>
        <v>1741290.95</v>
      </c>
      <c r="M440" s="104">
        <f>'เลย '!AK8</f>
        <v>1658875.97</v>
      </c>
      <c r="N440" s="100"/>
      <c r="O440" s="100"/>
      <c r="P440" s="100"/>
      <c r="Q440" s="92">
        <f t="shared" si="14"/>
        <v>82414.979999999981</v>
      </c>
      <c r="R440" s="93">
        <f t="shared" si="15"/>
        <v>544.15342187499994</v>
      </c>
    </row>
    <row r="441" spans="1:18" x14ac:dyDescent="0.7">
      <c r="A441" s="99">
        <v>7</v>
      </c>
      <c r="B441" s="100" t="s">
        <v>58</v>
      </c>
      <c r="C441" s="100" t="s">
        <v>362</v>
      </c>
      <c r="D441" s="100" t="s">
        <v>363</v>
      </c>
      <c r="E441" s="100" t="s">
        <v>364</v>
      </c>
      <c r="F441" s="100" t="s">
        <v>178</v>
      </c>
      <c r="G441" s="100" t="s">
        <v>688</v>
      </c>
      <c r="H441" s="101">
        <v>3215</v>
      </c>
      <c r="I441" s="99">
        <v>3</v>
      </c>
      <c r="J441" s="102">
        <f>SUM('เลย '!F9)</f>
        <v>804514.02</v>
      </c>
      <c r="K441" s="103">
        <f>SUM('เลย '!AI9)</f>
        <v>973441.31</v>
      </c>
      <c r="L441" s="104">
        <f>'เลย '!AJ9</f>
        <v>1995588.79</v>
      </c>
      <c r="M441" s="104">
        <f>'เลย '!AK9</f>
        <v>1632188.4100000001</v>
      </c>
      <c r="N441" s="100"/>
      <c r="O441" s="100"/>
      <c r="P441" s="100"/>
      <c r="Q441" s="92">
        <f t="shared" si="14"/>
        <v>363400.37999999989</v>
      </c>
      <c r="R441" s="93">
        <f t="shared" si="15"/>
        <v>620.71190979782273</v>
      </c>
    </row>
    <row r="442" spans="1:18" x14ac:dyDescent="0.7">
      <c r="A442" s="99">
        <v>8</v>
      </c>
      <c r="B442" s="100" t="s">
        <v>58</v>
      </c>
      <c r="C442" s="100" t="s">
        <v>362</v>
      </c>
      <c r="D442" s="100" t="s">
        <v>363</v>
      </c>
      <c r="E442" s="100" t="s">
        <v>364</v>
      </c>
      <c r="F442" s="100" t="s">
        <v>178</v>
      </c>
      <c r="G442" s="100" t="s">
        <v>689</v>
      </c>
      <c r="H442" s="101">
        <v>1812</v>
      </c>
      <c r="I442" s="99">
        <v>2</v>
      </c>
      <c r="J442" s="102">
        <f>SUM('เลย '!F10)</f>
        <v>586594.12</v>
      </c>
      <c r="K442" s="103">
        <f>SUM('เลย '!AI10)</f>
        <v>706230.61</v>
      </c>
      <c r="L442" s="104">
        <f>'เลย '!AJ10</f>
        <v>1922721.06</v>
      </c>
      <c r="M442" s="104">
        <f>'เลย '!AK10</f>
        <v>1731811.69</v>
      </c>
      <c r="N442" s="100"/>
      <c r="O442" s="100"/>
      <c r="P442" s="100"/>
      <c r="Q442" s="92">
        <f t="shared" si="14"/>
        <v>190909.37000000011</v>
      </c>
      <c r="R442" s="93">
        <f t="shared" si="15"/>
        <v>1061.1043377483445</v>
      </c>
    </row>
    <row r="443" spans="1:18" x14ac:dyDescent="0.7">
      <c r="A443" s="99">
        <v>9</v>
      </c>
      <c r="B443" s="100" t="s">
        <v>58</v>
      </c>
      <c r="C443" s="100" t="s">
        <v>362</v>
      </c>
      <c r="D443" s="100" t="s">
        <v>363</v>
      </c>
      <c r="E443" s="100" t="s">
        <v>364</v>
      </c>
      <c r="F443" s="100" t="s">
        <v>178</v>
      </c>
      <c r="G443" s="100" t="s">
        <v>690</v>
      </c>
      <c r="H443" s="101">
        <v>6309</v>
      </c>
      <c r="I443" s="99">
        <v>5</v>
      </c>
      <c r="J443" s="102">
        <f>SUM('เลย '!F11)</f>
        <v>1566524.36</v>
      </c>
      <c r="K443" s="103">
        <f>SUM('เลย '!AI11)</f>
        <v>1710729.85</v>
      </c>
      <c r="L443" s="104">
        <f>'เลย '!AJ11</f>
        <v>3849986.52</v>
      </c>
      <c r="M443" s="104">
        <f>'เลย '!AK11</f>
        <v>3724705.9899999998</v>
      </c>
      <c r="N443" s="100"/>
      <c r="O443" s="100"/>
      <c r="P443" s="100"/>
      <c r="Q443" s="92">
        <f t="shared" si="14"/>
        <v>125280.53000000026</v>
      </c>
      <c r="R443" s="93">
        <f t="shared" si="15"/>
        <v>610.23720399429385</v>
      </c>
    </row>
    <row r="444" spans="1:18" x14ac:dyDescent="0.7">
      <c r="A444" s="99">
        <v>10</v>
      </c>
      <c r="B444" s="100" t="s">
        <v>58</v>
      </c>
      <c r="C444" s="100" t="s">
        <v>362</v>
      </c>
      <c r="D444" s="100" t="s">
        <v>363</v>
      </c>
      <c r="E444" s="100" t="s">
        <v>364</v>
      </c>
      <c r="F444" s="100" t="s">
        <v>178</v>
      </c>
      <c r="G444" s="100" t="s">
        <v>691</v>
      </c>
      <c r="H444" s="101">
        <v>2431</v>
      </c>
      <c r="I444" s="99">
        <v>2</v>
      </c>
      <c r="J444" s="102">
        <f>SUM('เลย '!F12)</f>
        <v>935565.49</v>
      </c>
      <c r="K444" s="103">
        <f>SUM('เลย '!AI12)</f>
        <v>978690.16999999993</v>
      </c>
      <c r="L444" s="104">
        <f>'เลย '!AJ12</f>
        <v>2958929.81</v>
      </c>
      <c r="M444" s="104">
        <f>'เลย '!AK12</f>
        <v>2858770.91</v>
      </c>
      <c r="N444" s="100"/>
      <c r="O444" s="100"/>
      <c r="P444" s="100"/>
      <c r="Q444" s="92">
        <f t="shared" si="14"/>
        <v>100158.89999999991</v>
      </c>
      <c r="R444" s="93">
        <f t="shared" si="15"/>
        <v>1217.1656972439325</v>
      </c>
    </row>
    <row r="445" spans="1:18" x14ac:dyDescent="0.7">
      <c r="A445" s="99">
        <v>11</v>
      </c>
      <c r="B445" s="100" t="s">
        <v>58</v>
      </c>
      <c r="C445" s="100" t="s">
        <v>362</v>
      </c>
      <c r="D445" s="100" t="s">
        <v>363</v>
      </c>
      <c r="E445" s="100" t="s">
        <v>364</v>
      </c>
      <c r="F445" s="100" t="s">
        <v>178</v>
      </c>
      <c r="G445" s="100" t="s">
        <v>692</v>
      </c>
      <c r="H445" s="101">
        <v>5164</v>
      </c>
      <c r="I445" s="99">
        <v>4</v>
      </c>
      <c r="J445" s="102">
        <f>SUM('เลย '!F13)</f>
        <v>1126203.69</v>
      </c>
      <c r="K445" s="103">
        <f>SUM('เลย '!AI13)</f>
        <v>1216954.78</v>
      </c>
      <c r="L445" s="104">
        <f>'เลย '!AJ13</f>
        <v>1961195.85</v>
      </c>
      <c r="M445" s="104">
        <f>'เลย '!AK13</f>
        <v>1935978.64</v>
      </c>
      <c r="N445" s="100"/>
      <c r="O445" s="100"/>
      <c r="P445" s="100"/>
      <c r="Q445" s="92">
        <f t="shared" si="14"/>
        <v>25217.210000000196</v>
      </c>
      <c r="R445" s="93">
        <f t="shared" si="15"/>
        <v>379.78231022463211</v>
      </c>
    </row>
    <row r="446" spans="1:18" x14ac:dyDescent="0.7">
      <c r="A446" s="99">
        <v>12</v>
      </c>
      <c r="B446" s="100" t="s">
        <v>58</v>
      </c>
      <c r="C446" s="100" t="s">
        <v>362</v>
      </c>
      <c r="D446" s="100" t="s">
        <v>363</v>
      </c>
      <c r="E446" s="100" t="s">
        <v>364</v>
      </c>
      <c r="F446" s="100" t="s">
        <v>178</v>
      </c>
      <c r="G446" s="100" t="s">
        <v>693</v>
      </c>
      <c r="H446" s="101">
        <v>3157</v>
      </c>
      <c r="I446" s="99">
        <v>3</v>
      </c>
      <c r="J446" s="102">
        <f>SUM('เลย '!F14)</f>
        <v>467855.06</v>
      </c>
      <c r="K446" s="103">
        <f>SUM('เลย '!AI14)</f>
        <v>355376.37</v>
      </c>
      <c r="L446" s="104">
        <f>'เลย '!AJ14</f>
        <v>2393998.02</v>
      </c>
      <c r="M446" s="104">
        <f>'เลย '!AK14</f>
        <v>2399773.84</v>
      </c>
      <c r="N446" s="100"/>
      <c r="O446" s="100"/>
      <c r="P446" s="100"/>
      <c r="Q446" s="92">
        <f t="shared" si="14"/>
        <v>-5775.8199999998324</v>
      </c>
      <c r="R446" s="93">
        <f t="shared" si="15"/>
        <v>758.31422869813116</v>
      </c>
    </row>
    <row r="447" spans="1:18" x14ac:dyDescent="0.7">
      <c r="A447" s="99">
        <v>13</v>
      </c>
      <c r="B447" s="100" t="s">
        <v>58</v>
      </c>
      <c r="C447" s="100" t="s">
        <v>362</v>
      </c>
      <c r="D447" s="100" t="s">
        <v>363</v>
      </c>
      <c r="E447" s="100" t="s">
        <v>364</v>
      </c>
      <c r="F447" s="100" t="s">
        <v>178</v>
      </c>
      <c r="G447" s="100" t="s">
        <v>694</v>
      </c>
      <c r="H447" s="101">
        <v>5175</v>
      </c>
      <c r="I447" s="99">
        <v>4</v>
      </c>
      <c r="J447" s="102">
        <f>SUM('เลย '!F15)</f>
        <v>1402854.34</v>
      </c>
      <c r="K447" s="103">
        <f>SUM('เลย '!AI15)</f>
        <v>1431891.0000000002</v>
      </c>
      <c r="L447" s="104">
        <f>'เลย '!AJ15</f>
        <v>2903931.1399999997</v>
      </c>
      <c r="M447" s="104">
        <f>'เลย '!AK15</f>
        <v>3008612.9000000004</v>
      </c>
      <c r="N447" s="100"/>
      <c r="O447" s="100"/>
      <c r="P447" s="100"/>
      <c r="Q447" s="92">
        <f t="shared" si="14"/>
        <v>-104681.76000000071</v>
      </c>
      <c r="R447" s="93">
        <f t="shared" si="15"/>
        <v>561.1461140096618</v>
      </c>
    </row>
    <row r="448" spans="1:18" x14ac:dyDescent="0.7">
      <c r="A448" s="99">
        <v>14</v>
      </c>
      <c r="B448" s="100" t="s">
        <v>58</v>
      </c>
      <c r="C448" s="100" t="s">
        <v>362</v>
      </c>
      <c r="D448" s="100" t="s">
        <v>363</v>
      </c>
      <c r="E448" s="100" t="s">
        <v>364</v>
      </c>
      <c r="F448" s="100" t="s">
        <v>178</v>
      </c>
      <c r="G448" s="100" t="s">
        <v>695</v>
      </c>
      <c r="H448" s="101">
        <v>3202</v>
      </c>
      <c r="I448" s="99">
        <v>3</v>
      </c>
      <c r="J448" s="102">
        <f>SUM('เลย '!F16)</f>
        <v>419201.71</v>
      </c>
      <c r="K448" s="103">
        <f>SUM('เลย '!AI16)</f>
        <v>514794.97000000003</v>
      </c>
      <c r="L448" s="104">
        <f>'เลย '!AJ16</f>
        <v>2468241.62</v>
      </c>
      <c r="M448" s="104">
        <f>'เลย '!AK16</f>
        <v>2514104.62</v>
      </c>
      <c r="N448" s="100"/>
      <c r="O448" s="100"/>
      <c r="P448" s="100"/>
      <c r="Q448" s="92">
        <f t="shared" si="14"/>
        <v>-45863</v>
      </c>
      <c r="R448" s="93">
        <f t="shared" si="15"/>
        <v>770.84372891942542</v>
      </c>
    </row>
    <row r="449" spans="1:18" x14ac:dyDescent="0.7">
      <c r="A449" s="99">
        <v>15</v>
      </c>
      <c r="B449" s="100" t="s">
        <v>58</v>
      </c>
      <c r="C449" s="100" t="s">
        <v>362</v>
      </c>
      <c r="D449" s="100" t="s">
        <v>363</v>
      </c>
      <c r="E449" s="100" t="s">
        <v>364</v>
      </c>
      <c r="F449" s="100" t="s">
        <v>178</v>
      </c>
      <c r="G449" s="100" t="s">
        <v>696</v>
      </c>
      <c r="H449" s="101">
        <v>4707</v>
      </c>
      <c r="I449" s="99">
        <v>4</v>
      </c>
      <c r="J449" s="102">
        <f>SUM('เลย '!F17)</f>
        <v>1201323.73</v>
      </c>
      <c r="K449" s="103">
        <f>SUM('เลย '!AI17)</f>
        <v>1417254.77</v>
      </c>
      <c r="L449" s="104">
        <f>'เลย '!AJ17</f>
        <v>2694450.99</v>
      </c>
      <c r="M449" s="104">
        <f>'เลย '!AK17</f>
        <v>2737813.4499999997</v>
      </c>
      <c r="N449" s="100"/>
      <c r="O449" s="100"/>
      <c r="P449" s="100"/>
      <c r="Q449" s="92">
        <f t="shared" si="14"/>
        <v>-43362.459999999497</v>
      </c>
      <c r="R449" s="93">
        <f t="shared" si="15"/>
        <v>572.43488209050361</v>
      </c>
    </row>
    <row r="450" spans="1:18" x14ac:dyDescent="0.7">
      <c r="A450" s="99">
        <v>16</v>
      </c>
      <c r="B450" s="100" t="s">
        <v>58</v>
      </c>
      <c r="C450" s="100" t="s">
        <v>362</v>
      </c>
      <c r="D450" s="100" t="s">
        <v>363</v>
      </c>
      <c r="E450" s="100" t="s">
        <v>364</v>
      </c>
      <c r="F450" s="100" t="s">
        <v>178</v>
      </c>
      <c r="G450" s="100" t="s">
        <v>697</v>
      </c>
      <c r="H450" s="101">
        <v>4252</v>
      </c>
      <c r="I450" s="99">
        <v>3</v>
      </c>
      <c r="J450" s="102">
        <f>SUM('เลย '!F18)</f>
        <v>944759.68</v>
      </c>
      <c r="K450" s="103">
        <f>SUM('เลย '!AI18)</f>
        <v>882473.73</v>
      </c>
      <c r="L450" s="104">
        <f>'เลย '!AJ18</f>
        <v>2954494.59</v>
      </c>
      <c r="M450" s="104">
        <f>'เลย '!AK18</f>
        <v>3081461.01</v>
      </c>
      <c r="N450" s="100"/>
      <c r="O450" s="100"/>
      <c r="P450" s="100"/>
      <c r="Q450" s="92">
        <f t="shared" si="14"/>
        <v>-126966.41999999993</v>
      </c>
      <c r="R450" s="93">
        <f t="shared" si="15"/>
        <v>694.8482102539981</v>
      </c>
    </row>
    <row r="451" spans="1:18" x14ac:dyDescent="0.7">
      <c r="A451" s="99">
        <v>17</v>
      </c>
      <c r="B451" s="100" t="s">
        <v>58</v>
      </c>
      <c r="C451" s="100" t="s">
        <v>362</v>
      </c>
      <c r="D451" s="100" t="s">
        <v>363</v>
      </c>
      <c r="E451" s="100" t="s">
        <v>364</v>
      </c>
      <c r="F451" s="100" t="s">
        <v>178</v>
      </c>
      <c r="G451" s="100" t="s">
        <v>698</v>
      </c>
      <c r="H451" s="101">
        <v>5508</v>
      </c>
      <c r="I451" s="99">
        <v>4</v>
      </c>
      <c r="J451" s="102">
        <f>SUM('เลย '!F19)</f>
        <v>1156482.1399999999</v>
      </c>
      <c r="K451" s="103">
        <f>SUM('เลย '!AI19)</f>
        <v>1206658.0899999999</v>
      </c>
      <c r="L451" s="104">
        <f>'เลย '!AJ19</f>
        <v>1821587.24</v>
      </c>
      <c r="M451" s="104">
        <f>'เลย '!AK19</f>
        <v>2049870.06</v>
      </c>
      <c r="N451" s="100"/>
      <c r="O451" s="100"/>
      <c r="P451" s="100"/>
      <c r="Q451" s="92">
        <f t="shared" si="14"/>
        <v>-228282.82000000007</v>
      </c>
      <c r="R451" s="93">
        <f t="shared" si="15"/>
        <v>330.71663761801017</v>
      </c>
    </row>
    <row r="452" spans="1:18" x14ac:dyDescent="0.7">
      <c r="A452" s="99">
        <v>18</v>
      </c>
      <c r="B452" s="100" t="s">
        <v>58</v>
      </c>
      <c r="C452" s="100" t="s">
        <v>362</v>
      </c>
      <c r="D452" s="100" t="s">
        <v>363</v>
      </c>
      <c r="E452" s="100" t="s">
        <v>364</v>
      </c>
      <c r="F452" s="100" t="s">
        <v>178</v>
      </c>
      <c r="G452" s="100" t="s">
        <v>699</v>
      </c>
      <c r="H452" s="101">
        <v>2190</v>
      </c>
      <c r="I452" s="99">
        <v>2</v>
      </c>
      <c r="J452" s="102">
        <f>SUM('เลย '!F20)</f>
        <v>532316.63</v>
      </c>
      <c r="K452" s="103">
        <f>SUM('เลย '!AI20)</f>
        <v>514065.76999999996</v>
      </c>
      <c r="L452" s="104">
        <f>'เลย '!AJ20</f>
        <v>2125778.7000000002</v>
      </c>
      <c r="M452" s="104">
        <f>'เลย '!AK20</f>
        <v>1924669.28</v>
      </c>
      <c r="N452" s="100"/>
      <c r="O452" s="100"/>
      <c r="P452" s="100"/>
      <c r="Q452" s="92">
        <f t="shared" si="14"/>
        <v>201109.42000000016</v>
      </c>
      <c r="R452" s="93">
        <f t="shared" si="15"/>
        <v>970.67520547945219</v>
      </c>
    </row>
    <row r="453" spans="1:18" x14ac:dyDescent="0.7">
      <c r="A453" s="99">
        <v>19</v>
      </c>
      <c r="B453" s="100" t="s">
        <v>58</v>
      </c>
      <c r="C453" s="100" t="s">
        <v>362</v>
      </c>
      <c r="D453" s="100" t="s">
        <v>363</v>
      </c>
      <c r="E453" s="100" t="s">
        <v>364</v>
      </c>
      <c r="F453" s="100" t="s">
        <v>178</v>
      </c>
      <c r="G453" s="100" t="s">
        <v>700</v>
      </c>
      <c r="H453" s="101">
        <v>2432</v>
      </c>
      <c r="I453" s="99">
        <v>2</v>
      </c>
      <c r="J453" s="102">
        <f>SUM('เลย '!F21)</f>
        <v>601650.92000000004</v>
      </c>
      <c r="K453" s="103">
        <f>SUM('เลย '!AI21)</f>
        <v>685876.20000000007</v>
      </c>
      <c r="L453" s="104">
        <f>'เลย '!AJ21</f>
        <v>1739791.03</v>
      </c>
      <c r="M453" s="104">
        <f>'เลย '!AK21</f>
        <v>1742597.14</v>
      </c>
      <c r="N453" s="100"/>
      <c r="O453" s="100"/>
      <c r="P453" s="100"/>
      <c r="Q453" s="92">
        <f t="shared" si="14"/>
        <v>-2806.1099999998696</v>
      </c>
      <c r="R453" s="93">
        <f t="shared" si="15"/>
        <v>715.3746011513158</v>
      </c>
    </row>
    <row r="454" spans="1:18" x14ac:dyDescent="0.7">
      <c r="A454" s="99">
        <v>20</v>
      </c>
      <c r="B454" s="100" t="s">
        <v>58</v>
      </c>
      <c r="C454" s="100" t="s">
        <v>362</v>
      </c>
      <c r="D454" s="100" t="s">
        <v>363</v>
      </c>
      <c r="E454" s="100" t="s">
        <v>364</v>
      </c>
      <c r="F454" s="100" t="s">
        <v>178</v>
      </c>
      <c r="G454" s="100" t="s">
        <v>701</v>
      </c>
      <c r="H454" s="101">
        <v>2840</v>
      </c>
      <c r="I454" s="99">
        <v>2</v>
      </c>
      <c r="J454" s="102">
        <f>SUM('เลย '!F22)</f>
        <v>814957.84</v>
      </c>
      <c r="K454" s="103">
        <f>SUM('เลย '!AI22)</f>
        <v>681035.87</v>
      </c>
      <c r="L454" s="104">
        <f>'เลย '!AJ22</f>
        <v>1661749</v>
      </c>
      <c r="M454" s="104">
        <f>'เลย '!AK22</f>
        <v>1442504.8599999999</v>
      </c>
      <c r="N454" s="100"/>
      <c r="O454" s="100"/>
      <c r="P454" s="100"/>
      <c r="Q454" s="92">
        <f t="shared" si="14"/>
        <v>219244.14000000013</v>
      </c>
      <c r="R454" s="93">
        <f t="shared" si="15"/>
        <v>585.1228873239437</v>
      </c>
    </row>
    <row r="455" spans="1:18" s="111" customFormat="1" x14ac:dyDescent="0.7">
      <c r="A455" s="105">
        <v>1</v>
      </c>
      <c r="B455" s="106" t="s">
        <v>58</v>
      </c>
      <c r="C455" s="106"/>
      <c r="D455" s="106"/>
      <c r="E455" s="106" t="s">
        <v>75</v>
      </c>
      <c r="F455" s="106"/>
      <c r="G455" s="106" t="s">
        <v>366</v>
      </c>
      <c r="H455" s="112">
        <f>SUM(H435:H454)</f>
        <v>74668</v>
      </c>
      <c r="I455" s="105"/>
      <c r="J455" s="108">
        <f>SUM(J435:J454)</f>
        <v>17649799.320000004</v>
      </c>
      <c r="K455" s="108">
        <f>SUM(K435:K454)</f>
        <v>18065402.600000001</v>
      </c>
      <c r="L455" s="108">
        <f>SUM(L435:L454)</f>
        <v>46130460.320000015</v>
      </c>
      <c r="M455" s="108">
        <f>SUM(M435:M454)</f>
        <v>45275672.620000005</v>
      </c>
      <c r="N455" s="106">
        <v>19</v>
      </c>
      <c r="O455" s="106">
        <v>19</v>
      </c>
      <c r="P455" s="106">
        <f>N455-O455</f>
        <v>0</v>
      </c>
      <c r="Q455" s="109">
        <f t="shared" ref="Q455:Q518" si="17">L455-M455</f>
        <v>854787.70000001043</v>
      </c>
      <c r="R455" s="110">
        <f>L455/H455</f>
        <v>617.80763272084448</v>
      </c>
    </row>
    <row r="456" spans="1:18" x14ac:dyDescent="0.7">
      <c r="A456" s="99">
        <v>1</v>
      </c>
      <c r="B456" s="100" t="s">
        <v>58</v>
      </c>
      <c r="C456" s="100" t="s">
        <v>367</v>
      </c>
      <c r="D456" s="100" t="s">
        <v>79</v>
      </c>
      <c r="E456" s="100" t="s">
        <v>368</v>
      </c>
      <c r="F456" s="100" t="s">
        <v>208</v>
      </c>
      <c r="G456" s="100" t="s">
        <v>369</v>
      </c>
      <c r="H456" s="101"/>
      <c r="I456" s="99"/>
      <c r="J456" s="102"/>
      <c r="K456" s="103"/>
      <c r="L456" s="104"/>
      <c r="M456" s="104"/>
      <c r="N456" s="100"/>
      <c r="O456" s="100"/>
      <c r="P456" s="100"/>
    </row>
    <row r="457" spans="1:18" x14ac:dyDescent="0.7">
      <c r="A457" s="99">
        <v>2</v>
      </c>
      <c r="B457" s="100" t="s">
        <v>58</v>
      </c>
      <c r="C457" s="100" t="s">
        <v>367</v>
      </c>
      <c r="D457" s="100" t="s">
        <v>79</v>
      </c>
      <c r="E457" s="100" t="s">
        <v>368</v>
      </c>
      <c r="F457" s="100" t="s">
        <v>178</v>
      </c>
      <c r="G457" s="100" t="s">
        <v>702</v>
      </c>
      <c r="H457" s="101">
        <v>1745</v>
      </c>
      <c r="I457" s="99">
        <v>2</v>
      </c>
      <c r="J457" s="102">
        <f>'เลย '!F23</f>
        <v>238440.19</v>
      </c>
      <c r="K457" s="103">
        <f>SUM('เลย '!AI23)</f>
        <v>214649.74</v>
      </c>
      <c r="L457" s="104">
        <f>'เลย '!AJ23</f>
        <v>857235.40999999992</v>
      </c>
      <c r="M457" s="104">
        <f>'เลย '!AK23</f>
        <v>926896.52</v>
      </c>
      <c r="N457" s="100"/>
      <c r="O457" s="100"/>
      <c r="P457" s="100"/>
      <c r="Q457" s="92">
        <f t="shared" si="17"/>
        <v>-69661.110000000102</v>
      </c>
      <c r="R457" s="93">
        <f t="shared" ref="R457:R518" si="18">L457/H457</f>
        <v>491.25238395415465</v>
      </c>
    </row>
    <row r="458" spans="1:18" x14ac:dyDescent="0.7">
      <c r="A458" s="99">
        <v>3</v>
      </c>
      <c r="B458" s="100" t="s">
        <v>58</v>
      </c>
      <c r="C458" s="100" t="s">
        <v>367</v>
      </c>
      <c r="D458" s="100" t="s">
        <v>79</v>
      </c>
      <c r="E458" s="100" t="s">
        <v>368</v>
      </c>
      <c r="F458" s="100" t="s">
        <v>178</v>
      </c>
      <c r="G458" s="100" t="s">
        <v>703</v>
      </c>
      <c r="H458" s="101">
        <v>4989</v>
      </c>
      <c r="I458" s="99">
        <v>4</v>
      </c>
      <c r="J458" s="102">
        <f>'เลย '!F24</f>
        <v>1178744.6100000001</v>
      </c>
      <c r="K458" s="103">
        <f>SUM('เลย '!AI24)</f>
        <v>1502791.06</v>
      </c>
      <c r="L458" s="104">
        <f>'เลย '!AJ24</f>
        <v>2912735.26</v>
      </c>
      <c r="M458" s="104">
        <f>'เลย '!AK24</f>
        <v>2176096.77</v>
      </c>
      <c r="N458" s="100"/>
      <c r="O458" s="100"/>
      <c r="P458" s="100"/>
      <c r="Q458" s="92">
        <f t="shared" si="17"/>
        <v>736638.48999999976</v>
      </c>
      <c r="R458" s="93">
        <f t="shared" si="18"/>
        <v>583.83148125876926</v>
      </c>
    </row>
    <row r="459" spans="1:18" x14ac:dyDescent="0.7">
      <c r="A459" s="99">
        <v>4</v>
      </c>
      <c r="B459" s="100" t="s">
        <v>58</v>
      </c>
      <c r="C459" s="100" t="s">
        <v>367</v>
      </c>
      <c r="D459" s="100" t="s">
        <v>79</v>
      </c>
      <c r="E459" s="100" t="s">
        <v>368</v>
      </c>
      <c r="F459" s="100" t="s">
        <v>178</v>
      </c>
      <c r="G459" s="100" t="s">
        <v>704</v>
      </c>
      <c r="H459" s="101">
        <v>1240</v>
      </c>
      <c r="I459" s="99">
        <v>1</v>
      </c>
      <c r="J459" s="102">
        <f>'เลย '!F25</f>
        <v>169450.91</v>
      </c>
      <c r="K459" s="103">
        <f>SUM('เลย '!AI25)</f>
        <v>202360.73</v>
      </c>
      <c r="L459" s="104">
        <f>'เลย '!AJ25</f>
        <v>2220163.8200000003</v>
      </c>
      <c r="M459" s="104">
        <f>'เลย '!AK25</f>
        <v>2477210.6199999996</v>
      </c>
      <c r="N459" s="100"/>
      <c r="O459" s="100"/>
      <c r="P459" s="100"/>
      <c r="Q459" s="92">
        <f t="shared" si="17"/>
        <v>-257046.79999999935</v>
      </c>
      <c r="R459" s="93">
        <f t="shared" si="18"/>
        <v>1790.4546935483872</v>
      </c>
    </row>
    <row r="460" spans="1:18" x14ac:dyDescent="0.7">
      <c r="A460" s="99">
        <v>5</v>
      </c>
      <c r="B460" s="100" t="s">
        <v>58</v>
      </c>
      <c r="C460" s="100" t="s">
        <v>367</v>
      </c>
      <c r="D460" s="100" t="s">
        <v>79</v>
      </c>
      <c r="E460" s="100" t="s">
        <v>368</v>
      </c>
      <c r="F460" s="100" t="s">
        <v>178</v>
      </c>
      <c r="G460" s="100" t="s">
        <v>705</v>
      </c>
      <c r="H460" s="101">
        <v>3087</v>
      </c>
      <c r="I460" s="99">
        <v>3</v>
      </c>
      <c r="J460" s="102">
        <f>'เลย '!F26</f>
        <v>330368.31</v>
      </c>
      <c r="K460" s="103">
        <f>SUM('เลย '!AI26)</f>
        <v>369834.75</v>
      </c>
      <c r="L460" s="104">
        <f>'เลย '!AJ26</f>
        <v>543676.67999999993</v>
      </c>
      <c r="M460" s="104">
        <f>'เลย '!AK26</f>
        <v>774651.26000000013</v>
      </c>
      <c r="N460" s="100"/>
      <c r="O460" s="100"/>
      <c r="P460" s="100"/>
      <c r="Q460" s="92">
        <f t="shared" si="17"/>
        <v>-230974.58000000019</v>
      </c>
      <c r="R460" s="93">
        <f t="shared" si="18"/>
        <v>176.11813411078714</v>
      </c>
    </row>
    <row r="461" spans="1:18" x14ac:dyDescent="0.7">
      <c r="A461" s="99">
        <v>6</v>
      </c>
      <c r="B461" s="100" t="s">
        <v>58</v>
      </c>
      <c r="C461" s="100" t="s">
        <v>367</v>
      </c>
      <c r="D461" s="100" t="s">
        <v>79</v>
      </c>
      <c r="E461" s="100" t="s">
        <v>368</v>
      </c>
      <c r="F461" s="100" t="s">
        <v>178</v>
      </c>
      <c r="G461" s="100" t="s">
        <v>706</v>
      </c>
      <c r="H461" s="101">
        <v>2421</v>
      </c>
      <c r="I461" s="99">
        <v>2</v>
      </c>
      <c r="J461" s="102">
        <f>'เลย '!F27</f>
        <v>493468.64</v>
      </c>
      <c r="K461" s="103">
        <f>SUM('เลย '!AI27)</f>
        <v>514368.14</v>
      </c>
      <c r="L461" s="104">
        <f>'เลย '!AJ27</f>
        <v>1391965.71</v>
      </c>
      <c r="M461" s="104">
        <f>'เลย '!AK27</f>
        <v>1537971.01</v>
      </c>
      <c r="N461" s="100"/>
      <c r="O461" s="100"/>
      <c r="P461" s="100"/>
      <c r="Q461" s="92">
        <f t="shared" si="17"/>
        <v>-146005.30000000005</v>
      </c>
      <c r="R461" s="93">
        <f t="shared" si="18"/>
        <v>574.95485749690204</v>
      </c>
    </row>
    <row r="462" spans="1:18" s="111" customFormat="1" x14ac:dyDescent="0.7">
      <c r="A462" s="105">
        <v>2</v>
      </c>
      <c r="B462" s="106" t="s">
        <v>58</v>
      </c>
      <c r="C462" s="106"/>
      <c r="D462" s="106"/>
      <c r="E462" s="106" t="s">
        <v>75</v>
      </c>
      <c r="F462" s="106"/>
      <c r="G462" s="106" t="s">
        <v>370</v>
      </c>
      <c r="H462" s="112">
        <f>SUM(H456:H461)</f>
        <v>13482</v>
      </c>
      <c r="I462" s="105"/>
      <c r="J462" s="108">
        <f>SUM(J456:J461)</f>
        <v>2410472.66</v>
      </c>
      <c r="K462" s="108">
        <f>SUM(K456:K461)</f>
        <v>2804004.4200000004</v>
      </c>
      <c r="L462" s="108">
        <f>SUM(L456:L461)</f>
        <v>7925776.8799999999</v>
      </c>
      <c r="M462" s="108">
        <f>SUM(M456:M461)</f>
        <v>7892826.1799999997</v>
      </c>
      <c r="N462" s="106">
        <v>5</v>
      </c>
      <c r="O462" s="106">
        <v>5</v>
      </c>
      <c r="P462" s="106">
        <f>N462-O462</f>
        <v>0</v>
      </c>
      <c r="Q462" s="109">
        <f t="shared" si="17"/>
        <v>32950.700000000186</v>
      </c>
      <c r="R462" s="110">
        <f>L462/H462</f>
        <v>587.8784215991692</v>
      </c>
    </row>
    <row r="463" spans="1:18" x14ac:dyDescent="0.7">
      <c r="A463" s="99">
        <v>1</v>
      </c>
      <c r="B463" s="100" t="s">
        <v>58</v>
      </c>
      <c r="C463" s="100" t="s">
        <v>371</v>
      </c>
      <c r="D463" s="100" t="s">
        <v>86</v>
      </c>
      <c r="E463" s="100" t="s">
        <v>372</v>
      </c>
      <c r="F463" s="100" t="s">
        <v>208</v>
      </c>
      <c r="G463" s="100" t="s">
        <v>373</v>
      </c>
      <c r="H463" s="101"/>
      <c r="I463" s="99"/>
      <c r="J463" s="102"/>
      <c r="K463" s="103"/>
      <c r="L463" s="104"/>
      <c r="M463" s="104"/>
      <c r="N463" s="100"/>
      <c r="O463" s="100"/>
      <c r="P463" s="100"/>
    </row>
    <row r="464" spans="1:18" x14ac:dyDescent="0.7">
      <c r="A464" s="99">
        <v>2</v>
      </c>
      <c r="B464" s="100" t="s">
        <v>58</v>
      </c>
      <c r="C464" s="100" t="s">
        <v>371</v>
      </c>
      <c r="D464" s="100" t="s">
        <v>86</v>
      </c>
      <c r="E464" s="100" t="s">
        <v>372</v>
      </c>
      <c r="F464" s="100" t="s">
        <v>178</v>
      </c>
      <c r="G464" s="100" t="s">
        <v>707</v>
      </c>
      <c r="H464" s="101">
        <v>4591</v>
      </c>
      <c r="I464" s="99">
        <v>4</v>
      </c>
      <c r="J464" s="102">
        <f>'เลย '!F28</f>
        <v>1093940.0900000001</v>
      </c>
      <c r="K464" s="103">
        <f>SUM('เลย '!AI28)</f>
        <v>1119612.6600000001</v>
      </c>
      <c r="L464" s="104">
        <f>'เลย '!AJ28</f>
        <v>3684874.8</v>
      </c>
      <c r="M464" s="104">
        <f>'เลย '!AK28</f>
        <v>3604698.8899999997</v>
      </c>
      <c r="N464" s="100"/>
      <c r="O464" s="100"/>
      <c r="P464" s="100"/>
      <c r="Q464" s="92">
        <f t="shared" si="17"/>
        <v>80175.910000000149</v>
      </c>
      <c r="R464" s="93">
        <f t="shared" si="18"/>
        <v>802.63010237421042</v>
      </c>
    </row>
    <row r="465" spans="1:18" x14ac:dyDescent="0.7">
      <c r="A465" s="99">
        <v>3</v>
      </c>
      <c r="B465" s="100" t="s">
        <v>58</v>
      </c>
      <c r="C465" s="100" t="s">
        <v>371</v>
      </c>
      <c r="D465" s="100" t="s">
        <v>86</v>
      </c>
      <c r="E465" s="100" t="s">
        <v>372</v>
      </c>
      <c r="F465" s="100" t="s">
        <v>178</v>
      </c>
      <c r="G465" s="100" t="s">
        <v>708</v>
      </c>
      <c r="H465" s="101">
        <v>2795</v>
      </c>
      <c r="I465" s="99">
        <v>2</v>
      </c>
      <c r="J465" s="102">
        <f>'เลย '!F29</f>
        <v>703393.07</v>
      </c>
      <c r="K465" s="103">
        <f>SUM('เลย '!AI29)</f>
        <v>625934.38</v>
      </c>
      <c r="L465" s="104">
        <f>'เลย '!AJ29</f>
        <v>1369358.72</v>
      </c>
      <c r="M465" s="104">
        <f>'เลย '!AK29</f>
        <v>1381202.98</v>
      </c>
      <c r="N465" s="100"/>
      <c r="O465" s="100"/>
      <c r="P465" s="100"/>
      <c r="Q465" s="92">
        <f t="shared" si="17"/>
        <v>-11844.260000000009</v>
      </c>
      <c r="R465" s="93">
        <f t="shared" si="18"/>
        <v>489.93156350626117</v>
      </c>
    </row>
    <row r="466" spans="1:18" x14ac:dyDescent="0.7">
      <c r="A466" s="99">
        <v>4</v>
      </c>
      <c r="B466" s="100" t="s">
        <v>58</v>
      </c>
      <c r="C466" s="100" t="s">
        <v>371</v>
      </c>
      <c r="D466" s="100" t="s">
        <v>86</v>
      </c>
      <c r="E466" s="100" t="s">
        <v>372</v>
      </c>
      <c r="F466" s="100" t="s">
        <v>178</v>
      </c>
      <c r="G466" s="100" t="s">
        <v>709</v>
      </c>
      <c r="H466" s="101">
        <v>3578</v>
      </c>
      <c r="I466" s="99">
        <v>3</v>
      </c>
      <c r="J466" s="102">
        <f>'เลย '!F30</f>
        <v>988047.54</v>
      </c>
      <c r="K466" s="103">
        <f>SUM('เลย '!AI30)</f>
        <v>1010528.31</v>
      </c>
      <c r="L466" s="104">
        <f>'เลย '!AJ30</f>
        <v>1713679.85</v>
      </c>
      <c r="M466" s="104">
        <f>'เลย '!AK30</f>
        <v>1629834.27</v>
      </c>
      <c r="N466" s="100"/>
      <c r="O466" s="100"/>
      <c r="P466" s="100"/>
      <c r="Q466" s="92">
        <f t="shared" si="17"/>
        <v>83845.580000000075</v>
      </c>
      <c r="R466" s="93">
        <f t="shared" si="18"/>
        <v>478.94909167132477</v>
      </c>
    </row>
    <row r="467" spans="1:18" x14ac:dyDescent="0.7">
      <c r="A467" s="99">
        <v>5</v>
      </c>
      <c r="B467" s="100" t="s">
        <v>58</v>
      </c>
      <c r="C467" s="100" t="s">
        <v>371</v>
      </c>
      <c r="D467" s="100" t="s">
        <v>86</v>
      </c>
      <c r="E467" s="100" t="s">
        <v>372</v>
      </c>
      <c r="F467" s="100" t="s">
        <v>178</v>
      </c>
      <c r="G467" s="100" t="s">
        <v>710</v>
      </c>
      <c r="H467" s="101">
        <v>5176</v>
      </c>
      <c r="I467" s="99">
        <v>4</v>
      </c>
      <c r="J467" s="102">
        <f>'เลย '!F31</f>
        <v>761748.04</v>
      </c>
      <c r="K467" s="103">
        <f>SUM('เลย '!AI31)</f>
        <v>785862.28</v>
      </c>
      <c r="L467" s="104">
        <f>'เลย '!AJ31</f>
        <v>2611186.5699999998</v>
      </c>
      <c r="M467" s="104">
        <f>'เลย '!AK31</f>
        <v>2329928.38</v>
      </c>
      <c r="N467" s="100"/>
      <c r="O467" s="100"/>
      <c r="P467" s="100"/>
      <c r="Q467" s="92">
        <f t="shared" si="17"/>
        <v>281258.18999999994</v>
      </c>
      <c r="R467" s="93">
        <f t="shared" si="18"/>
        <v>504.47963098918081</v>
      </c>
    </row>
    <row r="468" spans="1:18" x14ac:dyDescent="0.7">
      <c r="A468" s="99">
        <v>6</v>
      </c>
      <c r="B468" s="100" t="s">
        <v>58</v>
      </c>
      <c r="C468" s="100" t="s">
        <v>371</v>
      </c>
      <c r="D468" s="100" t="s">
        <v>86</v>
      </c>
      <c r="E468" s="100" t="s">
        <v>372</v>
      </c>
      <c r="F468" s="100" t="s">
        <v>178</v>
      </c>
      <c r="G468" s="100" t="s">
        <v>711</v>
      </c>
      <c r="H468" s="101">
        <v>2328</v>
      </c>
      <c r="I468" s="99">
        <v>2</v>
      </c>
      <c r="J468" s="102">
        <f>'เลย '!F32</f>
        <v>599574.9</v>
      </c>
      <c r="K468" s="103">
        <f>SUM('เลย '!AI32)</f>
        <v>627835.56999999995</v>
      </c>
      <c r="L468" s="104">
        <f>'เลย '!AJ32</f>
        <v>2066654.0499999998</v>
      </c>
      <c r="M468" s="104">
        <f>'เลย '!AK32</f>
        <v>2194539.42</v>
      </c>
      <c r="N468" s="100"/>
      <c r="O468" s="100"/>
      <c r="P468" s="100"/>
      <c r="Q468" s="92">
        <f t="shared" si="17"/>
        <v>-127885.37000000011</v>
      </c>
      <c r="R468" s="93">
        <f t="shared" si="18"/>
        <v>887.7379939862542</v>
      </c>
    </row>
    <row r="469" spans="1:18" x14ac:dyDescent="0.7">
      <c r="A469" s="99">
        <v>7</v>
      </c>
      <c r="B469" s="100" t="s">
        <v>58</v>
      </c>
      <c r="C469" s="100" t="s">
        <v>371</v>
      </c>
      <c r="D469" s="100" t="s">
        <v>86</v>
      </c>
      <c r="E469" s="100" t="s">
        <v>372</v>
      </c>
      <c r="F469" s="100" t="s">
        <v>178</v>
      </c>
      <c r="G469" s="100" t="s">
        <v>712</v>
      </c>
      <c r="H469" s="101">
        <v>1655</v>
      </c>
      <c r="I469" s="99">
        <v>2</v>
      </c>
      <c r="J469" s="102">
        <f>'เลย '!F33</f>
        <v>704865.41</v>
      </c>
      <c r="K469" s="103">
        <f>SUM('เลย '!AI33)</f>
        <v>762226.78</v>
      </c>
      <c r="L469" s="104">
        <f>'เลย '!AJ33</f>
        <v>1683441.43</v>
      </c>
      <c r="M469" s="104">
        <f>'เลย '!AK33</f>
        <v>1850520.8199999998</v>
      </c>
      <c r="N469" s="100"/>
      <c r="O469" s="100"/>
      <c r="P469" s="100"/>
      <c r="Q469" s="92">
        <f t="shared" si="17"/>
        <v>-167079.3899999999</v>
      </c>
      <c r="R469" s="93">
        <f t="shared" si="18"/>
        <v>1017.1851540785498</v>
      </c>
    </row>
    <row r="470" spans="1:18" x14ac:dyDescent="0.7">
      <c r="A470" s="99">
        <v>8</v>
      </c>
      <c r="B470" s="100" t="s">
        <v>58</v>
      </c>
      <c r="C470" s="100" t="s">
        <v>371</v>
      </c>
      <c r="D470" s="100" t="s">
        <v>86</v>
      </c>
      <c r="E470" s="100" t="s">
        <v>372</v>
      </c>
      <c r="F470" s="100" t="s">
        <v>178</v>
      </c>
      <c r="G470" s="100" t="s">
        <v>713</v>
      </c>
      <c r="H470" s="101">
        <v>2535</v>
      </c>
      <c r="I470" s="99">
        <v>2</v>
      </c>
      <c r="J470" s="102">
        <f>'เลย '!F34</f>
        <v>481243.99</v>
      </c>
      <c r="K470" s="103">
        <f>SUM('เลย '!AI34)</f>
        <v>502527.55</v>
      </c>
      <c r="L470" s="104">
        <f>'เลย '!AJ34</f>
        <v>2619289.39</v>
      </c>
      <c r="M470" s="104">
        <f>'เลย '!AK34</f>
        <v>2498682.0700000003</v>
      </c>
      <c r="N470" s="100"/>
      <c r="O470" s="100"/>
      <c r="P470" s="100"/>
      <c r="Q470" s="92">
        <f t="shared" si="17"/>
        <v>120607.31999999983</v>
      </c>
      <c r="R470" s="93">
        <f t="shared" si="18"/>
        <v>1033.2502524654833</v>
      </c>
    </row>
    <row r="471" spans="1:18" x14ac:dyDescent="0.7">
      <c r="A471" s="99">
        <v>9</v>
      </c>
      <c r="B471" s="100" t="s">
        <v>58</v>
      </c>
      <c r="C471" s="100" t="s">
        <v>371</v>
      </c>
      <c r="D471" s="100" t="s">
        <v>86</v>
      </c>
      <c r="E471" s="100" t="s">
        <v>372</v>
      </c>
      <c r="F471" s="100" t="s">
        <v>178</v>
      </c>
      <c r="G471" s="100" t="s">
        <v>714</v>
      </c>
      <c r="H471" s="101">
        <v>2411</v>
      </c>
      <c r="I471" s="99">
        <v>2</v>
      </c>
      <c r="J471" s="102">
        <f>'เลย '!F35</f>
        <v>575505.11</v>
      </c>
      <c r="K471" s="103">
        <f>SUM('เลย '!AI35)</f>
        <v>737536.1100000001</v>
      </c>
      <c r="L471" s="104">
        <f>'เลย '!AJ35</f>
        <v>827421.38</v>
      </c>
      <c r="M471" s="104">
        <f>'เลย '!AK35</f>
        <v>576237.72000000009</v>
      </c>
      <c r="N471" s="100"/>
      <c r="O471" s="100"/>
      <c r="P471" s="100"/>
      <c r="Q471" s="92">
        <f t="shared" si="17"/>
        <v>251183.65999999992</v>
      </c>
      <c r="R471" s="93">
        <f t="shared" si="18"/>
        <v>343.1859726254666</v>
      </c>
    </row>
    <row r="472" spans="1:18" x14ac:dyDescent="0.7">
      <c r="A472" s="99">
        <v>10</v>
      </c>
      <c r="B472" s="100" t="s">
        <v>58</v>
      </c>
      <c r="C472" s="100" t="s">
        <v>371</v>
      </c>
      <c r="D472" s="100" t="s">
        <v>86</v>
      </c>
      <c r="E472" s="100" t="s">
        <v>372</v>
      </c>
      <c r="F472" s="100" t="s">
        <v>178</v>
      </c>
      <c r="G472" s="100" t="s">
        <v>715</v>
      </c>
      <c r="H472" s="101">
        <v>1725</v>
      </c>
      <c r="I472" s="99">
        <v>2</v>
      </c>
      <c r="J472" s="102">
        <f>'เลย '!F36</f>
        <v>576202.34</v>
      </c>
      <c r="K472" s="103">
        <f>SUM('เลย '!AI36)</f>
        <v>618454.24</v>
      </c>
      <c r="L472" s="104">
        <f>'เลย '!AJ36</f>
        <v>1682669.6400000001</v>
      </c>
      <c r="M472" s="104">
        <f>'เลย '!AK36</f>
        <v>1370818.8</v>
      </c>
      <c r="N472" s="100"/>
      <c r="O472" s="100"/>
      <c r="P472" s="100"/>
      <c r="Q472" s="92">
        <f t="shared" si="17"/>
        <v>311850.84000000008</v>
      </c>
      <c r="R472" s="93">
        <f t="shared" si="18"/>
        <v>975.46066086956534</v>
      </c>
    </row>
    <row r="473" spans="1:18" x14ac:dyDescent="0.7">
      <c r="A473" s="99">
        <v>11</v>
      </c>
      <c r="B473" s="100" t="s">
        <v>58</v>
      </c>
      <c r="C473" s="100" t="s">
        <v>371</v>
      </c>
      <c r="D473" s="100" t="s">
        <v>86</v>
      </c>
      <c r="E473" s="100" t="s">
        <v>372</v>
      </c>
      <c r="F473" s="100" t="s">
        <v>178</v>
      </c>
      <c r="G473" s="100" t="s">
        <v>716</v>
      </c>
      <c r="H473" s="101">
        <v>2404</v>
      </c>
      <c r="I473" s="99">
        <v>2</v>
      </c>
      <c r="J473" s="102">
        <f>'เลย '!F37</f>
        <v>668384.5</v>
      </c>
      <c r="K473" s="103">
        <f>SUM('เลย '!AI37)</f>
        <v>771143.03</v>
      </c>
      <c r="L473" s="104">
        <f>'เลย '!AJ37</f>
        <v>1880783.08</v>
      </c>
      <c r="M473" s="104">
        <f>'เลย '!AK37</f>
        <v>1809663.32</v>
      </c>
      <c r="N473" s="100"/>
      <c r="O473" s="100"/>
      <c r="P473" s="100"/>
      <c r="Q473" s="92">
        <f t="shared" si="17"/>
        <v>71119.760000000009</v>
      </c>
      <c r="R473" s="93">
        <f t="shared" si="18"/>
        <v>782.35569051580705</v>
      </c>
    </row>
    <row r="474" spans="1:18" x14ac:dyDescent="0.7">
      <c r="A474" s="99">
        <v>12</v>
      </c>
      <c r="B474" s="100" t="s">
        <v>58</v>
      </c>
      <c r="C474" s="100" t="s">
        <v>371</v>
      </c>
      <c r="D474" s="100" t="s">
        <v>86</v>
      </c>
      <c r="E474" s="100" t="s">
        <v>372</v>
      </c>
      <c r="F474" s="100" t="s">
        <v>178</v>
      </c>
      <c r="G474" s="100" t="s">
        <v>717</v>
      </c>
      <c r="H474" s="101">
        <v>2019</v>
      </c>
      <c r="I474" s="99">
        <v>2</v>
      </c>
      <c r="J474" s="102">
        <f>'เลย '!F38</f>
        <v>398194.38</v>
      </c>
      <c r="K474" s="103">
        <f>SUM('เลย '!AI38)</f>
        <v>482982.93</v>
      </c>
      <c r="L474" s="104">
        <f>'เลย '!AJ38</f>
        <v>1461659.97</v>
      </c>
      <c r="M474" s="104">
        <f>'เลย '!AK38</f>
        <v>1476897.62</v>
      </c>
      <c r="N474" s="100"/>
      <c r="O474" s="100"/>
      <c r="P474" s="100"/>
      <c r="Q474" s="92">
        <f t="shared" si="17"/>
        <v>-15237.65000000014</v>
      </c>
      <c r="R474" s="93">
        <f t="shared" si="18"/>
        <v>723.95243684992568</v>
      </c>
    </row>
    <row r="475" spans="1:18" x14ac:dyDescent="0.7">
      <c r="A475" s="99">
        <v>13</v>
      </c>
      <c r="B475" s="100" t="s">
        <v>58</v>
      </c>
      <c r="C475" s="100" t="s">
        <v>371</v>
      </c>
      <c r="D475" s="100" t="s">
        <v>86</v>
      </c>
      <c r="E475" s="100" t="s">
        <v>372</v>
      </c>
      <c r="F475" s="100" t="s">
        <v>178</v>
      </c>
      <c r="G475" s="100" t="s">
        <v>718</v>
      </c>
      <c r="H475" s="101">
        <v>2954</v>
      </c>
      <c r="I475" s="99">
        <v>2</v>
      </c>
      <c r="J475" s="102">
        <f>'เลย '!F39</f>
        <v>1037986.13</v>
      </c>
      <c r="K475" s="103">
        <f>SUM('เลย '!AI39)</f>
        <v>1055439.1499999999</v>
      </c>
      <c r="L475" s="104">
        <f>'เลย '!AJ39</f>
        <v>1642260.5699999998</v>
      </c>
      <c r="M475" s="104">
        <f>'เลย '!AK39</f>
        <v>1604618.65</v>
      </c>
      <c r="N475" s="100"/>
      <c r="O475" s="100"/>
      <c r="P475" s="100"/>
      <c r="Q475" s="92">
        <f t="shared" si="17"/>
        <v>37641.919999999925</v>
      </c>
      <c r="R475" s="93">
        <f t="shared" si="18"/>
        <v>555.94467501692611</v>
      </c>
    </row>
    <row r="476" spans="1:18" x14ac:dyDescent="0.7">
      <c r="A476" s="99">
        <v>14</v>
      </c>
      <c r="B476" s="100" t="s">
        <v>58</v>
      </c>
      <c r="C476" s="100" t="s">
        <v>371</v>
      </c>
      <c r="D476" s="100" t="s">
        <v>86</v>
      </c>
      <c r="E476" s="100" t="s">
        <v>372</v>
      </c>
      <c r="F476" s="100" t="s">
        <v>178</v>
      </c>
      <c r="G476" s="100" t="s">
        <v>719</v>
      </c>
      <c r="H476" s="101">
        <v>2098</v>
      </c>
      <c r="I476" s="99">
        <v>2</v>
      </c>
      <c r="J476" s="102">
        <f>'เลย '!F40</f>
        <v>820831.23</v>
      </c>
      <c r="K476" s="103">
        <f>SUM('เลย '!AI40)</f>
        <v>575617.23</v>
      </c>
      <c r="L476" s="104">
        <f>'เลย '!AJ40</f>
        <v>2209052.9299999997</v>
      </c>
      <c r="M476" s="104">
        <f>'เลย '!AK40</f>
        <v>2244303.31</v>
      </c>
      <c r="N476" s="100"/>
      <c r="O476" s="100"/>
      <c r="P476" s="100"/>
      <c r="Q476" s="92">
        <f t="shared" si="17"/>
        <v>-35250.380000000354</v>
      </c>
      <c r="R476" s="93">
        <f t="shared" si="18"/>
        <v>1052.9327597712106</v>
      </c>
    </row>
    <row r="477" spans="1:18" x14ac:dyDescent="0.7">
      <c r="A477" s="99">
        <v>15</v>
      </c>
      <c r="B477" s="100" t="s">
        <v>58</v>
      </c>
      <c r="C477" s="100" t="s">
        <v>371</v>
      </c>
      <c r="D477" s="100" t="s">
        <v>86</v>
      </c>
      <c r="E477" s="100" t="s">
        <v>372</v>
      </c>
      <c r="F477" s="100" t="s">
        <v>178</v>
      </c>
      <c r="G477" s="100" t="s">
        <v>720</v>
      </c>
      <c r="H477" s="101">
        <v>2078</v>
      </c>
      <c r="I477" s="99">
        <v>2</v>
      </c>
      <c r="J477" s="102">
        <f>'เลย '!F41</f>
        <v>619752.80000000005</v>
      </c>
      <c r="K477" s="103">
        <f>SUM('เลย '!AI41)</f>
        <v>599002.6100000001</v>
      </c>
      <c r="L477" s="104">
        <f>'เลย '!AJ41</f>
        <v>1971630.0299999998</v>
      </c>
      <c r="M477" s="104">
        <f>'เลย '!AK41</f>
        <v>1912271.0699999998</v>
      </c>
      <c r="N477" s="100"/>
      <c r="O477" s="100"/>
      <c r="P477" s="100"/>
      <c r="Q477" s="92">
        <f t="shared" si="17"/>
        <v>59358.959999999963</v>
      </c>
      <c r="R477" s="93">
        <f t="shared" si="18"/>
        <v>948.81137151106827</v>
      </c>
    </row>
    <row r="478" spans="1:18" s="111" customFormat="1" x14ac:dyDescent="0.7">
      <c r="A478" s="105">
        <v>3</v>
      </c>
      <c r="B478" s="106" t="s">
        <v>58</v>
      </c>
      <c r="C478" s="106"/>
      <c r="D478" s="106"/>
      <c r="E478" s="106" t="s">
        <v>75</v>
      </c>
      <c r="F478" s="106"/>
      <c r="G478" s="106" t="s">
        <v>374</v>
      </c>
      <c r="H478" s="112">
        <f>SUM(H463:H477)</f>
        <v>38347</v>
      </c>
      <c r="I478" s="105"/>
      <c r="J478" s="108">
        <f>SUM(J463:J477)</f>
        <v>10029669.530000001</v>
      </c>
      <c r="K478" s="108">
        <f>SUM(K463:K477)</f>
        <v>10274702.83</v>
      </c>
      <c r="L478" s="108">
        <f>SUM(L463:L477)</f>
        <v>27423962.409999996</v>
      </c>
      <c r="M478" s="108">
        <f>SUM(M463:M477)</f>
        <v>26484217.32</v>
      </c>
      <c r="N478" s="106">
        <v>14</v>
      </c>
      <c r="O478" s="106">
        <v>14</v>
      </c>
      <c r="P478" s="106">
        <f>N478-O478</f>
        <v>0</v>
      </c>
      <c r="Q478" s="109">
        <f t="shared" si="17"/>
        <v>939745.08999999613</v>
      </c>
      <c r="R478" s="110">
        <f>L478/H478</f>
        <v>715.15274754218046</v>
      </c>
    </row>
    <row r="479" spans="1:18" x14ac:dyDescent="0.7">
      <c r="A479" s="99">
        <v>1</v>
      </c>
      <c r="B479" s="100" t="s">
        <v>58</v>
      </c>
      <c r="C479" s="100" t="s">
        <v>375</v>
      </c>
      <c r="D479" s="100" t="s">
        <v>93</v>
      </c>
      <c r="E479" s="100" t="s">
        <v>376</v>
      </c>
      <c r="F479" s="100" t="s">
        <v>208</v>
      </c>
      <c r="G479" s="100" t="s">
        <v>377</v>
      </c>
      <c r="H479" s="101"/>
      <c r="I479" s="99"/>
      <c r="J479" s="102"/>
      <c r="K479" s="103"/>
      <c r="L479" s="104"/>
      <c r="M479" s="104"/>
      <c r="N479" s="100"/>
      <c r="O479" s="100"/>
      <c r="P479" s="100"/>
    </row>
    <row r="480" spans="1:18" x14ac:dyDescent="0.7">
      <c r="A480" s="99">
        <v>2</v>
      </c>
      <c r="B480" s="100" t="s">
        <v>58</v>
      </c>
      <c r="C480" s="100" t="s">
        <v>375</v>
      </c>
      <c r="D480" s="100" t="s">
        <v>93</v>
      </c>
      <c r="E480" s="100" t="s">
        <v>376</v>
      </c>
      <c r="F480" s="100" t="s">
        <v>178</v>
      </c>
      <c r="G480" s="100" t="s">
        <v>721</v>
      </c>
      <c r="H480" s="101">
        <v>3715</v>
      </c>
      <c r="I480" s="99">
        <v>3</v>
      </c>
      <c r="J480" s="102">
        <f>'เลย '!F42</f>
        <v>485411.07</v>
      </c>
      <c r="K480" s="103">
        <f>SUM('เลย '!AI42)</f>
        <v>526283.78</v>
      </c>
      <c r="L480" s="104">
        <f>'เลย '!AJ42</f>
        <v>2085236.15</v>
      </c>
      <c r="M480" s="104">
        <f>'เลย '!AK42</f>
        <v>1870779.8</v>
      </c>
      <c r="N480" s="100"/>
      <c r="O480" s="100"/>
      <c r="P480" s="100"/>
      <c r="Q480" s="92">
        <f t="shared" si="17"/>
        <v>214456.34999999986</v>
      </c>
      <c r="R480" s="93">
        <f t="shared" si="18"/>
        <v>561.30179004037677</v>
      </c>
    </row>
    <row r="481" spans="1:18" x14ac:dyDescent="0.7">
      <c r="A481" s="99">
        <v>3</v>
      </c>
      <c r="B481" s="100" t="s">
        <v>58</v>
      </c>
      <c r="C481" s="100" t="s">
        <v>375</v>
      </c>
      <c r="D481" s="100" t="s">
        <v>93</v>
      </c>
      <c r="E481" s="100" t="s">
        <v>376</v>
      </c>
      <c r="F481" s="100" t="s">
        <v>178</v>
      </c>
      <c r="G481" s="100" t="s">
        <v>722</v>
      </c>
      <c r="H481" s="101">
        <v>4921</v>
      </c>
      <c r="I481" s="99">
        <v>4</v>
      </c>
      <c r="J481" s="102">
        <f>'เลย '!F43</f>
        <v>646917.55000000005</v>
      </c>
      <c r="K481" s="103">
        <f>SUM('เลย '!AI43)</f>
        <v>890099.5</v>
      </c>
      <c r="L481" s="104">
        <f>'เลย '!AJ43</f>
        <v>3016112.0999999996</v>
      </c>
      <c r="M481" s="104">
        <f>'เลย '!AK43</f>
        <v>2960512.1999999997</v>
      </c>
      <c r="N481" s="100"/>
      <c r="O481" s="100"/>
      <c r="P481" s="100"/>
      <c r="Q481" s="92">
        <f t="shared" si="17"/>
        <v>55599.899999999907</v>
      </c>
      <c r="R481" s="93">
        <f t="shared" si="18"/>
        <v>612.90634017476111</v>
      </c>
    </row>
    <row r="482" spans="1:18" x14ac:dyDescent="0.7">
      <c r="A482" s="99">
        <v>4</v>
      </c>
      <c r="B482" s="100" t="s">
        <v>58</v>
      </c>
      <c r="C482" s="100" t="s">
        <v>375</v>
      </c>
      <c r="D482" s="100" t="s">
        <v>93</v>
      </c>
      <c r="E482" s="100" t="s">
        <v>376</v>
      </c>
      <c r="F482" s="100" t="s">
        <v>178</v>
      </c>
      <c r="G482" s="100" t="s">
        <v>723</v>
      </c>
      <c r="H482" s="101">
        <v>3507</v>
      </c>
      <c r="I482" s="99">
        <v>3</v>
      </c>
      <c r="J482" s="102">
        <f>'เลย '!F44</f>
        <v>678434.72</v>
      </c>
      <c r="K482" s="103">
        <f>SUM('เลย '!AI44)</f>
        <v>747232.51</v>
      </c>
      <c r="L482" s="104">
        <f>'เลย '!AJ44</f>
        <v>2066186.64</v>
      </c>
      <c r="M482" s="104">
        <f>'เลย '!AK44</f>
        <v>2099412.9300000002</v>
      </c>
      <c r="N482" s="100"/>
      <c r="O482" s="100"/>
      <c r="P482" s="100"/>
      <c r="Q482" s="92">
        <f t="shared" si="17"/>
        <v>-33226.29000000027</v>
      </c>
      <c r="R482" s="93">
        <f t="shared" si="18"/>
        <v>589.16071856287419</v>
      </c>
    </row>
    <row r="483" spans="1:18" x14ac:dyDescent="0.7">
      <c r="A483" s="99">
        <v>5</v>
      </c>
      <c r="B483" s="100" t="s">
        <v>58</v>
      </c>
      <c r="C483" s="100" t="s">
        <v>375</v>
      </c>
      <c r="D483" s="100" t="s">
        <v>93</v>
      </c>
      <c r="E483" s="100" t="s">
        <v>376</v>
      </c>
      <c r="F483" s="100" t="s">
        <v>178</v>
      </c>
      <c r="G483" s="100" t="s">
        <v>724</v>
      </c>
      <c r="H483" s="101">
        <v>1297</v>
      </c>
      <c r="I483" s="99">
        <v>1</v>
      </c>
      <c r="J483" s="102">
        <f>'เลย '!F45</f>
        <v>610582.36</v>
      </c>
      <c r="K483" s="103">
        <f>SUM('เลย '!AI45)</f>
        <v>710133.83</v>
      </c>
      <c r="L483" s="104">
        <f>'เลย '!AJ45</f>
        <v>1641695.23</v>
      </c>
      <c r="M483" s="104">
        <f>'เลย '!AK45</f>
        <v>1319379.75</v>
      </c>
      <c r="N483" s="100"/>
      <c r="O483" s="100"/>
      <c r="P483" s="100"/>
      <c r="Q483" s="92">
        <f t="shared" si="17"/>
        <v>322315.48</v>
      </c>
      <c r="R483" s="93">
        <f t="shared" si="18"/>
        <v>1265.7634772552044</v>
      </c>
    </row>
    <row r="484" spans="1:18" x14ac:dyDescent="0.7">
      <c r="A484" s="99">
        <v>6</v>
      </c>
      <c r="B484" s="100" t="s">
        <v>58</v>
      </c>
      <c r="C484" s="100" t="s">
        <v>375</v>
      </c>
      <c r="D484" s="100" t="s">
        <v>93</v>
      </c>
      <c r="E484" s="100" t="s">
        <v>376</v>
      </c>
      <c r="F484" s="100" t="s">
        <v>178</v>
      </c>
      <c r="G484" s="100" t="s">
        <v>725</v>
      </c>
      <c r="H484" s="101">
        <v>4858</v>
      </c>
      <c r="I484" s="99">
        <v>4</v>
      </c>
      <c r="J484" s="102">
        <f>'เลย '!F46</f>
        <v>440692.78</v>
      </c>
      <c r="K484" s="103">
        <f>SUM('เลย '!AI46)</f>
        <v>226163.83999999997</v>
      </c>
      <c r="L484" s="104">
        <f>'เลย '!AJ46</f>
        <v>2715328.22</v>
      </c>
      <c r="M484" s="104">
        <f>'เลย '!AK46</f>
        <v>2344971.2800000003</v>
      </c>
      <c r="N484" s="100"/>
      <c r="O484" s="100"/>
      <c r="P484" s="100"/>
      <c r="Q484" s="92">
        <f t="shared" si="17"/>
        <v>370356.93999999994</v>
      </c>
      <c r="R484" s="93">
        <f t="shared" si="18"/>
        <v>558.9395265541375</v>
      </c>
    </row>
    <row r="485" spans="1:18" x14ac:dyDescent="0.7">
      <c r="A485" s="99">
        <v>7</v>
      </c>
      <c r="B485" s="100" t="s">
        <v>58</v>
      </c>
      <c r="C485" s="100" t="s">
        <v>375</v>
      </c>
      <c r="D485" s="100" t="s">
        <v>93</v>
      </c>
      <c r="E485" s="100" t="s">
        <v>376</v>
      </c>
      <c r="F485" s="100" t="s">
        <v>178</v>
      </c>
      <c r="G485" s="100" t="s">
        <v>726</v>
      </c>
      <c r="H485" s="101">
        <v>3362</v>
      </c>
      <c r="I485" s="99">
        <v>3</v>
      </c>
      <c r="J485" s="102">
        <f>'เลย '!F47</f>
        <v>964124.86</v>
      </c>
      <c r="K485" s="103">
        <f>SUM('เลย '!AI47)</f>
        <v>1005211.65</v>
      </c>
      <c r="L485" s="104">
        <f>'เลย '!AJ47</f>
        <v>2063497.3599999999</v>
      </c>
      <c r="M485" s="104">
        <f>'เลย '!AK47</f>
        <v>1856063.1800000002</v>
      </c>
      <c r="N485" s="100"/>
      <c r="O485" s="100"/>
      <c r="P485" s="100"/>
      <c r="Q485" s="92">
        <f t="shared" si="17"/>
        <v>207434.1799999997</v>
      </c>
      <c r="R485" s="93">
        <f t="shared" si="18"/>
        <v>613.77077929803681</v>
      </c>
    </row>
    <row r="486" spans="1:18" x14ac:dyDescent="0.7">
      <c r="A486" s="99">
        <v>8</v>
      </c>
      <c r="B486" s="100" t="s">
        <v>58</v>
      </c>
      <c r="C486" s="100" t="s">
        <v>375</v>
      </c>
      <c r="D486" s="100" t="s">
        <v>93</v>
      </c>
      <c r="E486" s="100" t="s">
        <v>376</v>
      </c>
      <c r="F486" s="100" t="s">
        <v>178</v>
      </c>
      <c r="G486" s="100" t="s">
        <v>727</v>
      </c>
      <c r="H486" s="101">
        <v>2717</v>
      </c>
      <c r="I486" s="99">
        <v>2</v>
      </c>
      <c r="J486" s="102">
        <f>'เลย '!F48</f>
        <v>787104.39</v>
      </c>
      <c r="K486" s="103">
        <f>SUM('เลย '!AI48)</f>
        <v>842565.95</v>
      </c>
      <c r="L486" s="104">
        <f>'เลย '!AJ48</f>
        <v>2113977.73</v>
      </c>
      <c r="M486" s="104">
        <f>'เลย '!AK48</f>
        <v>1919325.7599999998</v>
      </c>
      <c r="N486" s="100"/>
      <c r="O486" s="100"/>
      <c r="P486" s="100"/>
      <c r="Q486" s="92">
        <f t="shared" si="17"/>
        <v>194651.9700000002</v>
      </c>
      <c r="R486" s="93">
        <f t="shared" si="18"/>
        <v>778.0558446816342</v>
      </c>
    </row>
    <row r="487" spans="1:18" x14ac:dyDescent="0.7">
      <c r="A487" s="99">
        <v>9</v>
      </c>
      <c r="B487" s="100" t="s">
        <v>58</v>
      </c>
      <c r="C487" s="100" t="s">
        <v>375</v>
      </c>
      <c r="D487" s="100" t="s">
        <v>93</v>
      </c>
      <c r="E487" s="100" t="s">
        <v>376</v>
      </c>
      <c r="F487" s="100" t="s">
        <v>178</v>
      </c>
      <c r="G487" s="100" t="s">
        <v>728</v>
      </c>
      <c r="H487" s="101">
        <v>1641</v>
      </c>
      <c r="I487" s="99">
        <v>2</v>
      </c>
      <c r="J487" s="102">
        <f>'เลย '!F49</f>
        <v>552837.48</v>
      </c>
      <c r="K487" s="103">
        <f>SUM('เลย '!AI49)</f>
        <v>559759.21</v>
      </c>
      <c r="L487" s="104">
        <f>'เลย '!AJ49</f>
        <v>944416.02</v>
      </c>
      <c r="M487" s="104">
        <f>'เลย '!AK49</f>
        <v>938725.16000000015</v>
      </c>
      <c r="N487" s="100"/>
      <c r="O487" s="100"/>
      <c r="P487" s="100"/>
      <c r="Q487" s="92">
        <f t="shared" si="17"/>
        <v>5690.8599999998696</v>
      </c>
      <c r="R487" s="93">
        <f t="shared" si="18"/>
        <v>575.51250457038395</v>
      </c>
    </row>
    <row r="488" spans="1:18" x14ac:dyDescent="0.7">
      <c r="A488" s="99">
        <v>10</v>
      </c>
      <c r="B488" s="100" t="s">
        <v>58</v>
      </c>
      <c r="C488" s="100" t="s">
        <v>375</v>
      </c>
      <c r="D488" s="100" t="s">
        <v>93</v>
      </c>
      <c r="E488" s="100" t="s">
        <v>376</v>
      </c>
      <c r="F488" s="100" t="s">
        <v>178</v>
      </c>
      <c r="G488" s="100" t="s">
        <v>729</v>
      </c>
      <c r="H488" s="101">
        <v>2092</v>
      </c>
      <c r="I488" s="99">
        <v>2</v>
      </c>
      <c r="J488" s="102">
        <f>'เลย '!F50</f>
        <v>622894.25</v>
      </c>
      <c r="K488" s="103">
        <f>SUM('เลย '!AI50)</f>
        <v>735451.38</v>
      </c>
      <c r="L488" s="104">
        <f>'เลย '!AJ50</f>
        <v>1065698.1600000001</v>
      </c>
      <c r="M488" s="104">
        <f>'เลย '!AK50</f>
        <v>942054.02999999991</v>
      </c>
      <c r="N488" s="100"/>
      <c r="O488" s="100"/>
      <c r="P488" s="100"/>
      <c r="Q488" s="92">
        <f t="shared" si="17"/>
        <v>123644.13000000024</v>
      </c>
      <c r="R488" s="93">
        <f t="shared" si="18"/>
        <v>509.41594646271517</v>
      </c>
    </row>
    <row r="489" spans="1:18" x14ac:dyDescent="0.7">
      <c r="A489" s="99">
        <v>11</v>
      </c>
      <c r="B489" s="100" t="s">
        <v>58</v>
      </c>
      <c r="C489" s="100" t="s">
        <v>375</v>
      </c>
      <c r="D489" s="100" t="s">
        <v>93</v>
      </c>
      <c r="E489" s="100" t="s">
        <v>376</v>
      </c>
      <c r="F489" s="100" t="s">
        <v>178</v>
      </c>
      <c r="G489" s="100" t="s">
        <v>730</v>
      </c>
      <c r="H489" s="101">
        <v>1801</v>
      </c>
      <c r="I489" s="99">
        <v>2</v>
      </c>
      <c r="J489" s="102">
        <f>'เลย '!F51</f>
        <v>580170.72</v>
      </c>
      <c r="K489" s="103">
        <f>SUM('เลย '!AI51)</f>
        <v>619450.25</v>
      </c>
      <c r="L489" s="104">
        <f>'เลย '!AJ51</f>
        <v>1431445.0999999999</v>
      </c>
      <c r="M489" s="104">
        <f>'เลย '!AK51</f>
        <v>1406005.61</v>
      </c>
      <c r="N489" s="100"/>
      <c r="O489" s="100"/>
      <c r="P489" s="100"/>
      <c r="Q489" s="92">
        <f t="shared" si="17"/>
        <v>25439.489999999758</v>
      </c>
      <c r="R489" s="93">
        <f t="shared" si="18"/>
        <v>794.80571904497492</v>
      </c>
    </row>
    <row r="490" spans="1:18" s="111" customFormat="1" x14ac:dyDescent="0.7">
      <c r="A490" s="105">
        <v>4</v>
      </c>
      <c r="B490" s="106" t="s">
        <v>58</v>
      </c>
      <c r="C490" s="106"/>
      <c r="D490" s="106"/>
      <c r="E490" s="106" t="s">
        <v>75</v>
      </c>
      <c r="F490" s="106"/>
      <c r="G490" s="106" t="s">
        <v>378</v>
      </c>
      <c r="H490" s="112">
        <f>SUM(H479:H489)</f>
        <v>29911</v>
      </c>
      <c r="I490" s="105"/>
      <c r="J490" s="108">
        <f>SUM(J479:J489)</f>
        <v>6369170.1800000006</v>
      </c>
      <c r="K490" s="108">
        <f>SUM(K479:K489)</f>
        <v>6862351.8999999994</v>
      </c>
      <c r="L490" s="108">
        <f>SUM(L479:L489)</f>
        <v>19143592.710000001</v>
      </c>
      <c r="M490" s="108">
        <f>SUM(M479:M489)</f>
        <v>17657229.699999999</v>
      </c>
      <c r="N490" s="106">
        <v>10</v>
      </c>
      <c r="O490" s="106">
        <v>10</v>
      </c>
      <c r="P490" s="106">
        <f>N490-O490</f>
        <v>0</v>
      </c>
      <c r="Q490" s="109">
        <f t="shared" si="17"/>
        <v>1486363.0100000016</v>
      </c>
      <c r="R490" s="110">
        <f>L490/H490</f>
        <v>640.0184784861757</v>
      </c>
    </row>
    <row r="491" spans="1:18" x14ac:dyDescent="0.7">
      <c r="A491" s="99">
        <v>1</v>
      </c>
      <c r="B491" s="100" t="s">
        <v>58</v>
      </c>
      <c r="C491" s="100" t="s">
        <v>379</v>
      </c>
      <c r="D491" s="100" t="s">
        <v>139</v>
      </c>
      <c r="E491" s="100" t="s">
        <v>380</v>
      </c>
      <c r="F491" s="100" t="s">
        <v>327</v>
      </c>
      <c r="G491" s="100" t="s">
        <v>381</v>
      </c>
      <c r="H491" s="101"/>
      <c r="I491" s="99"/>
      <c r="J491" s="102"/>
      <c r="K491" s="103"/>
      <c r="L491" s="104"/>
      <c r="M491" s="104"/>
      <c r="N491" s="100"/>
      <c r="O491" s="100"/>
      <c r="P491" s="100"/>
    </row>
    <row r="492" spans="1:18" x14ac:dyDescent="0.7">
      <c r="A492" s="99">
        <v>2</v>
      </c>
      <c r="B492" s="100" t="s">
        <v>58</v>
      </c>
      <c r="C492" s="100" t="s">
        <v>379</v>
      </c>
      <c r="D492" s="100" t="s">
        <v>139</v>
      </c>
      <c r="E492" s="100" t="s">
        <v>380</v>
      </c>
      <c r="F492" s="100" t="s">
        <v>178</v>
      </c>
      <c r="G492" s="100" t="s">
        <v>731</v>
      </c>
      <c r="H492" s="101">
        <v>1166</v>
      </c>
      <c r="I492" s="99">
        <v>1</v>
      </c>
      <c r="J492" s="102">
        <f>'เลย '!F52</f>
        <v>676728.18</v>
      </c>
      <c r="K492" s="103">
        <f>SUM('เลย '!AI52)</f>
        <v>703634.57000000007</v>
      </c>
      <c r="L492" s="104">
        <f>'เลย '!AJ52</f>
        <v>985817.04</v>
      </c>
      <c r="M492" s="104">
        <f>'เลย '!AK52</f>
        <v>942940.54999999993</v>
      </c>
      <c r="N492" s="100"/>
      <c r="O492" s="100"/>
      <c r="P492" s="100"/>
      <c r="Q492" s="92">
        <f t="shared" si="17"/>
        <v>42876.490000000107</v>
      </c>
      <c r="R492" s="93">
        <f t="shared" si="18"/>
        <v>845.46915951972562</v>
      </c>
    </row>
    <row r="493" spans="1:18" x14ac:dyDescent="0.7">
      <c r="A493" s="99">
        <v>3</v>
      </c>
      <c r="B493" s="100" t="s">
        <v>58</v>
      </c>
      <c r="C493" s="100" t="s">
        <v>379</v>
      </c>
      <c r="D493" s="100" t="s">
        <v>139</v>
      </c>
      <c r="E493" s="100" t="s">
        <v>380</v>
      </c>
      <c r="F493" s="100" t="s">
        <v>178</v>
      </c>
      <c r="G493" s="100" t="s">
        <v>732</v>
      </c>
      <c r="H493" s="101">
        <v>597</v>
      </c>
      <c r="I493" s="99">
        <v>1</v>
      </c>
      <c r="J493" s="102">
        <f>'เลย '!F53</f>
        <v>620410.11</v>
      </c>
      <c r="K493" s="103">
        <f>SUM('เลย '!AI53)</f>
        <v>691671.77</v>
      </c>
      <c r="L493" s="104">
        <f>'เลย '!AJ53</f>
        <v>868583.33000000007</v>
      </c>
      <c r="M493" s="104">
        <f>'เลย '!AK53</f>
        <v>717103.28</v>
      </c>
      <c r="N493" s="100"/>
      <c r="O493" s="100"/>
      <c r="P493" s="100"/>
      <c r="Q493" s="92">
        <f t="shared" si="17"/>
        <v>151480.05000000005</v>
      </c>
      <c r="R493" s="93">
        <f t="shared" si="18"/>
        <v>1454.9134505862648</v>
      </c>
    </row>
    <row r="494" spans="1:18" x14ac:dyDescent="0.7">
      <c r="A494" s="99">
        <v>4</v>
      </c>
      <c r="B494" s="100" t="s">
        <v>58</v>
      </c>
      <c r="C494" s="100" t="s">
        <v>379</v>
      </c>
      <c r="D494" s="100" t="s">
        <v>139</v>
      </c>
      <c r="E494" s="100" t="s">
        <v>380</v>
      </c>
      <c r="F494" s="100" t="s">
        <v>178</v>
      </c>
      <c r="G494" s="100" t="s">
        <v>733</v>
      </c>
      <c r="H494" s="101">
        <v>1918</v>
      </c>
      <c r="I494" s="99">
        <v>2</v>
      </c>
      <c r="J494" s="102">
        <f>'เลย '!F54</f>
        <v>418628.79</v>
      </c>
      <c r="K494" s="103">
        <f>SUM('เลย '!AI54)</f>
        <v>484876.08</v>
      </c>
      <c r="L494" s="104">
        <f>'เลย '!AJ54</f>
        <v>1573609.51</v>
      </c>
      <c r="M494" s="104">
        <f>'เลย '!AK54</f>
        <v>1505505.48</v>
      </c>
      <c r="N494" s="100"/>
      <c r="O494" s="100"/>
      <c r="P494" s="100"/>
      <c r="Q494" s="92">
        <f t="shared" si="17"/>
        <v>68104.030000000028</v>
      </c>
      <c r="R494" s="93">
        <f t="shared" si="18"/>
        <v>820.44291449426487</v>
      </c>
    </row>
    <row r="495" spans="1:18" x14ac:dyDescent="0.7">
      <c r="A495" s="99">
        <v>5</v>
      </c>
      <c r="B495" s="100" t="s">
        <v>58</v>
      </c>
      <c r="C495" s="100" t="s">
        <v>379</v>
      </c>
      <c r="D495" s="100" t="s">
        <v>139</v>
      </c>
      <c r="E495" s="100" t="s">
        <v>380</v>
      </c>
      <c r="F495" s="100" t="s">
        <v>178</v>
      </c>
      <c r="G495" s="100" t="s">
        <v>734</v>
      </c>
      <c r="H495" s="101">
        <v>3832</v>
      </c>
      <c r="I495" s="99">
        <v>3</v>
      </c>
      <c r="J495" s="102">
        <f>'เลย '!F55</f>
        <v>956236.94</v>
      </c>
      <c r="K495" s="103">
        <f>SUM('เลย '!AI55)</f>
        <v>1059462.3799999999</v>
      </c>
      <c r="L495" s="104">
        <f>'เลย '!AJ55</f>
        <v>2127532.0699999998</v>
      </c>
      <c r="M495" s="104">
        <f>'เลย '!AK55</f>
        <v>2006193.98</v>
      </c>
      <c r="N495" s="100"/>
      <c r="O495" s="100"/>
      <c r="P495" s="100"/>
      <c r="Q495" s="92">
        <f t="shared" si="17"/>
        <v>121338.08999999985</v>
      </c>
      <c r="R495" s="93">
        <f t="shared" si="18"/>
        <v>555.20147964509385</v>
      </c>
    </row>
    <row r="496" spans="1:18" x14ac:dyDescent="0.7">
      <c r="A496" s="99">
        <v>6</v>
      </c>
      <c r="B496" s="100" t="s">
        <v>58</v>
      </c>
      <c r="C496" s="100" t="s">
        <v>379</v>
      </c>
      <c r="D496" s="100" t="s">
        <v>139</v>
      </c>
      <c r="E496" s="100" t="s">
        <v>380</v>
      </c>
      <c r="F496" s="100" t="s">
        <v>178</v>
      </c>
      <c r="G496" s="100" t="s">
        <v>735</v>
      </c>
      <c r="H496" s="101">
        <v>4337</v>
      </c>
      <c r="I496" s="99">
        <v>3</v>
      </c>
      <c r="J496" s="102">
        <f>'เลย '!F56</f>
        <v>536192.14</v>
      </c>
      <c r="K496" s="103">
        <f>SUM('เลย '!AI56)</f>
        <v>592757.68000000005</v>
      </c>
      <c r="L496" s="104">
        <f>'เลย '!AJ56</f>
        <v>1846813.17</v>
      </c>
      <c r="M496" s="104">
        <f>'เลย '!AK56</f>
        <v>2098910.4300000002</v>
      </c>
      <c r="N496" s="100"/>
      <c r="O496" s="100"/>
      <c r="P496" s="100"/>
      <c r="Q496" s="92">
        <f t="shared" si="17"/>
        <v>-252097.26000000024</v>
      </c>
      <c r="R496" s="93">
        <f t="shared" si="18"/>
        <v>425.82733917454459</v>
      </c>
    </row>
    <row r="497" spans="1:18" x14ac:dyDescent="0.7">
      <c r="A497" s="99">
        <v>7</v>
      </c>
      <c r="B497" s="100" t="s">
        <v>58</v>
      </c>
      <c r="C497" s="100" t="s">
        <v>379</v>
      </c>
      <c r="D497" s="100" t="s">
        <v>139</v>
      </c>
      <c r="E497" s="100" t="s">
        <v>380</v>
      </c>
      <c r="F497" s="100" t="s">
        <v>178</v>
      </c>
      <c r="G497" s="100" t="s">
        <v>736</v>
      </c>
      <c r="H497" s="101">
        <v>2216</v>
      </c>
      <c r="I497" s="99">
        <v>2</v>
      </c>
      <c r="J497" s="102">
        <f>'เลย '!F57</f>
        <v>504119.89</v>
      </c>
      <c r="K497" s="103">
        <f>SUM('เลย '!AI57)</f>
        <v>525627.65999999992</v>
      </c>
      <c r="L497" s="104">
        <f>'เลย '!AJ57</f>
        <v>1810856.46</v>
      </c>
      <c r="M497" s="104">
        <f>'เลย '!AK57</f>
        <v>1752865.34</v>
      </c>
      <c r="N497" s="100"/>
      <c r="O497" s="100"/>
      <c r="P497" s="100"/>
      <c r="Q497" s="92">
        <f t="shared" si="17"/>
        <v>57991.119999999879</v>
      </c>
      <c r="R497" s="93">
        <f t="shared" si="18"/>
        <v>817.17349277978337</v>
      </c>
    </row>
    <row r="498" spans="1:18" x14ac:dyDescent="0.7">
      <c r="A498" s="99">
        <v>8</v>
      </c>
      <c r="B498" s="100" t="s">
        <v>58</v>
      </c>
      <c r="C498" s="100" t="s">
        <v>379</v>
      </c>
      <c r="D498" s="100" t="s">
        <v>139</v>
      </c>
      <c r="E498" s="100" t="s">
        <v>380</v>
      </c>
      <c r="F498" s="100" t="s">
        <v>178</v>
      </c>
      <c r="G498" s="100" t="s">
        <v>737</v>
      </c>
      <c r="H498" s="101">
        <v>1887</v>
      </c>
      <c r="I498" s="99">
        <v>2</v>
      </c>
      <c r="J498" s="102">
        <f>'เลย '!F58</f>
        <v>543884.61</v>
      </c>
      <c r="K498" s="103">
        <f>SUM('เลย '!AI58)</f>
        <v>566180.41999999993</v>
      </c>
      <c r="L498" s="104">
        <f>'เลย '!AJ58</f>
        <v>1137816.69</v>
      </c>
      <c r="M498" s="104">
        <f>'เลย '!AK58</f>
        <v>1016142.29</v>
      </c>
      <c r="N498" s="100"/>
      <c r="O498" s="100"/>
      <c r="P498" s="100"/>
      <c r="Q498" s="92">
        <f t="shared" si="17"/>
        <v>121674.39999999991</v>
      </c>
      <c r="R498" s="93">
        <f t="shared" si="18"/>
        <v>602.97651828298888</v>
      </c>
    </row>
    <row r="499" spans="1:18" x14ac:dyDescent="0.7">
      <c r="A499" s="99">
        <v>9</v>
      </c>
      <c r="B499" s="100" t="s">
        <v>58</v>
      </c>
      <c r="C499" s="100" t="s">
        <v>379</v>
      </c>
      <c r="D499" s="100" t="s">
        <v>139</v>
      </c>
      <c r="E499" s="100" t="s">
        <v>380</v>
      </c>
      <c r="F499" s="100" t="s">
        <v>178</v>
      </c>
      <c r="G499" s="100" t="s">
        <v>738</v>
      </c>
      <c r="H499" s="101">
        <v>1912</v>
      </c>
      <c r="I499" s="99">
        <v>2</v>
      </c>
      <c r="J499" s="102">
        <f>'เลย '!F59</f>
        <v>581342.16</v>
      </c>
      <c r="K499" s="103">
        <f>SUM('เลย '!AI59)</f>
        <v>624906.83000000007</v>
      </c>
      <c r="L499" s="104">
        <f>'เลย '!AJ59</f>
        <v>1241291.1300000001</v>
      </c>
      <c r="M499" s="104">
        <f>'เลย '!AK59</f>
        <v>1117611.7</v>
      </c>
      <c r="N499" s="100"/>
      <c r="O499" s="100"/>
      <c r="P499" s="100"/>
      <c r="Q499" s="92">
        <f t="shared" si="17"/>
        <v>123679.43000000017</v>
      </c>
      <c r="R499" s="93">
        <f t="shared" si="18"/>
        <v>649.21084205020929</v>
      </c>
    </row>
    <row r="500" spans="1:18" x14ac:dyDescent="0.7">
      <c r="A500" s="99">
        <v>10</v>
      </c>
      <c r="B500" s="100" t="s">
        <v>58</v>
      </c>
      <c r="C500" s="100" t="s">
        <v>379</v>
      </c>
      <c r="D500" s="100" t="s">
        <v>139</v>
      </c>
      <c r="E500" s="100" t="s">
        <v>380</v>
      </c>
      <c r="F500" s="100" t="s">
        <v>178</v>
      </c>
      <c r="G500" s="100" t="s">
        <v>739</v>
      </c>
      <c r="H500" s="101">
        <v>4827</v>
      </c>
      <c r="I500" s="99">
        <v>4</v>
      </c>
      <c r="J500" s="102">
        <f>'เลย '!F60</f>
        <v>446137.08</v>
      </c>
      <c r="K500" s="103">
        <f>SUM('เลย '!AI60)</f>
        <v>560058.63000000012</v>
      </c>
      <c r="L500" s="104">
        <f>'เลย '!AJ60</f>
        <v>3552799.27</v>
      </c>
      <c r="M500" s="104">
        <f>'เลย '!AK60</f>
        <v>3459609.3600000003</v>
      </c>
      <c r="N500" s="100"/>
      <c r="O500" s="100"/>
      <c r="P500" s="100"/>
      <c r="Q500" s="92">
        <f t="shared" si="17"/>
        <v>93189.909999999683</v>
      </c>
      <c r="R500" s="93">
        <f t="shared" si="18"/>
        <v>736.02636627304742</v>
      </c>
    </row>
    <row r="501" spans="1:18" x14ac:dyDescent="0.7">
      <c r="A501" s="99">
        <v>11</v>
      </c>
      <c r="B501" s="100" t="s">
        <v>58</v>
      </c>
      <c r="C501" s="100" t="s">
        <v>379</v>
      </c>
      <c r="D501" s="100" t="s">
        <v>139</v>
      </c>
      <c r="E501" s="100" t="s">
        <v>380</v>
      </c>
      <c r="F501" s="100" t="s">
        <v>178</v>
      </c>
      <c r="G501" s="100" t="s">
        <v>740</v>
      </c>
      <c r="H501" s="101">
        <v>5175</v>
      </c>
      <c r="I501" s="99">
        <v>4</v>
      </c>
      <c r="J501" s="102">
        <f>'เลย '!F61</f>
        <v>1594063.46</v>
      </c>
      <c r="K501" s="103">
        <f>SUM('เลย '!AI61)</f>
        <v>1943829.48</v>
      </c>
      <c r="L501" s="104">
        <f>'เลย '!AJ61</f>
        <v>3347280.29</v>
      </c>
      <c r="M501" s="104">
        <f>'เลย '!AK61</f>
        <v>3270525.51</v>
      </c>
      <c r="N501" s="100"/>
      <c r="O501" s="100"/>
      <c r="P501" s="100"/>
      <c r="Q501" s="92">
        <f t="shared" si="17"/>
        <v>76754.780000000261</v>
      </c>
      <c r="R501" s="93">
        <f t="shared" si="18"/>
        <v>646.81744734299514</v>
      </c>
    </row>
    <row r="502" spans="1:18" x14ac:dyDescent="0.7">
      <c r="A502" s="99">
        <v>12</v>
      </c>
      <c r="B502" s="100" t="s">
        <v>58</v>
      </c>
      <c r="C502" s="100" t="s">
        <v>379</v>
      </c>
      <c r="D502" s="100" t="s">
        <v>139</v>
      </c>
      <c r="E502" s="100" t="s">
        <v>380</v>
      </c>
      <c r="F502" s="100" t="s">
        <v>178</v>
      </c>
      <c r="G502" s="100" t="s">
        <v>741</v>
      </c>
      <c r="H502" s="101">
        <v>3273</v>
      </c>
      <c r="I502" s="99">
        <v>3</v>
      </c>
      <c r="J502" s="102">
        <f>'เลย '!F62</f>
        <v>471988.44</v>
      </c>
      <c r="K502" s="103">
        <f>SUM('เลย '!AI62)</f>
        <v>582678.43999999994</v>
      </c>
      <c r="L502" s="104">
        <f>'เลย '!AJ62</f>
        <v>1627041.8599999999</v>
      </c>
      <c r="M502" s="104">
        <f>'เลย '!AK62</f>
        <v>1520489.52</v>
      </c>
      <c r="N502" s="100"/>
      <c r="O502" s="100"/>
      <c r="P502" s="100"/>
      <c r="Q502" s="92">
        <f t="shared" si="17"/>
        <v>106552.33999999985</v>
      </c>
      <c r="R502" s="93">
        <f t="shared" si="18"/>
        <v>497.11025358997858</v>
      </c>
    </row>
    <row r="503" spans="1:18" x14ac:dyDescent="0.7">
      <c r="A503" s="99">
        <v>13</v>
      </c>
      <c r="B503" s="100" t="s">
        <v>58</v>
      </c>
      <c r="C503" s="100" t="s">
        <v>379</v>
      </c>
      <c r="D503" s="100" t="s">
        <v>139</v>
      </c>
      <c r="E503" s="100" t="s">
        <v>380</v>
      </c>
      <c r="F503" s="100" t="s">
        <v>178</v>
      </c>
      <c r="G503" s="100" t="s">
        <v>742</v>
      </c>
      <c r="H503" s="101">
        <v>1988</v>
      </c>
      <c r="I503" s="99">
        <v>2</v>
      </c>
      <c r="J503" s="102">
        <f>'เลย '!F63</f>
        <v>487024.82</v>
      </c>
      <c r="K503" s="103">
        <f>SUM('เลย '!AI63)</f>
        <v>583697.10000000009</v>
      </c>
      <c r="L503" s="104">
        <f>'เลย '!AJ63</f>
        <v>1609551.36</v>
      </c>
      <c r="M503" s="104">
        <f>'เลย '!AK63</f>
        <v>1385882.07</v>
      </c>
      <c r="N503" s="100"/>
      <c r="O503" s="100"/>
      <c r="P503" s="100"/>
      <c r="Q503" s="92">
        <f t="shared" si="17"/>
        <v>223669.29000000004</v>
      </c>
      <c r="R503" s="93">
        <f t="shared" si="18"/>
        <v>809.63348088531188</v>
      </c>
    </row>
    <row r="504" spans="1:18" x14ac:dyDescent="0.7">
      <c r="A504" s="99">
        <v>14</v>
      </c>
      <c r="B504" s="100" t="s">
        <v>58</v>
      </c>
      <c r="C504" s="100" t="s">
        <v>379</v>
      </c>
      <c r="D504" s="100" t="s">
        <v>139</v>
      </c>
      <c r="E504" s="100" t="s">
        <v>380</v>
      </c>
      <c r="F504" s="100" t="s">
        <v>178</v>
      </c>
      <c r="G504" s="100" t="s">
        <v>743</v>
      </c>
      <c r="H504" s="101">
        <v>1497</v>
      </c>
      <c r="I504" s="99">
        <v>1</v>
      </c>
      <c r="J504" s="102">
        <f>'เลย '!F64</f>
        <v>564379.12</v>
      </c>
      <c r="K504" s="103">
        <f>SUM('เลย '!AI64)</f>
        <v>603490.41</v>
      </c>
      <c r="L504" s="104">
        <f>'เลย '!AJ64</f>
        <v>1358012.08</v>
      </c>
      <c r="M504" s="104">
        <f>'เลย '!AK64</f>
        <v>1264809.54</v>
      </c>
      <c r="N504" s="100"/>
      <c r="O504" s="100"/>
      <c r="P504" s="100"/>
      <c r="Q504" s="92">
        <f t="shared" si="17"/>
        <v>93202.540000000037</v>
      </c>
      <c r="R504" s="93">
        <f t="shared" si="18"/>
        <v>907.15569806279234</v>
      </c>
    </row>
    <row r="505" spans="1:18" s="111" customFormat="1" x14ac:dyDescent="0.7">
      <c r="A505" s="105">
        <v>5</v>
      </c>
      <c r="B505" s="106" t="s">
        <v>58</v>
      </c>
      <c r="C505" s="106"/>
      <c r="D505" s="106"/>
      <c r="E505" s="106" t="s">
        <v>75</v>
      </c>
      <c r="F505" s="106"/>
      <c r="G505" s="106" t="s">
        <v>382</v>
      </c>
      <c r="H505" s="112">
        <f>SUM(H491:H504)</f>
        <v>34625</v>
      </c>
      <c r="I505" s="105"/>
      <c r="J505" s="108">
        <f>SUM(J491:J504)</f>
        <v>8401135.7400000002</v>
      </c>
      <c r="K505" s="108">
        <f>SUM(K491:K504)</f>
        <v>9522871.4499999993</v>
      </c>
      <c r="L505" s="108">
        <f>SUM(L491:L504)</f>
        <v>23087004.259999998</v>
      </c>
      <c r="M505" s="108">
        <f>SUM(M491:M504)</f>
        <v>22058589.050000001</v>
      </c>
      <c r="N505" s="106">
        <v>13</v>
      </c>
      <c r="O505" s="106">
        <v>13</v>
      </c>
      <c r="P505" s="106">
        <f>N505-O505</f>
        <v>0</v>
      </c>
      <c r="Q505" s="109">
        <f t="shared" si="17"/>
        <v>1028415.2099999972</v>
      </c>
      <c r="R505" s="110">
        <f>L505/H505</f>
        <v>666.77268620938617</v>
      </c>
    </row>
    <row r="506" spans="1:18" x14ac:dyDescent="0.7">
      <c r="A506" s="99">
        <v>1</v>
      </c>
      <c r="B506" s="100" t="s">
        <v>58</v>
      </c>
      <c r="C506" s="100" t="s">
        <v>383</v>
      </c>
      <c r="D506" s="100" t="s">
        <v>100</v>
      </c>
      <c r="E506" s="100" t="s">
        <v>384</v>
      </c>
      <c r="F506" s="100" t="s">
        <v>208</v>
      </c>
      <c r="G506" s="100" t="s">
        <v>385</v>
      </c>
      <c r="H506" s="101"/>
      <c r="I506" s="99"/>
      <c r="J506" s="102"/>
      <c r="K506" s="103"/>
      <c r="L506" s="104"/>
      <c r="M506" s="104"/>
      <c r="N506" s="100"/>
      <c r="O506" s="100"/>
      <c r="P506" s="100"/>
    </row>
    <row r="507" spans="1:18" x14ac:dyDescent="0.7">
      <c r="A507" s="99">
        <v>2</v>
      </c>
      <c r="B507" s="100" t="s">
        <v>58</v>
      </c>
      <c r="C507" s="100" t="s">
        <v>383</v>
      </c>
      <c r="D507" s="100" t="s">
        <v>100</v>
      </c>
      <c r="E507" s="100" t="s">
        <v>384</v>
      </c>
      <c r="F507" s="100" t="s">
        <v>178</v>
      </c>
      <c r="G507" s="100" t="s">
        <v>744</v>
      </c>
      <c r="H507" s="101">
        <v>1271</v>
      </c>
      <c r="I507" s="99">
        <v>1</v>
      </c>
      <c r="J507" s="102">
        <f>'เลย '!F65</f>
        <v>691688.34</v>
      </c>
      <c r="K507" s="103">
        <f>SUM('เลย '!AI65)</f>
        <v>683773.76</v>
      </c>
      <c r="L507" s="104">
        <f>'เลย '!AJ65</f>
        <v>1719755.76</v>
      </c>
      <c r="M507" s="104">
        <f>'เลย '!AK65</f>
        <v>1623743.13</v>
      </c>
      <c r="N507" s="100"/>
      <c r="O507" s="100"/>
      <c r="P507" s="100"/>
      <c r="Q507" s="92">
        <f t="shared" si="17"/>
        <v>96012.630000000121</v>
      </c>
      <c r="R507" s="93">
        <f t="shared" si="18"/>
        <v>1353.0729819040125</v>
      </c>
    </row>
    <row r="508" spans="1:18" x14ac:dyDescent="0.7">
      <c r="A508" s="99">
        <v>3</v>
      </c>
      <c r="B508" s="100" t="s">
        <v>58</v>
      </c>
      <c r="C508" s="100" t="s">
        <v>383</v>
      </c>
      <c r="D508" s="100" t="s">
        <v>100</v>
      </c>
      <c r="E508" s="100" t="s">
        <v>384</v>
      </c>
      <c r="F508" s="100" t="s">
        <v>178</v>
      </c>
      <c r="G508" s="100" t="s">
        <v>745</v>
      </c>
      <c r="H508" s="101">
        <v>1365</v>
      </c>
      <c r="I508" s="99">
        <v>1</v>
      </c>
      <c r="J508" s="102">
        <f>'เลย '!F66</f>
        <v>879558.83</v>
      </c>
      <c r="K508" s="103">
        <f>SUM('เลย '!AI66)</f>
        <v>893068.7</v>
      </c>
      <c r="L508" s="104">
        <f>'เลย '!AJ66</f>
        <v>1494619.83</v>
      </c>
      <c r="M508" s="104">
        <f>'เลย '!AK66</f>
        <v>1401171.18</v>
      </c>
      <c r="N508" s="100"/>
      <c r="O508" s="100"/>
      <c r="P508" s="100"/>
      <c r="Q508" s="92">
        <f t="shared" si="17"/>
        <v>93448.65000000014</v>
      </c>
      <c r="R508" s="93">
        <f t="shared" si="18"/>
        <v>1094.9595824175824</v>
      </c>
    </row>
    <row r="509" spans="1:18" x14ac:dyDescent="0.7">
      <c r="A509" s="99">
        <v>4</v>
      </c>
      <c r="B509" s="100" t="s">
        <v>58</v>
      </c>
      <c r="C509" s="100" t="s">
        <v>383</v>
      </c>
      <c r="D509" s="100" t="s">
        <v>100</v>
      </c>
      <c r="E509" s="100" t="s">
        <v>384</v>
      </c>
      <c r="F509" s="100" t="s">
        <v>178</v>
      </c>
      <c r="G509" s="100" t="s">
        <v>746</v>
      </c>
      <c r="H509" s="101">
        <v>2637</v>
      </c>
      <c r="I509" s="99">
        <v>2</v>
      </c>
      <c r="J509" s="102">
        <f>'เลย '!F67</f>
        <v>717191.24</v>
      </c>
      <c r="K509" s="103">
        <f>SUM('เลย '!AI67)</f>
        <v>789913.83000000007</v>
      </c>
      <c r="L509" s="104">
        <f>'เลย '!AJ67</f>
        <v>1715430.63</v>
      </c>
      <c r="M509" s="104">
        <f>'เลย '!AK67</f>
        <v>1604146.6099999999</v>
      </c>
      <c r="N509" s="100"/>
      <c r="O509" s="100"/>
      <c r="P509" s="100"/>
      <c r="Q509" s="92">
        <f t="shared" si="17"/>
        <v>111284.02000000002</v>
      </c>
      <c r="R509" s="93">
        <f t="shared" si="18"/>
        <v>650.52356086461884</v>
      </c>
    </row>
    <row r="510" spans="1:18" x14ac:dyDescent="0.7">
      <c r="A510" s="99">
        <v>5</v>
      </c>
      <c r="B510" s="100" t="s">
        <v>58</v>
      </c>
      <c r="C510" s="100" t="s">
        <v>383</v>
      </c>
      <c r="D510" s="100" t="s">
        <v>100</v>
      </c>
      <c r="E510" s="100" t="s">
        <v>384</v>
      </c>
      <c r="F510" s="100" t="s">
        <v>178</v>
      </c>
      <c r="G510" s="100" t="s">
        <v>747</v>
      </c>
      <c r="H510" s="101">
        <v>1170</v>
      </c>
      <c r="I510" s="99">
        <v>1</v>
      </c>
      <c r="J510" s="102">
        <f>'เลย '!F68</f>
        <v>488248.34</v>
      </c>
      <c r="K510" s="103">
        <f>SUM('เลย '!AI68)</f>
        <v>506776.57999999996</v>
      </c>
      <c r="L510" s="104">
        <f>'เลย '!AJ68</f>
        <v>1741093.3900000001</v>
      </c>
      <c r="M510" s="104">
        <f>'เลย '!AK68</f>
        <v>1684455.18</v>
      </c>
      <c r="N510" s="100"/>
      <c r="O510" s="100"/>
      <c r="P510" s="100"/>
      <c r="Q510" s="92">
        <f t="shared" si="17"/>
        <v>56638.210000000196</v>
      </c>
      <c r="R510" s="93">
        <f t="shared" si="18"/>
        <v>1488.1140085470086</v>
      </c>
    </row>
    <row r="511" spans="1:18" x14ac:dyDescent="0.7">
      <c r="A511" s="99">
        <v>6</v>
      </c>
      <c r="B511" s="100" t="s">
        <v>58</v>
      </c>
      <c r="C511" s="100" t="s">
        <v>383</v>
      </c>
      <c r="D511" s="100" t="s">
        <v>100</v>
      </c>
      <c r="E511" s="100" t="s">
        <v>384</v>
      </c>
      <c r="F511" s="100" t="s">
        <v>178</v>
      </c>
      <c r="G511" s="100" t="s">
        <v>748</v>
      </c>
      <c r="H511" s="101">
        <v>892</v>
      </c>
      <c r="I511" s="99">
        <v>1</v>
      </c>
      <c r="J511" s="102">
        <f>'เลย '!F69</f>
        <v>446498.62</v>
      </c>
      <c r="K511" s="103">
        <f>SUM('เลย '!AI69)</f>
        <v>441784.01</v>
      </c>
      <c r="L511" s="104">
        <f>'เลย '!AJ69</f>
        <v>1173999.1600000001</v>
      </c>
      <c r="M511" s="104">
        <f>'เลย '!AK69</f>
        <v>1071451.99</v>
      </c>
      <c r="N511" s="100"/>
      <c r="O511" s="100"/>
      <c r="P511" s="100"/>
      <c r="Q511" s="92">
        <f t="shared" si="17"/>
        <v>102547.17000000016</v>
      </c>
      <c r="R511" s="93">
        <f t="shared" si="18"/>
        <v>1316.1425560538119</v>
      </c>
    </row>
    <row r="512" spans="1:18" s="111" customFormat="1" x14ac:dyDescent="0.7">
      <c r="A512" s="105">
        <v>6</v>
      </c>
      <c r="B512" s="106" t="s">
        <v>58</v>
      </c>
      <c r="C512" s="106"/>
      <c r="D512" s="106"/>
      <c r="E512" s="106" t="s">
        <v>75</v>
      </c>
      <c r="F512" s="106"/>
      <c r="G512" s="106" t="s">
        <v>386</v>
      </c>
      <c r="H512" s="112">
        <f>SUM(H506:H511)</f>
        <v>7335</v>
      </c>
      <c r="I512" s="105"/>
      <c r="J512" s="108">
        <f>SUM(J506:J511)</f>
        <v>3223185.37</v>
      </c>
      <c r="K512" s="108">
        <f>SUM(K506:K511)</f>
        <v>3315316.88</v>
      </c>
      <c r="L512" s="108">
        <f>SUM(L506:L511)</f>
        <v>7844898.7699999996</v>
      </c>
      <c r="M512" s="108">
        <f>SUM(M506:M511)</f>
        <v>7384968.0899999999</v>
      </c>
      <c r="N512" s="106">
        <v>5</v>
      </c>
      <c r="O512" s="106">
        <v>5</v>
      </c>
      <c r="P512" s="106">
        <f>N512-O512</f>
        <v>0</v>
      </c>
      <c r="Q512" s="109">
        <f t="shared" si="17"/>
        <v>459930.6799999997</v>
      </c>
      <c r="R512" s="110">
        <f>L512/H512</f>
        <v>1069.5158513974095</v>
      </c>
    </row>
    <row r="513" spans="1:18" x14ac:dyDescent="0.7">
      <c r="A513" s="99">
        <v>1</v>
      </c>
      <c r="B513" s="100" t="s">
        <v>58</v>
      </c>
      <c r="C513" s="100" t="s">
        <v>387</v>
      </c>
      <c r="D513" s="100" t="s">
        <v>107</v>
      </c>
      <c r="E513" s="100" t="s">
        <v>388</v>
      </c>
      <c r="F513" s="100" t="s">
        <v>208</v>
      </c>
      <c r="G513" s="100" t="s">
        <v>389</v>
      </c>
      <c r="H513" s="101"/>
      <c r="I513" s="99"/>
      <c r="J513" s="102"/>
      <c r="K513" s="103"/>
      <c r="L513" s="104"/>
      <c r="M513" s="104"/>
      <c r="N513" s="100"/>
      <c r="O513" s="100"/>
      <c r="P513" s="100"/>
    </row>
    <row r="514" spans="1:18" x14ac:dyDescent="0.7">
      <c r="A514" s="99">
        <v>2</v>
      </c>
      <c r="B514" s="100" t="s">
        <v>58</v>
      </c>
      <c r="C514" s="100" t="s">
        <v>387</v>
      </c>
      <c r="D514" s="100" t="s">
        <v>107</v>
      </c>
      <c r="E514" s="100" t="s">
        <v>388</v>
      </c>
      <c r="F514" s="100" t="s">
        <v>178</v>
      </c>
      <c r="G514" s="100" t="s">
        <v>749</v>
      </c>
      <c r="H514" s="101">
        <v>2178</v>
      </c>
      <c r="I514" s="99">
        <v>2</v>
      </c>
      <c r="J514" s="102">
        <f>'เลย '!F70</f>
        <v>214297.43</v>
      </c>
      <c r="K514" s="103">
        <f>SUM('เลย '!AI70)</f>
        <v>220502.64999999997</v>
      </c>
      <c r="L514" s="104">
        <f>'เลย '!AJ70</f>
        <v>1790913.1800000002</v>
      </c>
      <c r="M514" s="104">
        <f>'เลย '!AK70</f>
        <v>1882023.21</v>
      </c>
      <c r="N514" s="100"/>
      <c r="O514" s="100"/>
      <c r="P514" s="100"/>
      <c r="Q514" s="92">
        <f t="shared" si="17"/>
        <v>-91110.029999999795</v>
      </c>
      <c r="R514" s="93">
        <f t="shared" si="18"/>
        <v>822.27418732782382</v>
      </c>
    </row>
    <row r="515" spans="1:18" x14ac:dyDescent="0.7">
      <c r="A515" s="99">
        <v>3</v>
      </c>
      <c r="B515" s="100" t="s">
        <v>58</v>
      </c>
      <c r="C515" s="100" t="s">
        <v>387</v>
      </c>
      <c r="D515" s="100" t="s">
        <v>107</v>
      </c>
      <c r="E515" s="100" t="s">
        <v>388</v>
      </c>
      <c r="F515" s="100" t="s">
        <v>178</v>
      </c>
      <c r="G515" s="100" t="s">
        <v>750</v>
      </c>
      <c r="H515" s="101">
        <v>3937</v>
      </c>
      <c r="I515" s="99">
        <v>3</v>
      </c>
      <c r="J515" s="102">
        <f>'เลย '!F71</f>
        <v>722700.56</v>
      </c>
      <c r="K515" s="103">
        <f>SUM('เลย '!AI71)</f>
        <v>731443.92000000016</v>
      </c>
      <c r="L515" s="104">
        <f>'เลย '!AJ71</f>
        <v>3015553.49</v>
      </c>
      <c r="M515" s="104">
        <f>'เลย '!AK71</f>
        <v>2994771.1500000004</v>
      </c>
      <c r="N515" s="100"/>
      <c r="O515" s="100"/>
      <c r="P515" s="100"/>
      <c r="Q515" s="92">
        <f t="shared" si="17"/>
        <v>20782.339999999851</v>
      </c>
      <c r="R515" s="93">
        <f t="shared" si="18"/>
        <v>765.95211836423675</v>
      </c>
    </row>
    <row r="516" spans="1:18" x14ac:dyDescent="0.7">
      <c r="A516" s="99">
        <v>4</v>
      </c>
      <c r="B516" s="100" t="s">
        <v>58</v>
      </c>
      <c r="C516" s="100" t="s">
        <v>387</v>
      </c>
      <c r="D516" s="100" t="s">
        <v>107</v>
      </c>
      <c r="E516" s="100" t="s">
        <v>388</v>
      </c>
      <c r="F516" s="100" t="s">
        <v>178</v>
      </c>
      <c r="G516" s="100" t="s">
        <v>751</v>
      </c>
      <c r="H516" s="101">
        <v>1575</v>
      </c>
      <c r="I516" s="99">
        <v>2</v>
      </c>
      <c r="J516" s="102">
        <f>'เลย '!F72</f>
        <v>435050.84</v>
      </c>
      <c r="K516" s="103">
        <f>SUM('เลย '!AI72)</f>
        <v>415551.18</v>
      </c>
      <c r="L516" s="104">
        <f>'เลย '!AJ72</f>
        <v>1047694.37</v>
      </c>
      <c r="M516" s="104">
        <f>'เลย '!AK72</f>
        <v>964963.33</v>
      </c>
      <c r="N516" s="100"/>
      <c r="O516" s="100"/>
      <c r="P516" s="100"/>
      <c r="Q516" s="92">
        <f t="shared" si="17"/>
        <v>82731.040000000037</v>
      </c>
      <c r="R516" s="93">
        <f t="shared" si="18"/>
        <v>665.20277460317459</v>
      </c>
    </row>
    <row r="517" spans="1:18" x14ac:dyDescent="0.7">
      <c r="A517" s="99">
        <v>5</v>
      </c>
      <c r="B517" s="100" t="s">
        <v>58</v>
      </c>
      <c r="C517" s="100" t="s">
        <v>387</v>
      </c>
      <c r="D517" s="100" t="s">
        <v>107</v>
      </c>
      <c r="E517" s="100" t="s">
        <v>388</v>
      </c>
      <c r="F517" s="100" t="s">
        <v>178</v>
      </c>
      <c r="G517" s="100" t="s">
        <v>752</v>
      </c>
      <c r="H517" s="101">
        <v>1425</v>
      </c>
      <c r="I517" s="99">
        <v>1</v>
      </c>
      <c r="J517" s="102">
        <f>'เลย '!F73</f>
        <v>299163.25</v>
      </c>
      <c r="K517" s="103">
        <f>SUM('เลย '!AI73)</f>
        <v>266984.78999999998</v>
      </c>
      <c r="L517" s="104">
        <f>'เลย '!AJ73</f>
        <v>1843539.93</v>
      </c>
      <c r="M517" s="104">
        <f>'เลย '!AK73</f>
        <v>1679801.8000000003</v>
      </c>
      <c r="N517" s="100"/>
      <c r="O517" s="100"/>
      <c r="P517" s="100"/>
      <c r="Q517" s="92">
        <f t="shared" si="17"/>
        <v>163738.12999999966</v>
      </c>
      <c r="R517" s="93">
        <f t="shared" si="18"/>
        <v>1293.7122315789472</v>
      </c>
    </row>
    <row r="518" spans="1:18" x14ac:dyDescent="0.7">
      <c r="A518" s="99">
        <v>6</v>
      </c>
      <c r="B518" s="100" t="s">
        <v>58</v>
      </c>
      <c r="C518" s="100" t="s">
        <v>387</v>
      </c>
      <c r="D518" s="100" t="s">
        <v>107</v>
      </c>
      <c r="E518" s="100" t="s">
        <v>388</v>
      </c>
      <c r="F518" s="100" t="s">
        <v>178</v>
      </c>
      <c r="G518" s="100" t="s">
        <v>753</v>
      </c>
      <c r="H518" s="101">
        <v>1893</v>
      </c>
      <c r="I518" s="99">
        <v>2</v>
      </c>
      <c r="J518" s="102">
        <f>'เลย '!F74</f>
        <v>560686.44999999995</v>
      </c>
      <c r="K518" s="103">
        <f>SUM('เลย '!AI74)</f>
        <v>511156.97</v>
      </c>
      <c r="L518" s="104">
        <f>'เลย '!AJ74</f>
        <v>1894168.77</v>
      </c>
      <c r="M518" s="104">
        <f>'เลย '!AK74</f>
        <v>1596068.6400000001</v>
      </c>
      <c r="N518" s="100"/>
      <c r="O518" s="100"/>
      <c r="P518" s="100"/>
      <c r="Q518" s="92">
        <f t="shared" si="17"/>
        <v>298100.12999999989</v>
      </c>
      <c r="R518" s="93">
        <f t="shared" si="18"/>
        <v>1000.6174167987322</v>
      </c>
    </row>
    <row r="519" spans="1:18" x14ac:dyDescent="0.7">
      <c r="A519" s="99">
        <v>7</v>
      </c>
      <c r="B519" s="100" t="s">
        <v>58</v>
      </c>
      <c r="C519" s="100" t="s">
        <v>387</v>
      </c>
      <c r="D519" s="100" t="s">
        <v>107</v>
      </c>
      <c r="E519" s="100" t="s">
        <v>388</v>
      </c>
      <c r="F519" s="100" t="s">
        <v>178</v>
      </c>
      <c r="G519" s="100" t="s">
        <v>754</v>
      </c>
      <c r="H519" s="101">
        <v>2527</v>
      </c>
      <c r="I519" s="99">
        <v>2</v>
      </c>
      <c r="J519" s="102">
        <f>'เลย '!F75</f>
        <v>1057488.19</v>
      </c>
      <c r="K519" s="103">
        <f>SUM('เลย '!AI75)</f>
        <v>988537.57</v>
      </c>
      <c r="L519" s="104">
        <f>'เลย '!AJ75</f>
        <v>2714284.58</v>
      </c>
      <c r="M519" s="104">
        <f>'เลย '!AK75</f>
        <v>2146078.9700000002</v>
      </c>
      <c r="N519" s="100"/>
      <c r="O519" s="100"/>
      <c r="P519" s="100"/>
      <c r="Q519" s="92">
        <f t="shared" ref="Q519:Q582" si="19">L519-M519</f>
        <v>568205.60999999987</v>
      </c>
      <c r="R519" s="93">
        <f t="shared" ref="R519:R581" si="20">L519/H519</f>
        <v>1074.1134072022162</v>
      </c>
    </row>
    <row r="520" spans="1:18" s="111" customFormat="1" x14ac:dyDescent="0.7">
      <c r="A520" s="105">
        <v>7</v>
      </c>
      <c r="B520" s="106" t="s">
        <v>58</v>
      </c>
      <c r="C520" s="106"/>
      <c r="D520" s="106"/>
      <c r="E520" s="106" t="s">
        <v>75</v>
      </c>
      <c r="F520" s="106"/>
      <c r="G520" s="106" t="s">
        <v>390</v>
      </c>
      <c r="H520" s="112">
        <f>SUM(H513:H519)</f>
        <v>13535</v>
      </c>
      <c r="I520" s="105"/>
      <c r="J520" s="108">
        <f>SUM(J513:J519)</f>
        <v>3289386.72</v>
      </c>
      <c r="K520" s="108">
        <f>SUM(K513:K519)</f>
        <v>3134177.0799999996</v>
      </c>
      <c r="L520" s="108">
        <f>SUM(L513:L519)</f>
        <v>12306154.32</v>
      </c>
      <c r="M520" s="108">
        <f>SUM(M513:M519)</f>
        <v>11263707.100000001</v>
      </c>
      <c r="N520" s="106">
        <v>6</v>
      </c>
      <c r="O520" s="106">
        <v>6</v>
      </c>
      <c r="P520" s="106">
        <f>N520-O520</f>
        <v>0</v>
      </c>
      <c r="Q520" s="109">
        <f t="shared" si="19"/>
        <v>1042447.2199999988</v>
      </c>
      <c r="R520" s="110">
        <f>L520/H520</f>
        <v>909.20977613594391</v>
      </c>
    </row>
    <row r="521" spans="1:18" x14ac:dyDescent="0.7">
      <c r="A521" s="99">
        <v>1</v>
      </c>
      <c r="B521" s="100" t="s">
        <v>58</v>
      </c>
      <c r="C521" s="100" t="s">
        <v>391</v>
      </c>
      <c r="D521" s="100" t="s">
        <v>114</v>
      </c>
      <c r="E521" s="100" t="s">
        <v>392</v>
      </c>
      <c r="F521" s="100" t="s">
        <v>208</v>
      </c>
      <c r="G521" s="100" t="s">
        <v>393</v>
      </c>
      <c r="H521" s="101"/>
      <c r="I521" s="99"/>
      <c r="J521" s="102"/>
      <c r="K521" s="103"/>
      <c r="L521" s="104"/>
      <c r="M521" s="104"/>
      <c r="N521" s="100"/>
      <c r="O521" s="100"/>
      <c r="P521" s="100"/>
    </row>
    <row r="522" spans="1:18" x14ac:dyDescent="0.7">
      <c r="A522" s="99">
        <v>2</v>
      </c>
      <c r="B522" s="100" t="s">
        <v>58</v>
      </c>
      <c r="C522" s="100" t="s">
        <v>391</v>
      </c>
      <c r="D522" s="100" t="s">
        <v>114</v>
      </c>
      <c r="E522" s="100" t="s">
        <v>392</v>
      </c>
      <c r="F522" s="100" t="s">
        <v>178</v>
      </c>
      <c r="G522" s="100" t="s">
        <v>755</v>
      </c>
      <c r="H522" s="101">
        <v>1798</v>
      </c>
      <c r="I522" s="99">
        <v>2</v>
      </c>
      <c r="J522" s="102">
        <f>'เลย '!F76</f>
        <v>520949.77</v>
      </c>
      <c r="K522" s="103">
        <f>SUM('เลย '!AI76)</f>
        <v>475340.43999999994</v>
      </c>
      <c r="L522" s="104">
        <f>'เลย '!AJ76</f>
        <v>1109651.3799999999</v>
      </c>
      <c r="M522" s="104">
        <f>'เลย '!AK76</f>
        <v>867061.62</v>
      </c>
      <c r="N522" s="100"/>
      <c r="O522" s="100"/>
      <c r="P522" s="100"/>
      <c r="Q522" s="92">
        <f t="shared" si="19"/>
        <v>242589.75999999989</v>
      </c>
      <c r="R522" s="93">
        <f t="shared" si="20"/>
        <v>617.1587208008898</v>
      </c>
    </row>
    <row r="523" spans="1:18" x14ac:dyDescent="0.7">
      <c r="A523" s="99">
        <v>3</v>
      </c>
      <c r="B523" s="100" t="s">
        <v>58</v>
      </c>
      <c r="C523" s="100" t="s">
        <v>391</v>
      </c>
      <c r="D523" s="100" t="s">
        <v>114</v>
      </c>
      <c r="E523" s="100" t="s">
        <v>392</v>
      </c>
      <c r="F523" s="100" t="s">
        <v>178</v>
      </c>
      <c r="G523" s="100" t="s">
        <v>756</v>
      </c>
      <c r="H523" s="101">
        <v>2341</v>
      </c>
      <c r="I523" s="99">
        <v>2</v>
      </c>
      <c r="J523" s="102">
        <f>'เลย '!F77</f>
        <v>639748.54</v>
      </c>
      <c r="K523" s="103">
        <f>SUM('เลย '!AI77)</f>
        <v>1236545.6100000001</v>
      </c>
      <c r="L523" s="104">
        <f>'เลย '!AJ77</f>
        <v>1743169.55</v>
      </c>
      <c r="M523" s="104">
        <f>'เลย '!AK77</f>
        <v>731366.87</v>
      </c>
      <c r="N523" s="100"/>
      <c r="O523" s="100"/>
      <c r="P523" s="100"/>
      <c r="Q523" s="92">
        <f t="shared" si="19"/>
        <v>1011802.68</v>
      </c>
      <c r="R523" s="93">
        <f t="shared" si="20"/>
        <v>744.62603588210163</v>
      </c>
    </row>
    <row r="524" spans="1:18" x14ac:dyDescent="0.7">
      <c r="A524" s="99">
        <v>4</v>
      </c>
      <c r="B524" s="100" t="s">
        <v>58</v>
      </c>
      <c r="C524" s="100" t="s">
        <v>391</v>
      </c>
      <c r="D524" s="100" t="s">
        <v>114</v>
      </c>
      <c r="E524" s="100" t="s">
        <v>392</v>
      </c>
      <c r="F524" s="100" t="s">
        <v>178</v>
      </c>
      <c r="G524" s="100" t="s">
        <v>757</v>
      </c>
      <c r="H524" s="101">
        <v>2890</v>
      </c>
      <c r="I524" s="99">
        <v>2</v>
      </c>
      <c r="J524" s="102">
        <f>'เลย '!F78</f>
        <v>533846.21</v>
      </c>
      <c r="K524" s="103">
        <f>SUM('เลย '!AI78)</f>
        <v>336231.71</v>
      </c>
      <c r="L524" s="104">
        <f>'เลย '!AJ78</f>
        <v>1557054.12</v>
      </c>
      <c r="M524" s="104">
        <f>'เลย '!AK78</f>
        <v>1329156.8099999998</v>
      </c>
      <c r="N524" s="100"/>
      <c r="O524" s="100"/>
      <c r="P524" s="100"/>
      <c r="Q524" s="92">
        <f t="shared" si="19"/>
        <v>227897.31000000029</v>
      </c>
      <c r="R524" s="93">
        <f t="shared" si="20"/>
        <v>538.77305190311426</v>
      </c>
    </row>
    <row r="525" spans="1:18" x14ac:dyDescent="0.7">
      <c r="A525" s="99">
        <v>5</v>
      </c>
      <c r="B525" s="100" t="s">
        <v>58</v>
      </c>
      <c r="C525" s="100" t="s">
        <v>391</v>
      </c>
      <c r="D525" s="100" t="s">
        <v>114</v>
      </c>
      <c r="E525" s="100" t="s">
        <v>392</v>
      </c>
      <c r="F525" s="100" t="s">
        <v>178</v>
      </c>
      <c r="G525" s="100" t="s">
        <v>758</v>
      </c>
      <c r="H525" s="101">
        <v>2426</v>
      </c>
      <c r="I525" s="99">
        <v>2</v>
      </c>
      <c r="J525" s="102">
        <f>'เลย '!F79</f>
        <v>952645.31</v>
      </c>
      <c r="K525" s="103">
        <f>SUM('เลย '!AI79)</f>
        <v>907482.51000000013</v>
      </c>
      <c r="L525" s="104">
        <f>'เลย '!AJ79</f>
        <v>1597979.7799999998</v>
      </c>
      <c r="M525" s="104">
        <f>'เลย '!AK79</f>
        <v>1405690.04</v>
      </c>
      <c r="N525" s="100"/>
      <c r="O525" s="100"/>
      <c r="P525" s="100"/>
      <c r="Q525" s="92">
        <f t="shared" si="19"/>
        <v>192289.73999999976</v>
      </c>
      <c r="R525" s="93">
        <f t="shared" si="20"/>
        <v>658.68910964550696</v>
      </c>
    </row>
    <row r="526" spans="1:18" x14ac:dyDescent="0.7">
      <c r="A526" s="99">
        <v>6</v>
      </c>
      <c r="B526" s="100" t="s">
        <v>58</v>
      </c>
      <c r="C526" s="100" t="s">
        <v>391</v>
      </c>
      <c r="D526" s="100" t="s">
        <v>114</v>
      </c>
      <c r="E526" s="100" t="s">
        <v>392</v>
      </c>
      <c r="F526" s="100" t="s">
        <v>178</v>
      </c>
      <c r="G526" s="100" t="s">
        <v>759</v>
      </c>
      <c r="H526" s="101">
        <v>4213</v>
      </c>
      <c r="I526" s="99">
        <v>3</v>
      </c>
      <c r="J526" s="102">
        <f>'เลย '!F80</f>
        <v>530704.37</v>
      </c>
      <c r="K526" s="103">
        <f>SUM('เลย '!AI80)</f>
        <v>704745.96</v>
      </c>
      <c r="L526" s="104">
        <f>'เลย '!AJ80</f>
        <v>466708.32</v>
      </c>
      <c r="M526" s="104">
        <f>'เลย '!AK80</f>
        <v>625721.09</v>
      </c>
      <c r="N526" s="100"/>
      <c r="O526" s="100"/>
      <c r="P526" s="100"/>
      <c r="Q526" s="92">
        <f t="shared" si="19"/>
        <v>-159012.76999999996</v>
      </c>
      <c r="R526" s="93">
        <f t="shared" si="20"/>
        <v>110.77814384049371</v>
      </c>
    </row>
    <row r="527" spans="1:18" x14ac:dyDescent="0.7">
      <c r="A527" s="99">
        <v>7</v>
      </c>
      <c r="B527" s="100" t="s">
        <v>58</v>
      </c>
      <c r="C527" s="100" t="s">
        <v>391</v>
      </c>
      <c r="D527" s="100" t="s">
        <v>114</v>
      </c>
      <c r="E527" s="100" t="s">
        <v>392</v>
      </c>
      <c r="F527" s="100" t="s">
        <v>178</v>
      </c>
      <c r="G527" s="100" t="s">
        <v>760</v>
      </c>
      <c r="H527" s="101">
        <v>2664</v>
      </c>
      <c r="I527" s="99">
        <v>2</v>
      </c>
      <c r="J527" s="102">
        <f>'เลย '!F81</f>
        <v>852758.19</v>
      </c>
      <c r="K527" s="103">
        <f>SUM('เลย '!AI81)</f>
        <v>873849.54999999993</v>
      </c>
      <c r="L527" s="104">
        <f>'เลย '!AJ81</f>
        <v>1656332.73</v>
      </c>
      <c r="M527" s="104">
        <f>'เลย '!AK81</f>
        <v>1434391.78</v>
      </c>
      <c r="N527" s="100"/>
      <c r="O527" s="100"/>
      <c r="P527" s="100"/>
      <c r="Q527" s="92">
        <f t="shared" si="19"/>
        <v>221940.94999999995</v>
      </c>
      <c r="R527" s="93">
        <f t="shared" si="20"/>
        <v>621.74652027027025</v>
      </c>
    </row>
    <row r="528" spans="1:18" x14ac:dyDescent="0.7">
      <c r="A528" s="99">
        <v>8</v>
      </c>
      <c r="B528" s="100" t="s">
        <v>58</v>
      </c>
      <c r="C528" s="100" t="s">
        <v>391</v>
      </c>
      <c r="D528" s="100" t="s">
        <v>114</v>
      </c>
      <c r="E528" s="100" t="s">
        <v>392</v>
      </c>
      <c r="F528" s="100" t="s">
        <v>178</v>
      </c>
      <c r="G528" s="100" t="s">
        <v>761</v>
      </c>
      <c r="H528" s="101">
        <v>642</v>
      </c>
      <c r="I528" s="99">
        <v>1</v>
      </c>
      <c r="J528" s="102">
        <f>'เลย '!F82</f>
        <v>623895.24</v>
      </c>
      <c r="K528" s="103">
        <f>SUM('เลย '!AI82)</f>
        <v>608816.23</v>
      </c>
      <c r="L528" s="104">
        <f>'เลย '!AJ82</f>
        <v>997280.32000000007</v>
      </c>
      <c r="M528" s="104">
        <f>'เลย '!AK82</f>
        <v>868343.7</v>
      </c>
      <c r="N528" s="100"/>
      <c r="O528" s="100"/>
      <c r="P528" s="100"/>
      <c r="Q528" s="92">
        <f t="shared" si="19"/>
        <v>128936.62000000011</v>
      </c>
      <c r="R528" s="93">
        <f t="shared" si="20"/>
        <v>1553.3961370716511</v>
      </c>
    </row>
    <row r="529" spans="1:18" x14ac:dyDescent="0.7">
      <c r="A529" s="99">
        <v>9</v>
      </c>
      <c r="B529" s="100" t="s">
        <v>58</v>
      </c>
      <c r="C529" s="100" t="s">
        <v>391</v>
      </c>
      <c r="D529" s="100" t="s">
        <v>114</v>
      </c>
      <c r="E529" s="100" t="s">
        <v>392</v>
      </c>
      <c r="F529" s="100" t="s">
        <v>178</v>
      </c>
      <c r="G529" s="100" t="s">
        <v>762</v>
      </c>
      <c r="H529" s="101">
        <v>701</v>
      </c>
      <c r="I529" s="99">
        <v>1</v>
      </c>
      <c r="J529" s="102">
        <f>'เลย '!F83</f>
        <v>679292.72</v>
      </c>
      <c r="K529" s="103">
        <f>SUM('เลย '!AI83)</f>
        <v>708387.03999999992</v>
      </c>
      <c r="L529" s="104">
        <f>'เลย '!AJ83</f>
        <v>643629.11</v>
      </c>
      <c r="M529" s="104">
        <f>'เลย '!AK83</f>
        <v>376502</v>
      </c>
      <c r="N529" s="100"/>
      <c r="O529" s="100"/>
      <c r="P529" s="100"/>
      <c r="Q529" s="92">
        <f t="shared" si="19"/>
        <v>267127.11</v>
      </c>
      <c r="R529" s="93">
        <f t="shared" si="20"/>
        <v>918.15850213980025</v>
      </c>
    </row>
    <row r="530" spans="1:18" x14ac:dyDescent="0.7">
      <c r="A530" s="99">
        <v>10</v>
      </c>
      <c r="B530" s="100" t="s">
        <v>58</v>
      </c>
      <c r="C530" s="100" t="s">
        <v>391</v>
      </c>
      <c r="D530" s="100" t="s">
        <v>114</v>
      </c>
      <c r="E530" s="100" t="s">
        <v>392</v>
      </c>
      <c r="F530" s="100" t="s">
        <v>178</v>
      </c>
      <c r="G530" s="100" t="s">
        <v>763</v>
      </c>
      <c r="H530" s="101">
        <v>803</v>
      </c>
      <c r="I530" s="99">
        <v>1</v>
      </c>
      <c r="J530" s="102">
        <f>'เลย '!F84</f>
        <v>570344.62</v>
      </c>
      <c r="K530" s="103">
        <f>SUM('เลย '!AI84)</f>
        <v>521682.27999999997</v>
      </c>
      <c r="L530" s="104">
        <f>'เลย '!AJ84</f>
        <v>1112544.72</v>
      </c>
      <c r="M530" s="104">
        <f>'เลย '!AK84</f>
        <v>1022679.62</v>
      </c>
      <c r="N530" s="100"/>
      <c r="O530" s="100"/>
      <c r="P530" s="100"/>
      <c r="Q530" s="92">
        <f t="shared" si="19"/>
        <v>89865.099999999977</v>
      </c>
      <c r="R530" s="93">
        <f t="shared" si="20"/>
        <v>1385.4853300124532</v>
      </c>
    </row>
    <row r="531" spans="1:18" s="111" customFormat="1" x14ac:dyDescent="0.7">
      <c r="A531" s="105">
        <v>8</v>
      </c>
      <c r="B531" s="106" t="s">
        <v>58</v>
      </c>
      <c r="C531" s="106"/>
      <c r="D531" s="106"/>
      <c r="E531" s="106" t="s">
        <v>75</v>
      </c>
      <c r="F531" s="106"/>
      <c r="G531" s="106" t="s">
        <v>394</v>
      </c>
      <c r="H531" s="112">
        <f>SUM(H522:H530)</f>
        <v>18478</v>
      </c>
      <c r="I531" s="105"/>
      <c r="J531" s="108">
        <f>SUM(J521:J530)</f>
        <v>5904184.9699999997</v>
      </c>
      <c r="K531" s="108">
        <f>SUM(K521:K530)</f>
        <v>6373081.3300000001</v>
      </c>
      <c r="L531" s="108">
        <f>SUM(L521:L530)</f>
        <v>10884350.030000001</v>
      </c>
      <c r="M531" s="108">
        <f>SUM(M521:M530)</f>
        <v>8660913.5299999993</v>
      </c>
      <c r="N531" s="106">
        <v>9</v>
      </c>
      <c r="O531" s="106">
        <v>9</v>
      </c>
      <c r="P531" s="106">
        <f>N531-O531</f>
        <v>0</v>
      </c>
      <c r="Q531" s="109">
        <f t="shared" si="19"/>
        <v>2223436.5000000019</v>
      </c>
      <c r="R531" s="110">
        <f>L531/H531</f>
        <v>589.04372929970782</v>
      </c>
    </row>
    <row r="532" spans="1:18" x14ac:dyDescent="0.7">
      <c r="A532" s="99">
        <v>1</v>
      </c>
      <c r="B532" s="100" t="s">
        <v>58</v>
      </c>
      <c r="C532" s="100" t="s">
        <v>395</v>
      </c>
      <c r="D532" s="100" t="s">
        <v>121</v>
      </c>
      <c r="E532" s="100" t="s">
        <v>396</v>
      </c>
      <c r="F532" s="100" t="s">
        <v>208</v>
      </c>
      <c r="G532" s="100" t="s">
        <v>397</v>
      </c>
      <c r="H532" s="101"/>
      <c r="I532" s="99"/>
      <c r="J532" s="102"/>
      <c r="K532" s="103"/>
      <c r="L532" s="104"/>
      <c r="M532" s="104"/>
      <c r="N532" s="100"/>
      <c r="O532" s="100"/>
      <c r="P532" s="100"/>
    </row>
    <row r="533" spans="1:18" x14ac:dyDescent="0.7">
      <c r="A533" s="99">
        <v>2</v>
      </c>
      <c r="B533" s="100" t="s">
        <v>58</v>
      </c>
      <c r="C533" s="100" t="s">
        <v>395</v>
      </c>
      <c r="D533" s="100" t="s">
        <v>121</v>
      </c>
      <c r="E533" s="100" t="s">
        <v>396</v>
      </c>
      <c r="F533" s="100" t="s">
        <v>178</v>
      </c>
      <c r="G533" s="100" t="s">
        <v>764</v>
      </c>
      <c r="H533" s="101">
        <v>3708</v>
      </c>
      <c r="I533" s="99">
        <v>3</v>
      </c>
      <c r="J533" s="102">
        <f>'เลย '!F85</f>
        <v>462936.49</v>
      </c>
      <c r="K533" s="103">
        <f>SUM('เลย '!AI85)</f>
        <v>517423.35</v>
      </c>
      <c r="L533" s="104">
        <f>'เลย '!AJ85</f>
        <v>1704996.45</v>
      </c>
      <c r="M533" s="104">
        <f>'เลย '!AK85</f>
        <v>1682065.26</v>
      </c>
      <c r="N533" s="100"/>
      <c r="O533" s="100"/>
      <c r="P533" s="100"/>
      <c r="Q533" s="92">
        <f t="shared" si="19"/>
        <v>22931.189999999944</v>
      </c>
      <c r="R533" s="93">
        <f t="shared" si="20"/>
        <v>459.8156553398058</v>
      </c>
    </row>
    <row r="534" spans="1:18" x14ac:dyDescent="0.7">
      <c r="A534" s="99">
        <v>3</v>
      </c>
      <c r="B534" s="100" t="s">
        <v>58</v>
      </c>
      <c r="C534" s="100" t="s">
        <v>395</v>
      </c>
      <c r="D534" s="100" t="s">
        <v>121</v>
      </c>
      <c r="E534" s="100" t="s">
        <v>396</v>
      </c>
      <c r="F534" s="100" t="s">
        <v>178</v>
      </c>
      <c r="G534" s="100" t="s">
        <v>765</v>
      </c>
      <c r="H534" s="101">
        <v>7673</v>
      </c>
      <c r="I534" s="99">
        <v>5</v>
      </c>
      <c r="J534" s="102">
        <f>'เลย '!F86</f>
        <v>837215.91</v>
      </c>
      <c r="K534" s="103">
        <f>SUM('เลย '!AI86)</f>
        <v>1058134.55</v>
      </c>
      <c r="L534" s="104">
        <f>'เลย '!AJ86</f>
        <v>1541675.3699999999</v>
      </c>
      <c r="M534" s="104">
        <f>'เลย '!AK86</f>
        <v>2044314.35</v>
      </c>
      <c r="N534" s="100"/>
      <c r="O534" s="100"/>
      <c r="P534" s="100"/>
      <c r="Q534" s="92">
        <f t="shared" si="19"/>
        <v>-502638.98000000021</v>
      </c>
      <c r="R534" s="93">
        <f t="shared" si="20"/>
        <v>200.92211260263258</v>
      </c>
    </row>
    <row r="535" spans="1:18" x14ac:dyDescent="0.7">
      <c r="A535" s="99">
        <v>4</v>
      </c>
      <c r="B535" s="100" t="s">
        <v>58</v>
      </c>
      <c r="C535" s="100" t="s">
        <v>395</v>
      </c>
      <c r="D535" s="100" t="s">
        <v>121</v>
      </c>
      <c r="E535" s="100" t="s">
        <v>396</v>
      </c>
      <c r="F535" s="100" t="s">
        <v>178</v>
      </c>
      <c r="G535" s="100" t="s">
        <v>766</v>
      </c>
      <c r="H535" s="101">
        <v>6916</v>
      </c>
      <c r="I535" s="99">
        <v>5</v>
      </c>
      <c r="J535" s="102">
        <f>'เลย '!F87</f>
        <v>1326476.1200000001</v>
      </c>
      <c r="K535" s="103">
        <f>SUM('เลย '!AI87)</f>
        <v>1372926.2400000002</v>
      </c>
      <c r="L535" s="104">
        <f>'เลย '!AJ87</f>
        <v>2777793.96</v>
      </c>
      <c r="M535" s="104">
        <f>'เลย '!AK87</f>
        <v>3024459.6</v>
      </c>
      <c r="N535" s="100"/>
      <c r="O535" s="100"/>
      <c r="P535" s="100"/>
      <c r="Q535" s="92">
        <f t="shared" si="19"/>
        <v>-246665.64000000013</v>
      </c>
      <c r="R535" s="93">
        <f t="shared" si="20"/>
        <v>401.6474783111625</v>
      </c>
    </row>
    <row r="536" spans="1:18" x14ac:dyDescent="0.7">
      <c r="A536" s="99">
        <v>5</v>
      </c>
      <c r="B536" s="100" t="s">
        <v>58</v>
      </c>
      <c r="C536" s="100" t="s">
        <v>395</v>
      </c>
      <c r="D536" s="100" t="s">
        <v>121</v>
      </c>
      <c r="E536" s="100" t="s">
        <v>396</v>
      </c>
      <c r="F536" s="100" t="s">
        <v>178</v>
      </c>
      <c r="G536" s="100" t="s">
        <v>767</v>
      </c>
      <c r="H536" s="101">
        <v>4950</v>
      </c>
      <c r="I536" s="99">
        <v>4</v>
      </c>
      <c r="J536" s="102">
        <f>'เลย '!F88</f>
        <v>570221.43000000005</v>
      </c>
      <c r="K536" s="103">
        <f>SUM('เลย '!AI88)</f>
        <v>386507.81000000006</v>
      </c>
      <c r="L536" s="104">
        <f>'เลย '!AJ88</f>
        <v>1953648.6099999999</v>
      </c>
      <c r="M536" s="104">
        <f>'เลย '!AK88</f>
        <v>2144745.39</v>
      </c>
      <c r="N536" s="100"/>
      <c r="O536" s="100"/>
      <c r="P536" s="100"/>
      <c r="Q536" s="92">
        <f t="shared" si="19"/>
        <v>-191096.78000000026</v>
      </c>
      <c r="R536" s="93">
        <f t="shared" si="20"/>
        <v>394.67648686868682</v>
      </c>
    </row>
    <row r="537" spans="1:18" x14ac:dyDescent="0.7">
      <c r="A537" s="99">
        <v>6</v>
      </c>
      <c r="B537" s="100" t="s">
        <v>58</v>
      </c>
      <c r="C537" s="100" t="s">
        <v>395</v>
      </c>
      <c r="D537" s="100" t="s">
        <v>121</v>
      </c>
      <c r="E537" s="100" t="s">
        <v>396</v>
      </c>
      <c r="F537" s="100" t="s">
        <v>178</v>
      </c>
      <c r="G537" s="100" t="s">
        <v>768</v>
      </c>
      <c r="H537" s="101">
        <v>3876</v>
      </c>
      <c r="I537" s="99">
        <v>3</v>
      </c>
      <c r="J537" s="102">
        <f>'เลย '!F89</f>
        <v>479297.29</v>
      </c>
      <c r="K537" s="103">
        <f>SUM('เลย '!AI89)</f>
        <v>766703.07000000007</v>
      </c>
      <c r="L537" s="104">
        <f>'เลย '!AJ89</f>
        <v>1229622.98</v>
      </c>
      <c r="M537" s="104">
        <f>'เลย '!AK89</f>
        <v>1457625.17</v>
      </c>
      <c r="N537" s="100"/>
      <c r="O537" s="100"/>
      <c r="P537" s="100"/>
      <c r="Q537" s="92">
        <f t="shared" si="19"/>
        <v>-228002.18999999994</v>
      </c>
      <c r="R537" s="93">
        <f t="shared" si="20"/>
        <v>317.24019091847265</v>
      </c>
    </row>
    <row r="538" spans="1:18" x14ac:dyDescent="0.7">
      <c r="A538" s="99">
        <v>7</v>
      </c>
      <c r="B538" s="100" t="s">
        <v>58</v>
      </c>
      <c r="C538" s="100" t="s">
        <v>395</v>
      </c>
      <c r="D538" s="100" t="s">
        <v>121</v>
      </c>
      <c r="E538" s="100" t="s">
        <v>396</v>
      </c>
      <c r="F538" s="100" t="s">
        <v>178</v>
      </c>
      <c r="G538" s="100" t="s">
        <v>769</v>
      </c>
      <c r="H538" s="101">
        <v>1854</v>
      </c>
      <c r="I538" s="99">
        <v>2</v>
      </c>
      <c r="J538" s="102">
        <f>'เลย '!F90</f>
        <v>249146.09</v>
      </c>
      <c r="K538" s="103">
        <f>SUM('เลย '!AI90)</f>
        <v>67554.38</v>
      </c>
      <c r="L538" s="104">
        <f>'เลย '!AJ90</f>
        <v>747446.72</v>
      </c>
      <c r="M538" s="104">
        <f>'เลย '!AK90</f>
        <v>861470.17</v>
      </c>
      <c r="N538" s="100"/>
      <c r="O538" s="100"/>
      <c r="P538" s="100"/>
      <c r="Q538" s="92">
        <f t="shared" si="19"/>
        <v>-114023.45000000007</v>
      </c>
      <c r="R538" s="93">
        <f t="shared" si="20"/>
        <v>403.15357065803664</v>
      </c>
    </row>
    <row r="539" spans="1:18" x14ac:dyDescent="0.7">
      <c r="A539" s="99">
        <v>8</v>
      </c>
      <c r="B539" s="100" t="s">
        <v>58</v>
      </c>
      <c r="C539" s="100" t="s">
        <v>395</v>
      </c>
      <c r="D539" s="100" t="s">
        <v>121</v>
      </c>
      <c r="E539" s="100" t="s">
        <v>396</v>
      </c>
      <c r="F539" s="100" t="s">
        <v>178</v>
      </c>
      <c r="G539" s="100" t="s">
        <v>770</v>
      </c>
      <c r="H539" s="101">
        <v>6037</v>
      </c>
      <c r="I539" s="99">
        <v>5</v>
      </c>
      <c r="J539" s="102">
        <f>'เลย '!F91</f>
        <v>203021.11</v>
      </c>
      <c r="K539" s="103">
        <f>SUM('เลย '!AI91)</f>
        <v>629371.42999999993</v>
      </c>
      <c r="L539" s="104">
        <f>'เลย '!AJ91</f>
        <v>2538191.29</v>
      </c>
      <c r="M539" s="104">
        <f>'เลย '!AK91</f>
        <v>2557475.0300000003</v>
      </c>
      <c r="N539" s="100"/>
      <c r="O539" s="100"/>
      <c r="P539" s="100"/>
      <c r="Q539" s="92">
        <f t="shared" si="19"/>
        <v>-19283.740000000224</v>
      </c>
      <c r="R539" s="93">
        <f t="shared" si="20"/>
        <v>420.43917343051186</v>
      </c>
    </row>
    <row r="540" spans="1:18" x14ac:dyDescent="0.7">
      <c r="A540" s="99">
        <v>9</v>
      </c>
      <c r="B540" s="100" t="s">
        <v>58</v>
      </c>
      <c r="C540" s="100" t="s">
        <v>395</v>
      </c>
      <c r="D540" s="100" t="s">
        <v>121</v>
      </c>
      <c r="E540" s="100" t="s">
        <v>396</v>
      </c>
      <c r="F540" s="100" t="s">
        <v>178</v>
      </c>
      <c r="G540" s="100" t="s">
        <v>771</v>
      </c>
      <c r="H540" s="101">
        <v>1678</v>
      </c>
      <c r="I540" s="99">
        <v>2</v>
      </c>
      <c r="J540" s="102">
        <f>'เลย '!F92</f>
        <v>329231.63</v>
      </c>
      <c r="K540" s="103">
        <f>SUM('เลย '!AI92)</f>
        <v>148272.97</v>
      </c>
      <c r="L540" s="104">
        <f>'เลย '!AJ92</f>
        <v>2001536.57</v>
      </c>
      <c r="M540" s="104">
        <f>'เลย '!AK92</f>
        <v>1936084.49</v>
      </c>
      <c r="N540" s="100"/>
      <c r="O540" s="100"/>
      <c r="P540" s="100"/>
      <c r="Q540" s="92">
        <f t="shared" si="19"/>
        <v>65452.080000000075</v>
      </c>
      <c r="R540" s="93">
        <f t="shared" si="20"/>
        <v>1192.8108283671038</v>
      </c>
    </row>
    <row r="541" spans="1:18" x14ac:dyDescent="0.7">
      <c r="A541" s="99">
        <v>10</v>
      </c>
      <c r="B541" s="100" t="s">
        <v>58</v>
      </c>
      <c r="C541" s="100" t="s">
        <v>395</v>
      </c>
      <c r="D541" s="100" t="s">
        <v>121</v>
      </c>
      <c r="E541" s="100" t="s">
        <v>396</v>
      </c>
      <c r="F541" s="100" t="s">
        <v>178</v>
      </c>
      <c r="G541" s="100" t="s">
        <v>772</v>
      </c>
      <c r="H541" s="101">
        <v>3501</v>
      </c>
      <c r="I541" s="99">
        <v>3</v>
      </c>
      <c r="J541" s="102">
        <f>'เลย '!F93</f>
        <v>516190.26</v>
      </c>
      <c r="K541" s="103">
        <f>SUM('เลย '!AI93)</f>
        <v>344044.16000000003</v>
      </c>
      <c r="L541" s="104">
        <f>'เลย '!AJ93</f>
        <v>493724.34</v>
      </c>
      <c r="M541" s="104">
        <f>'เลย '!AK93</f>
        <v>935043.9</v>
      </c>
      <c r="N541" s="100"/>
      <c r="O541" s="100"/>
      <c r="P541" s="100"/>
      <c r="Q541" s="92">
        <f t="shared" si="19"/>
        <v>-441319.56</v>
      </c>
      <c r="R541" s="93">
        <f t="shared" si="20"/>
        <v>141.02380462724938</v>
      </c>
    </row>
    <row r="542" spans="1:18" x14ac:dyDescent="0.7">
      <c r="A542" s="99">
        <v>11</v>
      </c>
      <c r="B542" s="100" t="s">
        <v>58</v>
      </c>
      <c r="C542" s="100" t="s">
        <v>395</v>
      </c>
      <c r="D542" s="100" t="s">
        <v>121</v>
      </c>
      <c r="E542" s="100" t="s">
        <v>396</v>
      </c>
      <c r="F542" s="100" t="s">
        <v>178</v>
      </c>
      <c r="G542" s="100" t="s">
        <v>773</v>
      </c>
      <c r="H542" s="101">
        <v>3131</v>
      </c>
      <c r="I542" s="99">
        <v>3</v>
      </c>
      <c r="J542" s="102">
        <f>'เลย '!F94</f>
        <v>243943.49</v>
      </c>
      <c r="K542" s="103">
        <f>SUM('เลย '!AI94)</f>
        <v>204551.46999999997</v>
      </c>
      <c r="L542" s="104">
        <f>'เลย '!AJ94</f>
        <v>1426073.04</v>
      </c>
      <c r="M542" s="104">
        <f>'เลย '!AK94</f>
        <v>1765796.6</v>
      </c>
      <c r="N542" s="100"/>
      <c r="O542" s="100"/>
      <c r="P542" s="100"/>
      <c r="Q542" s="92">
        <f t="shared" si="19"/>
        <v>-339723.56000000006</v>
      </c>
      <c r="R542" s="93">
        <f t="shared" si="20"/>
        <v>455.46887256467585</v>
      </c>
    </row>
    <row r="543" spans="1:18" x14ac:dyDescent="0.7">
      <c r="A543" s="99">
        <v>12</v>
      </c>
      <c r="B543" s="100" t="s">
        <v>58</v>
      </c>
      <c r="C543" s="100" t="s">
        <v>395</v>
      </c>
      <c r="D543" s="100" t="s">
        <v>121</v>
      </c>
      <c r="E543" s="100" t="s">
        <v>396</v>
      </c>
      <c r="F543" s="100" t="s">
        <v>178</v>
      </c>
      <c r="G543" s="100" t="s">
        <v>774</v>
      </c>
      <c r="H543" s="101">
        <v>3078</v>
      </c>
      <c r="I543" s="99">
        <v>3</v>
      </c>
      <c r="J543" s="102">
        <f>'เลย '!F95</f>
        <v>318069.17</v>
      </c>
      <c r="K543" s="103">
        <f>SUM('เลย '!AI95)</f>
        <v>360414.42</v>
      </c>
      <c r="L543" s="104">
        <f>'เลย '!AJ95</f>
        <v>1106599.07</v>
      </c>
      <c r="M543" s="104">
        <f>'เลย '!AK95</f>
        <v>1278464.0699999998</v>
      </c>
      <c r="N543" s="100"/>
      <c r="O543" s="100"/>
      <c r="P543" s="100"/>
      <c r="Q543" s="92">
        <f t="shared" si="19"/>
        <v>-171864.99999999977</v>
      </c>
      <c r="R543" s="93">
        <f t="shared" si="20"/>
        <v>359.51886614684861</v>
      </c>
    </row>
    <row r="544" spans="1:18" x14ac:dyDescent="0.7">
      <c r="A544" s="99">
        <v>13</v>
      </c>
      <c r="B544" s="100" t="s">
        <v>58</v>
      </c>
      <c r="C544" s="100" t="s">
        <v>395</v>
      </c>
      <c r="D544" s="100" t="s">
        <v>121</v>
      </c>
      <c r="E544" s="100" t="s">
        <v>396</v>
      </c>
      <c r="F544" s="100" t="s">
        <v>178</v>
      </c>
      <c r="G544" s="100" t="s">
        <v>775</v>
      </c>
      <c r="H544" s="101">
        <v>4356</v>
      </c>
      <c r="I544" s="99">
        <v>3</v>
      </c>
      <c r="J544" s="102">
        <f>'เลย '!F96</f>
        <v>669260.52</v>
      </c>
      <c r="K544" s="103">
        <f>SUM('เลย '!AI96)</f>
        <v>688244.06</v>
      </c>
      <c r="L544" s="104">
        <f>'เลย '!AJ96</f>
        <v>886324.23</v>
      </c>
      <c r="M544" s="104">
        <f>'เลย '!AK96</f>
        <v>893960.8899999999</v>
      </c>
      <c r="N544" s="100"/>
      <c r="O544" s="100"/>
      <c r="P544" s="100"/>
      <c r="Q544" s="92">
        <f t="shared" si="19"/>
        <v>-7636.6599999999162</v>
      </c>
      <c r="R544" s="93">
        <f t="shared" si="20"/>
        <v>203.47204545454545</v>
      </c>
    </row>
    <row r="545" spans="1:18" x14ac:dyDescent="0.7">
      <c r="A545" s="99">
        <v>14</v>
      </c>
      <c r="B545" s="100" t="s">
        <v>58</v>
      </c>
      <c r="C545" s="100" t="s">
        <v>395</v>
      </c>
      <c r="D545" s="100" t="s">
        <v>121</v>
      </c>
      <c r="E545" s="100" t="s">
        <v>396</v>
      </c>
      <c r="F545" s="100" t="s">
        <v>178</v>
      </c>
      <c r="G545" s="100" t="s">
        <v>776</v>
      </c>
      <c r="H545" s="101">
        <v>5580</v>
      </c>
      <c r="I545" s="99">
        <v>4</v>
      </c>
      <c r="J545" s="102">
        <f>'เลย '!F97</f>
        <v>329583.01</v>
      </c>
      <c r="K545" s="103">
        <f>SUM('เลย '!AI97)</f>
        <v>7287.4200000000228</v>
      </c>
      <c r="L545" s="104">
        <f>'เลย '!AJ97</f>
        <v>466282.27</v>
      </c>
      <c r="M545" s="104">
        <f>'เลย '!AK97</f>
        <v>1548062.24</v>
      </c>
      <c r="N545" s="100"/>
      <c r="O545" s="100"/>
      <c r="P545" s="100"/>
      <c r="Q545" s="92">
        <f t="shared" si="19"/>
        <v>-1081779.97</v>
      </c>
      <c r="R545" s="93">
        <f t="shared" si="20"/>
        <v>83.563130824372763</v>
      </c>
    </row>
    <row r="546" spans="1:18" x14ac:dyDescent="0.7">
      <c r="A546" s="99">
        <v>15</v>
      </c>
      <c r="B546" s="100" t="s">
        <v>58</v>
      </c>
      <c r="C546" s="100" t="s">
        <v>395</v>
      </c>
      <c r="D546" s="100" t="s">
        <v>121</v>
      </c>
      <c r="E546" s="100" t="s">
        <v>396</v>
      </c>
      <c r="F546" s="100" t="s">
        <v>178</v>
      </c>
      <c r="G546" s="100" t="s">
        <v>777</v>
      </c>
      <c r="H546" s="101">
        <v>4092</v>
      </c>
      <c r="I546" s="99">
        <v>3</v>
      </c>
      <c r="J546" s="102">
        <f>'เลย '!F98</f>
        <v>284861.11</v>
      </c>
      <c r="K546" s="103">
        <f>SUM('เลย '!AI98)</f>
        <v>421312.41</v>
      </c>
      <c r="L546" s="104">
        <f>'เลย '!AJ98</f>
        <v>1787399.9000000001</v>
      </c>
      <c r="M546" s="104">
        <f>'เลย '!AK98</f>
        <v>1973587.6100000003</v>
      </c>
      <c r="N546" s="100"/>
      <c r="O546" s="100"/>
      <c r="P546" s="100"/>
      <c r="Q546" s="92">
        <f t="shared" si="19"/>
        <v>-186187.7100000002</v>
      </c>
      <c r="R546" s="93">
        <f t="shared" si="20"/>
        <v>436.80349462365592</v>
      </c>
    </row>
    <row r="547" spans="1:18" x14ac:dyDescent="0.7">
      <c r="A547" s="99">
        <v>16</v>
      </c>
      <c r="B547" s="100" t="s">
        <v>58</v>
      </c>
      <c r="C547" s="100" t="s">
        <v>395</v>
      </c>
      <c r="D547" s="100" t="s">
        <v>121</v>
      </c>
      <c r="E547" s="100" t="s">
        <v>396</v>
      </c>
      <c r="F547" s="100" t="s">
        <v>178</v>
      </c>
      <c r="G547" s="100" t="s">
        <v>778</v>
      </c>
      <c r="H547" s="101">
        <v>5915</v>
      </c>
      <c r="I547" s="99">
        <v>4</v>
      </c>
      <c r="J547" s="102">
        <f>'เลย '!F99</f>
        <v>1402720.44</v>
      </c>
      <c r="K547" s="103">
        <f>SUM('เลย '!AI99)</f>
        <v>1466000.54</v>
      </c>
      <c r="L547" s="104">
        <f>'เลย '!AJ99</f>
        <v>2715498.75</v>
      </c>
      <c r="M547" s="104">
        <f>'เลย '!AK99</f>
        <v>3197837.0900000003</v>
      </c>
      <c r="N547" s="100"/>
      <c r="O547" s="100"/>
      <c r="P547" s="100"/>
      <c r="Q547" s="92">
        <f t="shared" si="19"/>
        <v>-482338.34000000032</v>
      </c>
      <c r="R547" s="93">
        <f t="shared" si="20"/>
        <v>459.08685545224006</v>
      </c>
    </row>
    <row r="548" spans="1:18" x14ac:dyDescent="0.7">
      <c r="A548" s="99">
        <v>17</v>
      </c>
      <c r="B548" s="100" t="s">
        <v>58</v>
      </c>
      <c r="C548" s="100" t="s">
        <v>395</v>
      </c>
      <c r="D548" s="100" t="s">
        <v>121</v>
      </c>
      <c r="E548" s="100" t="s">
        <v>396</v>
      </c>
      <c r="F548" s="100" t="s">
        <v>178</v>
      </c>
      <c r="G548" s="100" t="s">
        <v>779</v>
      </c>
      <c r="H548" s="101">
        <v>3232</v>
      </c>
      <c r="I548" s="99">
        <v>3</v>
      </c>
      <c r="J548" s="102">
        <f>'เลย '!F100</f>
        <v>175068.61</v>
      </c>
      <c r="K548" s="103">
        <f>SUM('เลย '!AI100)</f>
        <v>171367.37999999995</v>
      </c>
      <c r="L548" s="104">
        <f>'เลย '!AJ100</f>
        <v>488576</v>
      </c>
      <c r="M548" s="104">
        <f>'เลย '!AK100</f>
        <v>804555.02</v>
      </c>
      <c r="N548" s="100"/>
      <c r="O548" s="100"/>
      <c r="P548" s="100"/>
      <c r="Q548" s="92">
        <f t="shared" si="19"/>
        <v>-315979.02</v>
      </c>
      <c r="R548" s="93">
        <f t="shared" si="20"/>
        <v>151.16831683168317</v>
      </c>
    </row>
    <row r="549" spans="1:18" x14ac:dyDescent="0.7">
      <c r="A549" s="99">
        <v>18</v>
      </c>
      <c r="B549" s="100" t="s">
        <v>58</v>
      </c>
      <c r="C549" s="100" t="s">
        <v>395</v>
      </c>
      <c r="D549" s="100" t="s">
        <v>121</v>
      </c>
      <c r="E549" s="100" t="s">
        <v>396</v>
      </c>
      <c r="F549" s="100" t="s">
        <v>178</v>
      </c>
      <c r="G549" s="100" t="s">
        <v>780</v>
      </c>
      <c r="H549" s="101">
        <v>4642</v>
      </c>
      <c r="I549" s="99">
        <v>4</v>
      </c>
      <c r="J549" s="102">
        <f>'เลย '!F101</f>
        <v>180372.66</v>
      </c>
      <c r="K549" s="103">
        <f>SUM('เลย '!AI101)</f>
        <v>28564.140000000014</v>
      </c>
      <c r="L549" s="104">
        <f>'เลย '!AJ101</f>
        <v>1972568.17</v>
      </c>
      <c r="M549" s="104">
        <f>'เลย '!AK101</f>
        <v>2496708.54</v>
      </c>
      <c r="N549" s="100"/>
      <c r="O549" s="100"/>
      <c r="P549" s="100"/>
      <c r="Q549" s="92">
        <f t="shared" si="19"/>
        <v>-524140.37000000011</v>
      </c>
      <c r="R549" s="93">
        <f t="shared" si="20"/>
        <v>424.93928694528216</v>
      </c>
    </row>
    <row r="550" spans="1:18" s="111" customFormat="1" x14ac:dyDescent="0.7">
      <c r="A550" s="105">
        <v>9</v>
      </c>
      <c r="B550" s="106" t="s">
        <v>58</v>
      </c>
      <c r="C550" s="106"/>
      <c r="D550" s="106"/>
      <c r="E550" s="106" t="s">
        <v>75</v>
      </c>
      <c r="F550" s="106"/>
      <c r="G550" s="106" t="s">
        <v>398</v>
      </c>
      <c r="H550" s="112">
        <f>SUM(H532:H549)</f>
        <v>74219</v>
      </c>
      <c r="I550" s="105"/>
      <c r="J550" s="108">
        <f>SUM(J532:J549)</f>
        <v>8577615.3399999999</v>
      </c>
      <c r="K550" s="108">
        <f>SUM(K532:K549)</f>
        <v>8638679.8000000026</v>
      </c>
      <c r="L550" s="108">
        <f>SUM(L532:L549)</f>
        <v>25837957.719999999</v>
      </c>
      <c r="M550" s="108">
        <f>SUM(M532:M549)</f>
        <v>30602255.420000002</v>
      </c>
      <c r="N550" s="106">
        <v>17</v>
      </c>
      <c r="O550" s="106">
        <v>17</v>
      </c>
      <c r="P550" s="106">
        <f>N550-O550</f>
        <v>0</v>
      </c>
      <c r="Q550" s="109">
        <f t="shared" si="19"/>
        <v>-4764297.700000003</v>
      </c>
      <c r="R550" s="110">
        <f>L550/H550</f>
        <v>348.13131031137578</v>
      </c>
    </row>
    <row r="551" spans="1:18" x14ac:dyDescent="0.7">
      <c r="A551" s="99">
        <v>1</v>
      </c>
      <c r="B551" s="100" t="s">
        <v>58</v>
      </c>
      <c r="C551" s="100" t="s">
        <v>399</v>
      </c>
      <c r="D551" s="100" t="s">
        <v>126</v>
      </c>
      <c r="E551" s="100" t="s">
        <v>400</v>
      </c>
      <c r="F551" s="100" t="s">
        <v>208</v>
      </c>
      <c r="G551" s="100" t="s">
        <v>401</v>
      </c>
      <c r="H551" s="101"/>
      <c r="I551" s="99"/>
      <c r="J551" s="102"/>
      <c r="K551" s="103"/>
      <c r="L551" s="104"/>
      <c r="M551" s="104"/>
      <c r="N551" s="100"/>
      <c r="O551" s="100"/>
      <c r="P551" s="100"/>
    </row>
    <row r="552" spans="1:18" x14ac:dyDescent="0.7">
      <c r="A552" s="99">
        <v>2</v>
      </c>
      <c r="B552" s="100" t="s">
        <v>58</v>
      </c>
      <c r="C552" s="100" t="s">
        <v>399</v>
      </c>
      <c r="D552" s="100" t="s">
        <v>126</v>
      </c>
      <c r="E552" s="100" t="s">
        <v>400</v>
      </c>
      <c r="F552" s="100" t="s">
        <v>178</v>
      </c>
      <c r="G552" s="100" t="s">
        <v>781</v>
      </c>
      <c r="H552" s="101">
        <v>2514</v>
      </c>
      <c r="I552" s="99">
        <v>2</v>
      </c>
      <c r="J552" s="102">
        <f>'เลย '!F102</f>
        <v>452703.2</v>
      </c>
      <c r="K552" s="103">
        <f>SUM('เลย '!AI102)</f>
        <v>355442.63</v>
      </c>
      <c r="L552" s="104">
        <f>'เลย '!AJ102</f>
        <v>1770555.81</v>
      </c>
      <c r="M552" s="104">
        <f>'เลย '!AK102</f>
        <v>1685121.63</v>
      </c>
      <c r="N552" s="100"/>
      <c r="O552" s="100"/>
      <c r="P552" s="100"/>
      <c r="Q552" s="92">
        <f t="shared" si="19"/>
        <v>85434.180000000168</v>
      </c>
      <c r="R552" s="93">
        <f t="shared" si="20"/>
        <v>704.27836515513127</v>
      </c>
    </row>
    <row r="553" spans="1:18" x14ac:dyDescent="0.7">
      <c r="A553" s="99">
        <v>3</v>
      </c>
      <c r="B553" s="100" t="s">
        <v>58</v>
      </c>
      <c r="C553" s="100" t="s">
        <v>399</v>
      </c>
      <c r="D553" s="100" t="s">
        <v>126</v>
      </c>
      <c r="E553" s="100" t="s">
        <v>400</v>
      </c>
      <c r="F553" s="100" t="s">
        <v>178</v>
      </c>
      <c r="G553" s="100" t="s">
        <v>782</v>
      </c>
      <c r="H553" s="101">
        <v>5396</v>
      </c>
      <c r="I553" s="99">
        <v>4</v>
      </c>
      <c r="J553" s="102">
        <f>'เลย '!F103</f>
        <v>342097.97</v>
      </c>
      <c r="K553" s="103">
        <f>SUM('เลย '!AI103)</f>
        <v>468807.72000000003</v>
      </c>
      <c r="L553" s="104">
        <f>'เลย '!AJ103</f>
        <v>733912.39</v>
      </c>
      <c r="M553" s="104">
        <f>'เลย '!AK103</f>
        <v>687905.27</v>
      </c>
      <c r="N553" s="100"/>
      <c r="O553" s="100"/>
      <c r="P553" s="100"/>
      <c r="Q553" s="92">
        <f t="shared" si="19"/>
        <v>46007.119999999995</v>
      </c>
      <c r="R553" s="93">
        <f t="shared" si="20"/>
        <v>136.01045033358042</v>
      </c>
    </row>
    <row r="554" spans="1:18" x14ac:dyDescent="0.7">
      <c r="A554" s="99">
        <v>4</v>
      </c>
      <c r="B554" s="100" t="s">
        <v>58</v>
      </c>
      <c r="C554" s="100" t="s">
        <v>399</v>
      </c>
      <c r="D554" s="100" t="s">
        <v>126</v>
      </c>
      <c r="E554" s="100" t="s">
        <v>400</v>
      </c>
      <c r="F554" s="100" t="s">
        <v>178</v>
      </c>
      <c r="G554" s="100" t="s">
        <v>783</v>
      </c>
      <c r="H554" s="101">
        <v>2862</v>
      </c>
      <c r="I554" s="99">
        <v>2</v>
      </c>
      <c r="J554" s="102">
        <f>'เลย '!F104</f>
        <v>39246.75</v>
      </c>
      <c r="K554" s="103">
        <f>SUM('เลย '!AI104)</f>
        <v>66580.63</v>
      </c>
      <c r="L554" s="104">
        <f>'เลย '!AJ104</f>
        <v>1535583.17</v>
      </c>
      <c r="M554" s="104">
        <f>'เลย '!AK104</f>
        <v>1652361.9</v>
      </c>
      <c r="N554" s="100"/>
      <c r="O554" s="100"/>
      <c r="P554" s="100"/>
      <c r="Q554" s="92">
        <f t="shared" si="19"/>
        <v>-116778.72999999998</v>
      </c>
      <c r="R554" s="93">
        <f t="shared" si="20"/>
        <v>536.5419881201957</v>
      </c>
    </row>
    <row r="555" spans="1:18" x14ac:dyDescent="0.7">
      <c r="A555" s="99">
        <v>5</v>
      </c>
      <c r="B555" s="100" t="s">
        <v>58</v>
      </c>
      <c r="C555" s="100" t="s">
        <v>399</v>
      </c>
      <c r="D555" s="100" t="s">
        <v>126</v>
      </c>
      <c r="E555" s="100" t="s">
        <v>400</v>
      </c>
      <c r="F555" s="100" t="s">
        <v>178</v>
      </c>
      <c r="G555" s="100" t="s">
        <v>784</v>
      </c>
      <c r="H555" s="101">
        <v>3194</v>
      </c>
      <c r="I555" s="99">
        <v>3</v>
      </c>
      <c r="J555" s="102">
        <f>'เลย '!F105</f>
        <v>353050.49</v>
      </c>
      <c r="K555" s="241">
        <f>SUM('เลย '!AI105)</f>
        <v>355524.74</v>
      </c>
      <c r="L555" s="104">
        <f>'เลย '!AJ105</f>
        <v>1312876.93</v>
      </c>
      <c r="M555" s="104">
        <f>'เลย '!AK105</f>
        <v>1404070.44</v>
      </c>
      <c r="N555" s="100"/>
      <c r="O555" s="100"/>
      <c r="P555" s="100"/>
      <c r="Q555" s="92">
        <f t="shared" si="19"/>
        <v>-91193.510000000009</v>
      </c>
      <c r="R555" s="93">
        <f t="shared" si="20"/>
        <v>411.04474953036942</v>
      </c>
    </row>
    <row r="556" spans="1:18" x14ac:dyDescent="0.7">
      <c r="A556" s="99">
        <v>6</v>
      </c>
      <c r="B556" s="100" t="s">
        <v>58</v>
      </c>
      <c r="C556" s="100" t="s">
        <v>399</v>
      </c>
      <c r="D556" s="100" t="s">
        <v>126</v>
      </c>
      <c r="E556" s="100" t="s">
        <v>400</v>
      </c>
      <c r="F556" s="100" t="s">
        <v>178</v>
      </c>
      <c r="G556" s="100" t="s">
        <v>785</v>
      </c>
      <c r="H556" s="101">
        <v>4181</v>
      </c>
      <c r="I556" s="99">
        <v>3</v>
      </c>
      <c r="J556" s="102">
        <f>'เลย '!F106</f>
        <v>381104.73</v>
      </c>
      <c r="K556" s="103">
        <f>SUM('เลย '!AI106)</f>
        <v>387666.18</v>
      </c>
      <c r="L556" s="104">
        <f>'เลย '!AJ106</f>
        <v>1198963</v>
      </c>
      <c r="M556" s="104">
        <f>'เลย '!AK106</f>
        <v>1146227.92</v>
      </c>
      <c r="N556" s="100"/>
      <c r="O556" s="100"/>
      <c r="P556" s="100"/>
      <c r="Q556" s="92">
        <f t="shared" si="19"/>
        <v>52735.080000000075</v>
      </c>
      <c r="R556" s="93">
        <f t="shared" si="20"/>
        <v>286.76464960535759</v>
      </c>
    </row>
    <row r="557" spans="1:18" s="111" customFormat="1" x14ac:dyDescent="0.7">
      <c r="A557" s="105">
        <v>10</v>
      </c>
      <c r="B557" s="106" t="s">
        <v>58</v>
      </c>
      <c r="C557" s="106"/>
      <c r="D557" s="106"/>
      <c r="E557" s="106" t="s">
        <v>75</v>
      </c>
      <c r="F557" s="106"/>
      <c r="G557" s="106" t="s">
        <v>402</v>
      </c>
      <c r="H557" s="112">
        <f>SUM(H551:H556)</f>
        <v>18147</v>
      </c>
      <c r="I557" s="105"/>
      <c r="J557" s="108">
        <f>SUM(J551:J556)</f>
        <v>1568203.14</v>
      </c>
      <c r="K557" s="108">
        <f>SUM(K551:K556)</f>
        <v>1634021.9000000001</v>
      </c>
      <c r="L557" s="108">
        <f>SUM(L551:L556)</f>
        <v>6551891.2999999998</v>
      </c>
      <c r="M557" s="108">
        <f>SUM(M551:M556)</f>
        <v>6575687.1600000001</v>
      </c>
      <c r="N557" s="106">
        <v>5</v>
      </c>
      <c r="O557" s="106">
        <v>5</v>
      </c>
      <c r="P557" s="106">
        <f>N557-O557</f>
        <v>0</v>
      </c>
      <c r="Q557" s="109">
        <f t="shared" si="19"/>
        <v>-23795.860000000335</v>
      </c>
      <c r="R557" s="110">
        <f>L557/H557</f>
        <v>361.04542348597562</v>
      </c>
    </row>
    <row r="558" spans="1:18" x14ac:dyDescent="0.7">
      <c r="A558" s="99">
        <v>1</v>
      </c>
      <c r="B558" s="100" t="s">
        <v>58</v>
      </c>
      <c r="C558" s="100" t="s">
        <v>403</v>
      </c>
      <c r="D558" s="100" t="s">
        <v>131</v>
      </c>
      <c r="E558" s="100" t="s">
        <v>404</v>
      </c>
      <c r="F558" s="100" t="s">
        <v>208</v>
      </c>
      <c r="G558" s="100" t="s">
        <v>405</v>
      </c>
      <c r="H558" s="101"/>
      <c r="I558" s="99"/>
      <c r="J558" s="102"/>
      <c r="K558" s="103"/>
      <c r="L558" s="104"/>
      <c r="M558" s="104"/>
      <c r="N558" s="100"/>
      <c r="O558" s="100"/>
      <c r="P558" s="100"/>
    </row>
    <row r="559" spans="1:18" x14ac:dyDescent="0.7">
      <c r="A559" s="99">
        <v>2</v>
      </c>
      <c r="B559" s="100" t="s">
        <v>58</v>
      </c>
      <c r="C559" s="100" t="s">
        <v>403</v>
      </c>
      <c r="D559" s="100" t="s">
        <v>131</v>
      </c>
      <c r="E559" s="100" t="s">
        <v>404</v>
      </c>
      <c r="F559" s="100" t="s">
        <v>178</v>
      </c>
      <c r="G559" s="100" t="s">
        <v>786</v>
      </c>
      <c r="H559" s="101">
        <v>4592</v>
      </c>
      <c r="I559" s="99">
        <v>4</v>
      </c>
      <c r="J559" s="102">
        <f>'เลย '!F107</f>
        <v>1014464.1</v>
      </c>
      <c r="K559" s="103">
        <f>SUM('เลย '!AI107)</f>
        <v>1177119.55</v>
      </c>
      <c r="L559" s="104">
        <f>'เลย '!AJ107</f>
        <v>2906156.4000000004</v>
      </c>
      <c r="M559" s="104">
        <f>'เลย '!AK107</f>
        <v>2370270.4</v>
      </c>
      <c r="N559" s="100"/>
      <c r="O559" s="100"/>
      <c r="P559" s="100"/>
      <c r="Q559" s="92">
        <f t="shared" si="19"/>
        <v>535886.00000000047</v>
      </c>
      <c r="R559" s="93">
        <f t="shared" si="20"/>
        <v>632.87378048780499</v>
      </c>
    </row>
    <row r="560" spans="1:18" x14ac:dyDescent="0.7">
      <c r="A560" s="99">
        <v>3</v>
      </c>
      <c r="B560" s="100" t="s">
        <v>58</v>
      </c>
      <c r="C560" s="100" t="s">
        <v>403</v>
      </c>
      <c r="D560" s="100" t="s">
        <v>131</v>
      </c>
      <c r="E560" s="100" t="s">
        <v>404</v>
      </c>
      <c r="F560" s="100" t="s">
        <v>178</v>
      </c>
      <c r="G560" s="100" t="s">
        <v>787</v>
      </c>
      <c r="H560" s="101">
        <v>1410</v>
      </c>
      <c r="I560" s="99">
        <v>1</v>
      </c>
      <c r="J560" s="102">
        <f>'เลย '!F108</f>
        <v>385157.65</v>
      </c>
      <c r="K560" s="103">
        <f>SUM('เลย '!AI108)</f>
        <v>400579.32</v>
      </c>
      <c r="L560" s="104">
        <f>'เลย '!AJ108</f>
        <v>1661269.9100000001</v>
      </c>
      <c r="M560" s="104">
        <f>'เลย '!AK108</f>
        <v>1609339.0599999998</v>
      </c>
      <c r="N560" s="100"/>
      <c r="O560" s="100"/>
      <c r="P560" s="100"/>
      <c r="Q560" s="92">
        <f t="shared" si="19"/>
        <v>51930.850000000326</v>
      </c>
      <c r="R560" s="93">
        <f>L560/H560</f>
        <v>1178.205609929078</v>
      </c>
    </row>
    <row r="561" spans="1:18" x14ac:dyDescent="0.7">
      <c r="A561" s="99">
        <v>4</v>
      </c>
      <c r="B561" s="100" t="s">
        <v>58</v>
      </c>
      <c r="C561" s="100" t="s">
        <v>403</v>
      </c>
      <c r="D561" s="100" t="s">
        <v>131</v>
      </c>
      <c r="E561" s="100" t="s">
        <v>404</v>
      </c>
      <c r="F561" s="100" t="s">
        <v>178</v>
      </c>
      <c r="G561" s="100" t="s">
        <v>788</v>
      </c>
      <c r="H561" s="101">
        <v>4166</v>
      </c>
      <c r="I561" s="99">
        <v>3</v>
      </c>
      <c r="J561" s="102">
        <f>'เลย '!F109</f>
        <v>730932.26</v>
      </c>
      <c r="K561" s="103">
        <f>SUM('เลย '!AI109)</f>
        <v>800404.45000000007</v>
      </c>
      <c r="L561" s="104">
        <f>'เลย '!AJ109</f>
        <v>2154494.9900000002</v>
      </c>
      <c r="M561" s="104">
        <f>'เลย '!AK109</f>
        <v>2285606.2799999998</v>
      </c>
      <c r="N561" s="100"/>
      <c r="O561" s="100"/>
      <c r="P561" s="100"/>
      <c r="Q561" s="92">
        <f t="shared" si="19"/>
        <v>-131111.28999999957</v>
      </c>
      <c r="R561" s="93">
        <f t="shared" si="20"/>
        <v>517.16154344695155</v>
      </c>
    </row>
    <row r="562" spans="1:18" x14ac:dyDescent="0.7">
      <c r="A562" s="99">
        <v>5</v>
      </c>
      <c r="B562" s="100" t="s">
        <v>58</v>
      </c>
      <c r="C562" s="100" t="s">
        <v>403</v>
      </c>
      <c r="D562" s="100" t="s">
        <v>131</v>
      </c>
      <c r="E562" s="100" t="s">
        <v>404</v>
      </c>
      <c r="F562" s="100" t="s">
        <v>178</v>
      </c>
      <c r="G562" s="100" t="s">
        <v>789</v>
      </c>
      <c r="H562" s="101">
        <v>3743</v>
      </c>
      <c r="I562" s="99">
        <v>3</v>
      </c>
      <c r="J562" s="102">
        <f>'เลย '!F110</f>
        <v>761156.67</v>
      </c>
      <c r="K562" s="103">
        <f>SUM('เลย '!AI110)</f>
        <v>763419.87</v>
      </c>
      <c r="L562" s="104">
        <f>'เลย '!AJ110</f>
        <v>2061126.7999999998</v>
      </c>
      <c r="M562" s="104">
        <f>'เลย '!AK110</f>
        <v>1671023.08</v>
      </c>
      <c r="N562" s="100"/>
      <c r="O562" s="100"/>
      <c r="P562" s="100"/>
      <c r="Q562" s="92">
        <f t="shared" si="19"/>
        <v>390103.71999999974</v>
      </c>
      <c r="R562" s="93">
        <f t="shared" si="20"/>
        <v>550.66171520170985</v>
      </c>
    </row>
    <row r="563" spans="1:18" x14ac:dyDescent="0.7">
      <c r="A563" s="99">
        <v>6</v>
      </c>
      <c r="B563" s="100" t="s">
        <v>58</v>
      </c>
      <c r="C563" s="100" t="s">
        <v>403</v>
      </c>
      <c r="D563" s="100" t="s">
        <v>131</v>
      </c>
      <c r="E563" s="100" t="s">
        <v>404</v>
      </c>
      <c r="F563" s="100" t="s">
        <v>178</v>
      </c>
      <c r="G563" s="100" t="s">
        <v>790</v>
      </c>
      <c r="H563" s="101">
        <v>1729</v>
      </c>
      <c r="I563" s="99">
        <v>2</v>
      </c>
      <c r="J563" s="102">
        <f>'เลย '!F111</f>
        <v>429277.12</v>
      </c>
      <c r="K563" s="103">
        <f>SUM('เลย '!AI111)</f>
        <v>501314.92</v>
      </c>
      <c r="L563" s="104">
        <f>'เลย '!AJ111</f>
        <v>1229589.7</v>
      </c>
      <c r="M563" s="104">
        <f>'เลย '!AK111</f>
        <v>1192794.96</v>
      </c>
      <c r="N563" s="100"/>
      <c r="O563" s="100"/>
      <c r="P563" s="100"/>
      <c r="Q563" s="92">
        <f t="shared" si="19"/>
        <v>36794.739999999991</v>
      </c>
      <c r="R563" s="93">
        <f t="shared" si="20"/>
        <v>711.15656448814343</v>
      </c>
    </row>
    <row r="564" spans="1:18" s="111" customFormat="1" x14ac:dyDescent="0.7">
      <c r="A564" s="105">
        <v>11</v>
      </c>
      <c r="B564" s="106" t="s">
        <v>58</v>
      </c>
      <c r="C564" s="106"/>
      <c r="D564" s="106"/>
      <c r="E564" s="106" t="s">
        <v>75</v>
      </c>
      <c r="F564" s="106"/>
      <c r="G564" s="106" t="s">
        <v>406</v>
      </c>
      <c r="H564" s="112">
        <f>SUM(H558:H563)</f>
        <v>15640</v>
      </c>
      <c r="I564" s="105"/>
      <c r="J564" s="108">
        <f>SUM(J558:J563)</f>
        <v>3320987.8</v>
      </c>
      <c r="K564" s="108">
        <f>SUM(K558:K563)</f>
        <v>3642838.1100000003</v>
      </c>
      <c r="L564" s="108">
        <f>SUM(L558:L563)</f>
        <v>10012637.800000001</v>
      </c>
      <c r="M564" s="108">
        <f>SUM(M558:M563)</f>
        <v>9129033.7800000012</v>
      </c>
      <c r="N564" s="106">
        <v>5</v>
      </c>
      <c r="O564" s="106">
        <v>5</v>
      </c>
      <c r="P564" s="106">
        <f>N564-O564</f>
        <v>0</v>
      </c>
      <c r="Q564" s="109">
        <f t="shared" si="19"/>
        <v>883604.01999999955</v>
      </c>
      <c r="R564" s="110">
        <f>L564/H564</f>
        <v>640.19423273657299</v>
      </c>
    </row>
    <row r="565" spans="1:18" x14ac:dyDescent="0.7">
      <c r="A565" s="99">
        <v>1</v>
      </c>
      <c r="B565" s="100" t="s">
        <v>58</v>
      </c>
      <c r="C565" s="100" t="s">
        <v>407</v>
      </c>
      <c r="D565" s="100" t="s">
        <v>135</v>
      </c>
      <c r="E565" s="100" t="s">
        <v>408</v>
      </c>
      <c r="F565" s="100" t="s">
        <v>208</v>
      </c>
      <c r="G565" s="100" t="s">
        <v>409</v>
      </c>
      <c r="H565" s="101"/>
      <c r="I565" s="99"/>
      <c r="J565" s="102"/>
      <c r="K565" s="103"/>
      <c r="L565" s="104"/>
      <c r="M565" s="104"/>
      <c r="N565" s="100"/>
      <c r="O565" s="100"/>
      <c r="P565" s="100"/>
    </row>
    <row r="566" spans="1:18" x14ac:dyDescent="0.7">
      <c r="A566" s="99">
        <v>2</v>
      </c>
      <c r="B566" s="100" t="s">
        <v>58</v>
      </c>
      <c r="C566" s="100" t="s">
        <v>407</v>
      </c>
      <c r="D566" s="100" t="s">
        <v>135</v>
      </c>
      <c r="E566" s="100" t="s">
        <v>408</v>
      </c>
      <c r="F566" s="100" t="s">
        <v>178</v>
      </c>
      <c r="G566" s="100" t="s">
        <v>791</v>
      </c>
      <c r="H566" s="101">
        <v>5248</v>
      </c>
      <c r="I566" s="99">
        <v>4</v>
      </c>
      <c r="J566" s="102">
        <f>'เลย '!F112</f>
        <v>1163881.01</v>
      </c>
      <c r="K566" s="103">
        <f>SUM('เลย '!AI112)</f>
        <v>1016786.7400000001</v>
      </c>
      <c r="L566" s="104">
        <f>'เลย '!AJ112</f>
        <v>2991916.23</v>
      </c>
      <c r="M566" s="104">
        <f>'เลย '!AK112</f>
        <v>2859910.12</v>
      </c>
      <c r="N566" s="100"/>
      <c r="O566" s="100"/>
      <c r="P566" s="100"/>
      <c r="Q566" s="92">
        <f t="shared" si="19"/>
        <v>132006.10999999987</v>
      </c>
      <c r="R566" s="93">
        <f t="shared" si="20"/>
        <v>570.10598894817076</v>
      </c>
    </row>
    <row r="567" spans="1:18" x14ac:dyDescent="0.7">
      <c r="A567" s="99">
        <v>3</v>
      </c>
      <c r="B567" s="100" t="s">
        <v>58</v>
      </c>
      <c r="C567" s="100" t="s">
        <v>407</v>
      </c>
      <c r="D567" s="100" t="s">
        <v>135</v>
      </c>
      <c r="E567" s="100" t="s">
        <v>408</v>
      </c>
      <c r="F567" s="100" t="s">
        <v>178</v>
      </c>
      <c r="G567" s="100" t="s">
        <v>792</v>
      </c>
      <c r="H567" s="101">
        <v>5149</v>
      </c>
      <c r="I567" s="99">
        <v>4</v>
      </c>
      <c r="J567" s="102">
        <f>'เลย '!F113</f>
        <v>1762234.04</v>
      </c>
      <c r="K567" s="103">
        <f>SUM('เลย '!AI113)</f>
        <v>1676172.6300000001</v>
      </c>
      <c r="L567" s="104">
        <f>'เลย '!AJ113</f>
        <v>3039559.61</v>
      </c>
      <c r="M567" s="104">
        <f>'เลย '!AK113</f>
        <v>2912140.44</v>
      </c>
      <c r="N567" s="100"/>
      <c r="O567" s="100"/>
      <c r="P567" s="100"/>
      <c r="Q567" s="92">
        <f t="shared" si="19"/>
        <v>127419.16999999993</v>
      </c>
      <c r="R567" s="93">
        <f t="shared" si="20"/>
        <v>590.32037483006411</v>
      </c>
    </row>
    <row r="568" spans="1:18" x14ac:dyDescent="0.7">
      <c r="A568" s="99">
        <v>4</v>
      </c>
      <c r="B568" s="100" t="s">
        <v>58</v>
      </c>
      <c r="C568" s="100" t="s">
        <v>407</v>
      </c>
      <c r="D568" s="100" t="s">
        <v>135</v>
      </c>
      <c r="E568" s="100" t="s">
        <v>408</v>
      </c>
      <c r="F568" s="100" t="s">
        <v>178</v>
      </c>
      <c r="G568" s="100" t="s">
        <v>793</v>
      </c>
      <c r="H568" s="101">
        <v>2799</v>
      </c>
      <c r="I568" s="99">
        <v>2</v>
      </c>
      <c r="J568" s="102">
        <f>'เลย '!F114</f>
        <v>765380.86</v>
      </c>
      <c r="K568" s="103">
        <f>SUM('เลย '!AI114)</f>
        <v>829284.86</v>
      </c>
      <c r="L568" s="104">
        <f>'เลย '!AJ114</f>
        <v>1505169.6</v>
      </c>
      <c r="M568" s="104">
        <f>'เลย '!AK114</f>
        <v>1293597.22</v>
      </c>
      <c r="N568" s="100"/>
      <c r="O568" s="100"/>
      <c r="P568" s="100"/>
      <c r="Q568" s="92">
        <f t="shared" si="19"/>
        <v>211572.38000000012</v>
      </c>
      <c r="R568" s="93">
        <f t="shared" si="20"/>
        <v>537.75262593783498</v>
      </c>
    </row>
    <row r="569" spans="1:18" x14ac:dyDescent="0.7">
      <c r="A569" s="99">
        <v>5</v>
      </c>
      <c r="B569" s="100" t="s">
        <v>58</v>
      </c>
      <c r="C569" s="100" t="s">
        <v>407</v>
      </c>
      <c r="D569" s="100" t="s">
        <v>135</v>
      </c>
      <c r="E569" s="100" t="s">
        <v>408</v>
      </c>
      <c r="F569" s="100" t="s">
        <v>178</v>
      </c>
      <c r="G569" s="100" t="s">
        <v>794</v>
      </c>
      <c r="H569" s="101">
        <v>4310</v>
      </c>
      <c r="I569" s="99">
        <v>3</v>
      </c>
      <c r="J569" s="102">
        <f>'เลย '!F115</f>
        <v>445055.61</v>
      </c>
      <c r="K569" s="103">
        <f>SUM('เลย '!AI115)</f>
        <v>492236.77</v>
      </c>
      <c r="L569" s="104">
        <f>'เลย '!AJ115</f>
        <v>2723822.96</v>
      </c>
      <c r="M569" s="104">
        <f>'เลย '!AK115</f>
        <v>3067561.98</v>
      </c>
      <c r="N569" s="100"/>
      <c r="O569" s="100"/>
      <c r="P569" s="100"/>
      <c r="Q569" s="92">
        <f t="shared" si="19"/>
        <v>-343739.02</v>
      </c>
      <c r="R569" s="93">
        <f t="shared" si="20"/>
        <v>631.97748491879349</v>
      </c>
    </row>
    <row r="570" spans="1:18" x14ac:dyDescent="0.7">
      <c r="A570" s="99">
        <v>6</v>
      </c>
      <c r="B570" s="100" t="s">
        <v>58</v>
      </c>
      <c r="C570" s="100" t="s">
        <v>407</v>
      </c>
      <c r="D570" s="100" t="s">
        <v>135</v>
      </c>
      <c r="E570" s="100" t="s">
        <v>408</v>
      </c>
      <c r="F570" s="100" t="s">
        <v>178</v>
      </c>
      <c r="G570" s="100" t="s">
        <v>795</v>
      </c>
      <c r="H570" s="101">
        <v>1491</v>
      </c>
      <c r="I570" s="99">
        <v>1</v>
      </c>
      <c r="J570" s="102">
        <f>'เลย '!F116</f>
        <v>379957.03</v>
      </c>
      <c r="K570" s="103">
        <f>SUM('เลย '!AI116)</f>
        <v>400265.66000000003</v>
      </c>
      <c r="L570" s="104">
        <f>'เลย '!AJ116</f>
        <v>975700.66</v>
      </c>
      <c r="M570" s="104">
        <f>'เลย '!AK116</f>
        <v>985353.54999999993</v>
      </c>
      <c r="N570" s="100"/>
      <c r="O570" s="100"/>
      <c r="P570" s="100"/>
      <c r="Q570" s="92">
        <f t="shared" si="19"/>
        <v>-9652.8899999998976</v>
      </c>
      <c r="R570" s="93">
        <f t="shared" si="20"/>
        <v>654.39346747149568</v>
      </c>
    </row>
    <row r="571" spans="1:18" x14ac:dyDescent="0.7">
      <c r="A571" s="99">
        <v>7</v>
      </c>
      <c r="B571" s="100" t="s">
        <v>58</v>
      </c>
      <c r="C571" s="100" t="s">
        <v>407</v>
      </c>
      <c r="D571" s="100" t="s">
        <v>135</v>
      </c>
      <c r="E571" s="100" t="s">
        <v>408</v>
      </c>
      <c r="F571" s="100" t="s">
        <v>178</v>
      </c>
      <c r="G571" s="100" t="s">
        <v>796</v>
      </c>
      <c r="H571" s="101">
        <v>4741</v>
      </c>
      <c r="I571" s="99">
        <v>4</v>
      </c>
      <c r="J571" s="102">
        <f>'เลย '!F117</f>
        <v>1178617.49</v>
      </c>
      <c r="K571" s="103">
        <f>SUM('เลย '!AI117)</f>
        <v>1173069.6100000001</v>
      </c>
      <c r="L571" s="104">
        <f>'เลย '!AJ117</f>
        <v>3525760.3000000003</v>
      </c>
      <c r="M571" s="104">
        <f>'เลย '!AK117</f>
        <v>3306220.9099999997</v>
      </c>
      <c r="N571" s="100"/>
      <c r="O571" s="100"/>
      <c r="P571" s="100"/>
      <c r="Q571" s="92">
        <f t="shared" si="19"/>
        <v>219539.3900000006</v>
      </c>
      <c r="R571" s="93">
        <f t="shared" si="20"/>
        <v>743.67439358785077</v>
      </c>
    </row>
    <row r="572" spans="1:18" s="111" customFormat="1" x14ac:dyDescent="0.7">
      <c r="A572" s="105">
        <v>12</v>
      </c>
      <c r="B572" s="106" t="s">
        <v>58</v>
      </c>
      <c r="C572" s="106"/>
      <c r="D572" s="106"/>
      <c r="E572" s="106" t="s">
        <v>75</v>
      </c>
      <c r="F572" s="106"/>
      <c r="G572" s="106" t="s">
        <v>410</v>
      </c>
      <c r="H572" s="112">
        <f>SUM(H565:H571)</f>
        <v>23738</v>
      </c>
      <c r="I572" s="105"/>
      <c r="J572" s="108">
        <f>SUM(J565:J571)</f>
        <v>5695126.04</v>
      </c>
      <c r="K572" s="108">
        <f>SUM(K565:K571)</f>
        <v>5587816.2700000005</v>
      </c>
      <c r="L572" s="108">
        <f>SUM(L565:L571)</f>
        <v>14761929.359999999</v>
      </c>
      <c r="M572" s="108">
        <f>SUM(M565:M571)</f>
        <v>14424784.220000001</v>
      </c>
      <c r="N572" s="106">
        <v>6</v>
      </c>
      <c r="O572" s="106">
        <v>6</v>
      </c>
      <c r="P572" s="106">
        <f>N572-O572</f>
        <v>0</v>
      </c>
      <c r="Q572" s="109">
        <f t="shared" si="19"/>
        <v>337145.13999999873</v>
      </c>
      <c r="R572" s="110">
        <f>L572/H572</f>
        <v>621.8691279804533</v>
      </c>
    </row>
    <row r="573" spans="1:18" x14ac:dyDescent="0.7">
      <c r="A573" s="99">
        <v>1</v>
      </c>
      <c r="B573" s="100" t="s">
        <v>58</v>
      </c>
      <c r="C573" s="100" t="s">
        <v>411</v>
      </c>
      <c r="D573" s="100" t="s">
        <v>142</v>
      </c>
      <c r="E573" s="100" t="s">
        <v>412</v>
      </c>
      <c r="F573" s="100" t="s">
        <v>208</v>
      </c>
      <c r="G573" s="100" t="s">
        <v>413</v>
      </c>
      <c r="H573" s="101"/>
      <c r="I573" s="99"/>
      <c r="J573" s="102"/>
      <c r="K573" s="103"/>
      <c r="L573" s="104"/>
      <c r="M573" s="104"/>
      <c r="N573" s="100"/>
      <c r="O573" s="100"/>
      <c r="P573" s="100"/>
    </row>
    <row r="574" spans="1:18" x14ac:dyDescent="0.7">
      <c r="A574" s="99">
        <v>2</v>
      </c>
      <c r="B574" s="100" t="s">
        <v>58</v>
      </c>
      <c r="C574" s="100" t="s">
        <v>411</v>
      </c>
      <c r="D574" s="100" t="s">
        <v>142</v>
      </c>
      <c r="E574" s="100" t="s">
        <v>412</v>
      </c>
      <c r="F574" s="100" t="s">
        <v>178</v>
      </c>
      <c r="G574" s="100" t="s">
        <v>797</v>
      </c>
      <c r="H574" s="101">
        <v>3544</v>
      </c>
      <c r="I574" s="99">
        <v>3</v>
      </c>
      <c r="J574" s="102">
        <f>'เลย '!F118</f>
        <v>1111669.98</v>
      </c>
      <c r="K574" s="103">
        <f>SUM('เลย '!AI118)</f>
        <v>1169842.3899999999</v>
      </c>
      <c r="L574" s="104">
        <f>'เลย '!AJ118</f>
        <v>1808878.1400000001</v>
      </c>
      <c r="M574" s="104">
        <f>'เลย '!AK118</f>
        <v>1464833.36</v>
      </c>
      <c r="N574" s="100"/>
      <c r="O574" s="100"/>
      <c r="P574" s="100"/>
      <c r="Q574" s="92">
        <f t="shared" si="19"/>
        <v>344044.78</v>
      </c>
      <c r="R574" s="93">
        <f t="shared" si="20"/>
        <v>510.40579571106099</v>
      </c>
    </row>
    <row r="575" spans="1:18" x14ac:dyDescent="0.7">
      <c r="A575" s="99">
        <v>3</v>
      </c>
      <c r="B575" s="100" t="s">
        <v>58</v>
      </c>
      <c r="C575" s="100" t="s">
        <v>411</v>
      </c>
      <c r="D575" s="100" t="s">
        <v>142</v>
      </c>
      <c r="E575" s="100" t="s">
        <v>412</v>
      </c>
      <c r="F575" s="100" t="s">
        <v>178</v>
      </c>
      <c r="G575" s="100" t="s">
        <v>798</v>
      </c>
      <c r="H575" s="101">
        <v>3372</v>
      </c>
      <c r="I575" s="99">
        <v>3</v>
      </c>
      <c r="J575" s="102">
        <f>'เลย '!F119</f>
        <v>1035572.74</v>
      </c>
      <c r="K575" s="103">
        <f>SUM('เลย '!AI119)</f>
        <v>1121036.9099999999</v>
      </c>
      <c r="L575" s="104">
        <f>'เลย '!AJ119</f>
        <v>1393467.8900000001</v>
      </c>
      <c r="M575" s="104">
        <f>'เลย '!AK119</f>
        <v>1529011.42</v>
      </c>
      <c r="N575" s="100"/>
      <c r="O575" s="100"/>
      <c r="P575" s="100"/>
      <c r="Q575" s="92">
        <f t="shared" si="19"/>
        <v>-135543.5299999998</v>
      </c>
      <c r="R575" s="93">
        <f t="shared" si="20"/>
        <v>413.24670521945438</v>
      </c>
    </row>
    <row r="576" spans="1:18" x14ac:dyDescent="0.7">
      <c r="A576" s="99">
        <v>4</v>
      </c>
      <c r="B576" s="100" t="s">
        <v>58</v>
      </c>
      <c r="C576" s="100" t="s">
        <v>411</v>
      </c>
      <c r="D576" s="100" t="s">
        <v>142</v>
      </c>
      <c r="E576" s="100" t="s">
        <v>412</v>
      </c>
      <c r="F576" s="100" t="s">
        <v>178</v>
      </c>
      <c r="G576" s="100" t="s">
        <v>799</v>
      </c>
      <c r="H576" s="101">
        <v>3603</v>
      </c>
      <c r="I576" s="99">
        <v>3</v>
      </c>
      <c r="J576" s="102">
        <f>'เลย '!F120</f>
        <v>1136048.06</v>
      </c>
      <c r="K576" s="103">
        <f>SUM('เลย '!AI120)</f>
        <v>1088721.3400000001</v>
      </c>
      <c r="L576" s="104">
        <f>'เลย '!AJ120</f>
        <v>1688913.0899999999</v>
      </c>
      <c r="M576" s="104">
        <f>'เลย '!AK120</f>
        <v>1466388.88</v>
      </c>
      <c r="N576" s="100"/>
      <c r="O576" s="100"/>
      <c r="P576" s="100"/>
      <c r="Q576" s="92">
        <f t="shared" si="19"/>
        <v>222524.20999999996</v>
      </c>
      <c r="R576" s="93">
        <f t="shared" si="20"/>
        <v>468.75189841798499</v>
      </c>
    </row>
    <row r="577" spans="1:18" x14ac:dyDescent="0.7">
      <c r="A577" s="99">
        <v>5</v>
      </c>
      <c r="B577" s="100" t="s">
        <v>58</v>
      </c>
      <c r="C577" s="100" t="s">
        <v>411</v>
      </c>
      <c r="D577" s="100" t="s">
        <v>142</v>
      </c>
      <c r="E577" s="100" t="s">
        <v>412</v>
      </c>
      <c r="F577" s="100" t="s">
        <v>178</v>
      </c>
      <c r="G577" s="100" t="s">
        <v>800</v>
      </c>
      <c r="H577" s="101">
        <v>4008</v>
      </c>
      <c r="I577" s="99">
        <v>3</v>
      </c>
      <c r="J577" s="102">
        <f>'เลย '!F121</f>
        <v>973672.15</v>
      </c>
      <c r="K577" s="103">
        <f>SUM('เลย '!AI121)</f>
        <v>977445.98</v>
      </c>
      <c r="L577" s="104">
        <f>'เลย '!AJ121</f>
        <v>2359333.9</v>
      </c>
      <c r="M577" s="104">
        <f>'เลย '!AK121</f>
        <v>2312374.06</v>
      </c>
      <c r="N577" s="100"/>
      <c r="O577" s="100"/>
      <c r="P577" s="100"/>
      <c r="Q577" s="92">
        <f t="shared" si="19"/>
        <v>46959.839999999851</v>
      </c>
      <c r="R577" s="93">
        <f t="shared" si="20"/>
        <v>588.65616267465066</v>
      </c>
    </row>
    <row r="578" spans="1:18" x14ac:dyDescent="0.7">
      <c r="A578" s="99">
        <v>6</v>
      </c>
      <c r="B578" s="100" t="s">
        <v>58</v>
      </c>
      <c r="C578" s="100" t="s">
        <v>411</v>
      </c>
      <c r="D578" s="100" t="s">
        <v>142</v>
      </c>
      <c r="E578" s="100" t="s">
        <v>412</v>
      </c>
      <c r="F578" s="100" t="s">
        <v>178</v>
      </c>
      <c r="G578" s="100" t="s">
        <v>801</v>
      </c>
      <c r="H578" s="101">
        <v>1495</v>
      </c>
      <c r="I578" s="99">
        <v>1</v>
      </c>
      <c r="J578" s="102">
        <f>'เลย '!F122</f>
        <v>474633.06</v>
      </c>
      <c r="K578" s="103">
        <f>SUM('เลย '!AI122)</f>
        <v>540016.62</v>
      </c>
      <c r="L578" s="104">
        <f>'เลย '!AJ122</f>
        <v>1206292.53</v>
      </c>
      <c r="M578" s="104">
        <f>'เลย '!AK122</f>
        <v>1010581.4899999999</v>
      </c>
      <c r="N578" s="100"/>
      <c r="O578" s="100"/>
      <c r="P578" s="100"/>
      <c r="Q578" s="92">
        <f t="shared" si="19"/>
        <v>195711.04000000015</v>
      </c>
      <c r="R578" s="93">
        <f t="shared" si="20"/>
        <v>806.88463545150501</v>
      </c>
    </row>
    <row r="579" spans="1:18" x14ac:dyDescent="0.7">
      <c r="A579" s="99">
        <v>7</v>
      </c>
      <c r="B579" s="100" t="s">
        <v>58</v>
      </c>
      <c r="C579" s="100" t="s">
        <v>411</v>
      </c>
      <c r="D579" s="100" t="s">
        <v>142</v>
      </c>
      <c r="E579" s="100" t="s">
        <v>412</v>
      </c>
      <c r="F579" s="100" t="s">
        <v>178</v>
      </c>
      <c r="G579" s="100" t="s">
        <v>802</v>
      </c>
      <c r="H579" s="101">
        <v>2456</v>
      </c>
      <c r="I579" s="99">
        <v>2</v>
      </c>
      <c r="J579" s="102">
        <f>'เลย '!F123</f>
        <v>634444.52</v>
      </c>
      <c r="K579" s="103">
        <f>SUM('เลย '!AI123)</f>
        <v>693816.49</v>
      </c>
      <c r="L579" s="104">
        <f>'เลย '!AJ123</f>
        <v>1248596.5</v>
      </c>
      <c r="M579" s="104">
        <f>'เลย '!AK123</f>
        <v>1063539.74</v>
      </c>
      <c r="N579" s="100"/>
      <c r="O579" s="100"/>
      <c r="P579" s="100"/>
      <c r="Q579" s="92">
        <f t="shared" si="19"/>
        <v>185056.76</v>
      </c>
      <c r="R579" s="93">
        <f t="shared" si="20"/>
        <v>508.38619706840393</v>
      </c>
    </row>
    <row r="580" spans="1:18" x14ac:dyDescent="0.7">
      <c r="A580" s="99">
        <v>8</v>
      </c>
      <c r="B580" s="100" t="s">
        <v>58</v>
      </c>
      <c r="C580" s="100" t="s">
        <v>411</v>
      </c>
      <c r="D580" s="100" t="s">
        <v>142</v>
      </c>
      <c r="E580" s="100" t="s">
        <v>412</v>
      </c>
      <c r="F580" s="100" t="s">
        <v>178</v>
      </c>
      <c r="G580" s="100" t="s">
        <v>803</v>
      </c>
      <c r="H580" s="101">
        <v>3265</v>
      </c>
      <c r="I580" s="99">
        <v>3</v>
      </c>
      <c r="J580" s="102">
        <f>'เลย '!F124</f>
        <v>714742.17</v>
      </c>
      <c r="K580" s="103">
        <f>SUM('เลย '!AI124)</f>
        <v>860563.92</v>
      </c>
      <c r="L580" s="104">
        <f>'เลย '!AJ124</f>
        <v>1497446.3599999999</v>
      </c>
      <c r="M580" s="104">
        <f>'เลย '!AK124</f>
        <v>1463731.71</v>
      </c>
      <c r="N580" s="100"/>
      <c r="O580" s="100"/>
      <c r="P580" s="100"/>
      <c r="Q580" s="92">
        <f t="shared" si="19"/>
        <v>33714.649999999907</v>
      </c>
      <c r="R580" s="93">
        <f t="shared" si="20"/>
        <v>458.63594486983152</v>
      </c>
    </row>
    <row r="581" spans="1:18" x14ac:dyDescent="0.7">
      <c r="A581" s="99">
        <v>9</v>
      </c>
      <c r="B581" s="100" t="s">
        <v>58</v>
      </c>
      <c r="C581" s="100" t="s">
        <v>411</v>
      </c>
      <c r="D581" s="100" t="s">
        <v>142</v>
      </c>
      <c r="E581" s="100" t="s">
        <v>412</v>
      </c>
      <c r="F581" s="100" t="s">
        <v>178</v>
      </c>
      <c r="G581" s="100" t="s">
        <v>804</v>
      </c>
      <c r="H581" s="101">
        <v>2444</v>
      </c>
      <c r="I581" s="99">
        <v>2</v>
      </c>
      <c r="J581" s="102">
        <f>'เลย '!F125</f>
        <v>482699.19</v>
      </c>
      <c r="K581" s="103">
        <f>SUM('เลย '!AI125)</f>
        <v>469564.37</v>
      </c>
      <c r="L581" s="104">
        <f>'เลย '!AJ125</f>
        <v>1774312.8900000001</v>
      </c>
      <c r="M581" s="104">
        <f>'เลย '!AK125</f>
        <v>1592039.3299999998</v>
      </c>
      <c r="N581" s="100"/>
      <c r="O581" s="100"/>
      <c r="P581" s="100"/>
      <c r="Q581" s="92">
        <f t="shared" si="19"/>
        <v>182273.56000000029</v>
      </c>
      <c r="R581" s="93">
        <f t="shared" si="20"/>
        <v>725.98727086743054</v>
      </c>
    </row>
    <row r="582" spans="1:18" s="111" customFormat="1" x14ac:dyDescent="0.7">
      <c r="A582" s="105">
        <v>13</v>
      </c>
      <c r="B582" s="106" t="s">
        <v>58</v>
      </c>
      <c r="C582" s="106"/>
      <c r="D582" s="106"/>
      <c r="E582" s="106" t="s">
        <v>75</v>
      </c>
      <c r="F582" s="106"/>
      <c r="G582" s="106" t="s">
        <v>414</v>
      </c>
      <c r="H582" s="112">
        <f>SUM(H573:H581)</f>
        <v>24187</v>
      </c>
      <c r="I582" s="105"/>
      <c r="J582" s="108">
        <f>SUM(J573:J581)</f>
        <v>6563481.8700000001</v>
      </c>
      <c r="K582" s="108">
        <f>SUM(K573:K581)</f>
        <v>6921008.0199999996</v>
      </c>
      <c r="L582" s="108">
        <f>SUM(L573:L581)</f>
        <v>12977241.299999999</v>
      </c>
      <c r="M582" s="108">
        <f>SUM(M573:M581)</f>
        <v>11902499.99</v>
      </c>
      <c r="N582" s="106">
        <v>8</v>
      </c>
      <c r="O582" s="106">
        <v>8</v>
      </c>
      <c r="P582" s="106">
        <f>N582-O582</f>
        <v>0</v>
      </c>
      <c r="Q582" s="109">
        <f t="shared" si="19"/>
        <v>1074741.3099999987</v>
      </c>
      <c r="R582" s="110">
        <f>L582/H582</f>
        <v>536.53786331500385</v>
      </c>
    </row>
    <row r="583" spans="1:18" x14ac:dyDescent="0.7">
      <c r="A583" s="99">
        <v>1</v>
      </c>
      <c r="B583" s="100" t="s">
        <v>58</v>
      </c>
      <c r="C583" s="100" t="s">
        <v>415</v>
      </c>
      <c r="D583" s="100" t="s">
        <v>145</v>
      </c>
      <c r="E583" s="100" t="s">
        <v>416</v>
      </c>
      <c r="F583" s="100" t="s">
        <v>208</v>
      </c>
      <c r="G583" s="100" t="s">
        <v>417</v>
      </c>
      <c r="H583" s="101"/>
      <c r="I583" s="99"/>
      <c r="J583" s="102"/>
      <c r="K583" s="103"/>
      <c r="L583" s="104"/>
      <c r="M583" s="104"/>
      <c r="N583" s="100"/>
      <c r="O583" s="100"/>
      <c r="P583" s="100"/>
    </row>
    <row r="584" spans="1:18" x14ac:dyDescent="0.7">
      <c r="A584" s="99">
        <v>2</v>
      </c>
      <c r="B584" s="100" t="s">
        <v>58</v>
      </c>
      <c r="C584" s="100" t="s">
        <v>415</v>
      </c>
      <c r="D584" s="100" t="s">
        <v>145</v>
      </c>
      <c r="E584" s="100" t="s">
        <v>416</v>
      </c>
      <c r="F584" s="100" t="s">
        <v>178</v>
      </c>
      <c r="G584" s="100" t="s">
        <v>805</v>
      </c>
      <c r="H584" s="101">
        <v>5041</v>
      </c>
      <c r="I584" s="99">
        <v>4</v>
      </c>
      <c r="J584" s="102">
        <f>'เลย '!F126</f>
        <v>640140.69999999995</v>
      </c>
      <c r="K584" s="103">
        <f>SUM('เลย '!AI126)</f>
        <v>574333.54</v>
      </c>
      <c r="L584" s="104">
        <f>'เลย '!AJ126</f>
        <v>2699793.39</v>
      </c>
      <c r="M584" s="104">
        <f>'เลย '!AK126</f>
        <v>2723344.65</v>
      </c>
      <c r="N584" s="100"/>
      <c r="O584" s="100"/>
      <c r="P584" s="100"/>
      <c r="Q584" s="92">
        <f t="shared" ref="Q584:Q646" si="21">L584-M584</f>
        <v>-23551.259999999776</v>
      </c>
      <c r="R584" s="93">
        <f t="shared" ref="R584:R646" si="22">L584/H584</f>
        <v>535.56702836738748</v>
      </c>
    </row>
    <row r="585" spans="1:18" x14ac:dyDescent="0.7">
      <c r="A585" s="99">
        <v>3</v>
      </c>
      <c r="B585" s="100" t="s">
        <v>58</v>
      </c>
      <c r="C585" s="100" t="s">
        <v>415</v>
      </c>
      <c r="D585" s="100" t="s">
        <v>145</v>
      </c>
      <c r="E585" s="100" t="s">
        <v>416</v>
      </c>
      <c r="F585" s="100" t="s">
        <v>178</v>
      </c>
      <c r="G585" s="100" t="s">
        <v>806</v>
      </c>
      <c r="H585" s="101">
        <v>2924</v>
      </c>
      <c r="I585" s="99">
        <v>2</v>
      </c>
      <c r="J585" s="102">
        <f>'เลย '!F127</f>
        <v>773388.2</v>
      </c>
      <c r="K585" s="103">
        <f>SUM('เลย '!AI127)</f>
        <v>777314.05999999994</v>
      </c>
      <c r="L585" s="104">
        <f>'เลย '!AJ127</f>
        <v>2097224.54</v>
      </c>
      <c r="M585" s="104">
        <f>'เลย '!AK127</f>
        <v>2067487.9899999998</v>
      </c>
      <c r="N585" s="100"/>
      <c r="O585" s="100"/>
      <c r="P585" s="100"/>
      <c r="Q585" s="92">
        <f t="shared" si="21"/>
        <v>29736.550000000279</v>
      </c>
      <c r="R585" s="93">
        <f t="shared" si="22"/>
        <v>717.24505471956229</v>
      </c>
    </row>
    <row r="586" spans="1:18" x14ac:dyDescent="0.7">
      <c r="A586" s="99">
        <v>4</v>
      </c>
      <c r="B586" s="100" t="s">
        <v>58</v>
      </c>
      <c r="C586" s="100" t="s">
        <v>415</v>
      </c>
      <c r="D586" s="100" t="s">
        <v>145</v>
      </c>
      <c r="E586" s="100" t="s">
        <v>416</v>
      </c>
      <c r="F586" s="100" t="s">
        <v>178</v>
      </c>
      <c r="G586" s="100" t="s">
        <v>807</v>
      </c>
      <c r="H586" s="101">
        <v>5642</v>
      </c>
      <c r="I586" s="99">
        <v>4</v>
      </c>
      <c r="J586" s="102">
        <f>'เลย '!F128</f>
        <v>1530110.7</v>
      </c>
      <c r="K586" s="103">
        <f>SUM('เลย '!AI128)</f>
        <v>1481060.67</v>
      </c>
      <c r="L586" s="104">
        <f>'เลย '!AJ128</f>
        <v>4889052.66</v>
      </c>
      <c r="M586" s="104">
        <f>'เลย '!AK128</f>
        <v>4528617.49</v>
      </c>
      <c r="N586" s="100"/>
      <c r="O586" s="100"/>
      <c r="P586" s="100"/>
      <c r="Q586" s="92">
        <f t="shared" si="21"/>
        <v>360435.16999999993</v>
      </c>
      <c r="R586" s="93">
        <f t="shared" si="22"/>
        <v>866.54602268699045</v>
      </c>
    </row>
    <row r="587" spans="1:18" x14ac:dyDescent="0.7">
      <c r="A587" s="99">
        <v>5</v>
      </c>
      <c r="B587" s="100" t="s">
        <v>58</v>
      </c>
      <c r="C587" s="100" t="s">
        <v>415</v>
      </c>
      <c r="D587" s="100" t="s">
        <v>145</v>
      </c>
      <c r="E587" s="100" t="s">
        <v>416</v>
      </c>
      <c r="F587" s="100" t="s">
        <v>178</v>
      </c>
      <c r="G587" s="100" t="s">
        <v>808</v>
      </c>
      <c r="H587" s="101">
        <v>2953</v>
      </c>
      <c r="I587" s="99">
        <v>2</v>
      </c>
      <c r="J587" s="102">
        <f>'เลย '!F129</f>
        <v>797987.17</v>
      </c>
      <c r="K587" s="103">
        <f>SUM('เลย '!AI129)</f>
        <v>752226.72000000009</v>
      </c>
      <c r="L587" s="104">
        <f>'เลย '!AJ129</f>
        <v>1687703.31</v>
      </c>
      <c r="M587" s="104">
        <f>'เลย '!AK129</f>
        <v>1729151.43</v>
      </c>
      <c r="N587" s="100"/>
      <c r="O587" s="100"/>
      <c r="P587" s="100"/>
      <c r="Q587" s="92">
        <f t="shared" si="21"/>
        <v>-41448.119999999879</v>
      </c>
      <c r="R587" s="93">
        <f t="shared" si="22"/>
        <v>571.52160853369458</v>
      </c>
    </row>
    <row r="588" spans="1:18" x14ac:dyDescent="0.7">
      <c r="A588" s="99">
        <v>6</v>
      </c>
      <c r="B588" s="100" t="s">
        <v>58</v>
      </c>
      <c r="C588" s="100" t="s">
        <v>415</v>
      </c>
      <c r="D588" s="100" t="s">
        <v>145</v>
      </c>
      <c r="E588" s="100" t="s">
        <v>416</v>
      </c>
      <c r="F588" s="100" t="s">
        <v>178</v>
      </c>
      <c r="G588" s="100" t="s">
        <v>809</v>
      </c>
      <c r="H588" s="101">
        <v>2821</v>
      </c>
      <c r="I588" s="99">
        <v>2</v>
      </c>
      <c r="J588" s="102">
        <f>'เลย '!F130</f>
        <v>293830.28000000003</v>
      </c>
      <c r="K588" s="103">
        <f>SUM('เลย '!AI130)</f>
        <v>267104.17000000004</v>
      </c>
      <c r="L588" s="104">
        <f>'เลย '!AJ130</f>
        <v>1179946.8700000001</v>
      </c>
      <c r="M588" s="104">
        <f>'เลย '!AK130</f>
        <v>1137024.98</v>
      </c>
      <c r="N588" s="100"/>
      <c r="O588" s="100"/>
      <c r="P588" s="100"/>
      <c r="Q588" s="92">
        <f t="shared" si="21"/>
        <v>42921.89000000013</v>
      </c>
      <c r="R588" s="93">
        <f t="shared" si="22"/>
        <v>418.27255228642332</v>
      </c>
    </row>
    <row r="589" spans="1:18" s="111" customFormat="1" x14ac:dyDescent="0.7">
      <c r="A589" s="105">
        <v>14</v>
      </c>
      <c r="B589" s="106" t="s">
        <v>58</v>
      </c>
      <c r="C589" s="106"/>
      <c r="D589" s="106"/>
      <c r="E589" s="106" t="s">
        <v>75</v>
      </c>
      <c r="F589" s="106"/>
      <c r="G589" s="106" t="s">
        <v>418</v>
      </c>
      <c r="H589" s="112">
        <f>SUM(H583:H588)</f>
        <v>19381</v>
      </c>
      <c r="I589" s="105"/>
      <c r="J589" s="108">
        <f>SUM(J583:J588)</f>
        <v>4035457.05</v>
      </c>
      <c r="K589" s="108">
        <f>SUM(K583:K588)</f>
        <v>3852039.16</v>
      </c>
      <c r="L589" s="108">
        <f>SUM(L583:L588)</f>
        <v>12553720.77</v>
      </c>
      <c r="M589" s="108">
        <f>SUM(M583:M588)</f>
        <v>12185626.539999999</v>
      </c>
      <c r="N589" s="106">
        <v>5</v>
      </c>
      <c r="O589" s="106">
        <v>5</v>
      </c>
      <c r="P589" s="106">
        <f>N589-O589</f>
        <v>0</v>
      </c>
      <c r="Q589" s="109">
        <f t="shared" si="21"/>
        <v>368094.23000000045</v>
      </c>
      <c r="R589" s="110">
        <f t="shared" si="22"/>
        <v>647.73338682214535</v>
      </c>
    </row>
    <row r="590" spans="1:18" s="111" customFormat="1" ht="25.2" thickBot="1" x14ac:dyDescent="0.75">
      <c r="A590" s="120"/>
      <c r="B590" s="121" t="s">
        <v>58</v>
      </c>
      <c r="C590" s="121" t="s">
        <v>58</v>
      </c>
      <c r="D590" s="121" t="s">
        <v>58</v>
      </c>
      <c r="E590" s="121" t="s">
        <v>58</v>
      </c>
      <c r="F590" s="121"/>
      <c r="G590" s="121" t="s">
        <v>419</v>
      </c>
      <c r="H590" s="122">
        <f>H455+H462+H478+H490+H505+H512+H520+H531+H550+H557+H564+H572+H582+H589</f>
        <v>405693</v>
      </c>
      <c r="I590" s="120"/>
      <c r="J590" s="123">
        <f t="shared" ref="J590:O590" si="23">J455+J462+J478+J490+J505+J512+J520+J531+J550+J557+J564+J572+J582+J589</f>
        <v>87037875.730000004</v>
      </c>
      <c r="K590" s="124">
        <f t="shared" si="23"/>
        <v>90628311.75</v>
      </c>
      <c r="L590" s="123">
        <f t="shared" si="23"/>
        <v>237441577.95000008</v>
      </c>
      <c r="M590" s="123">
        <f t="shared" si="23"/>
        <v>231498010.69999999</v>
      </c>
      <c r="N590" s="121">
        <f t="shared" si="23"/>
        <v>127</v>
      </c>
      <c r="O590" s="121">
        <f t="shared" si="23"/>
        <v>127</v>
      </c>
      <c r="P590" s="121">
        <f>N590-O590</f>
        <v>0</v>
      </c>
      <c r="Q590" s="109">
        <f t="shared" si="21"/>
        <v>5943567.2500000894</v>
      </c>
      <c r="R590" s="110">
        <f t="shared" si="22"/>
        <v>585.2740322115493</v>
      </c>
    </row>
    <row r="591" spans="1:18" ht="25.8" thickTop="1" thickBot="1" x14ac:dyDescent="0.75">
      <c r="A591" s="125"/>
      <c r="B591" s="126"/>
      <c r="C591" s="126"/>
      <c r="D591" s="126"/>
      <c r="E591" s="432" t="s">
        <v>420</v>
      </c>
      <c r="F591" s="433"/>
      <c r="G591" s="434"/>
      <c r="H591" s="127"/>
      <c r="I591" s="125"/>
      <c r="J591" s="128">
        <f>J590/O590</f>
        <v>685337.60417322838</v>
      </c>
      <c r="K591" s="129">
        <f>K590/O590</f>
        <v>713608.75393700786</v>
      </c>
      <c r="L591" s="128">
        <f>L590/O590</f>
        <v>1869618.7240157486</v>
      </c>
      <c r="M591" s="128">
        <f>M590/O590</f>
        <v>1822818.9818897636</v>
      </c>
      <c r="N591" s="177"/>
      <c r="O591" s="177"/>
      <c r="P591" s="177"/>
      <c r="Q591" s="92">
        <f t="shared" si="21"/>
        <v>46799.74212598498</v>
      </c>
    </row>
    <row r="592" spans="1:18" ht="25.2" thickTop="1" x14ac:dyDescent="0.7">
      <c r="A592" s="130">
        <v>1</v>
      </c>
      <c r="B592" s="131" t="s">
        <v>60</v>
      </c>
      <c r="C592" s="131" t="s">
        <v>421</v>
      </c>
      <c r="D592" s="131" t="s">
        <v>422</v>
      </c>
      <c r="E592" s="131" t="s">
        <v>423</v>
      </c>
      <c r="F592" s="131" t="s">
        <v>175</v>
      </c>
      <c r="G592" s="131" t="s">
        <v>424</v>
      </c>
      <c r="H592" s="132"/>
      <c r="I592" s="130"/>
      <c r="J592" s="133"/>
      <c r="K592" s="134"/>
      <c r="L592" s="135"/>
      <c r="M592" s="135"/>
      <c r="N592" s="131"/>
      <c r="O592" s="131"/>
      <c r="P592" s="131"/>
    </row>
    <row r="593" spans="1:18" x14ac:dyDescent="0.7">
      <c r="A593" s="99">
        <v>2</v>
      </c>
      <c r="B593" s="100" t="s">
        <v>60</v>
      </c>
      <c r="C593" s="100" t="s">
        <v>421</v>
      </c>
      <c r="D593" s="100" t="s">
        <v>422</v>
      </c>
      <c r="E593" s="100" t="s">
        <v>423</v>
      </c>
      <c r="F593" s="100" t="s">
        <v>178</v>
      </c>
      <c r="G593" s="100" t="s">
        <v>1022</v>
      </c>
      <c r="H593" s="101">
        <v>4149</v>
      </c>
      <c r="I593" s="99">
        <v>3</v>
      </c>
      <c r="J593" s="102">
        <f>หนองคาย!F12</f>
        <v>519129.75</v>
      </c>
      <c r="K593" s="103">
        <f>หนองคาย!AK12</f>
        <v>539371.76</v>
      </c>
      <c r="L593" s="104">
        <f>หนองคาย!AL12</f>
        <v>2851975.17</v>
      </c>
      <c r="M593" s="104">
        <f>หนองคาย!AM12</f>
        <v>2956363.67</v>
      </c>
      <c r="N593" s="100"/>
      <c r="O593" s="100"/>
      <c r="P593" s="100"/>
      <c r="Q593" s="92">
        <f t="shared" si="21"/>
        <v>-104388.5</v>
      </c>
      <c r="R593" s="93">
        <f t="shared" si="22"/>
        <v>687.38856832971794</v>
      </c>
    </row>
    <row r="594" spans="1:18" x14ac:dyDescent="0.7">
      <c r="A594" s="99">
        <v>3</v>
      </c>
      <c r="B594" s="100" t="s">
        <v>60</v>
      </c>
      <c r="C594" s="100" t="s">
        <v>421</v>
      </c>
      <c r="D594" s="100" t="s">
        <v>422</v>
      </c>
      <c r="E594" s="100" t="s">
        <v>423</v>
      </c>
      <c r="F594" s="100" t="s">
        <v>178</v>
      </c>
      <c r="G594" s="100" t="s">
        <v>1023</v>
      </c>
      <c r="H594" s="101">
        <v>4404</v>
      </c>
      <c r="I594" s="99">
        <v>3</v>
      </c>
      <c r="J594" s="102">
        <f>หนองคาย!F13</f>
        <v>490734.18</v>
      </c>
      <c r="K594" s="103">
        <f>หนองคาย!AK13</f>
        <v>732886.27999999991</v>
      </c>
      <c r="L594" s="104">
        <f>หนองคาย!AL13</f>
        <v>2605522.2800000003</v>
      </c>
      <c r="M594" s="104">
        <f>หนองคาย!AM13</f>
        <v>2518063.69</v>
      </c>
      <c r="N594" s="100"/>
      <c r="O594" s="100"/>
      <c r="P594" s="100"/>
      <c r="Q594" s="92">
        <f t="shared" si="21"/>
        <v>87458.590000000317</v>
      </c>
      <c r="R594" s="93">
        <f t="shared" si="22"/>
        <v>591.62631244323347</v>
      </c>
    </row>
    <row r="595" spans="1:18" x14ac:dyDescent="0.7">
      <c r="A595" s="99">
        <v>4</v>
      </c>
      <c r="B595" s="100" t="s">
        <v>60</v>
      </c>
      <c r="C595" s="100" t="s">
        <v>421</v>
      </c>
      <c r="D595" s="100" t="s">
        <v>422</v>
      </c>
      <c r="E595" s="100" t="s">
        <v>423</v>
      </c>
      <c r="F595" s="100" t="s">
        <v>178</v>
      </c>
      <c r="G595" s="100" t="s">
        <v>1024</v>
      </c>
      <c r="H595" s="101">
        <v>2830</v>
      </c>
      <c r="I595" s="99">
        <v>2</v>
      </c>
      <c r="J595" s="102">
        <f>หนองคาย!F14</f>
        <v>208241.8</v>
      </c>
      <c r="K595" s="103">
        <f>หนองคาย!AK14</f>
        <v>531044.74</v>
      </c>
      <c r="L595" s="104">
        <f>หนองคาย!AL14</f>
        <v>1542240.1400000001</v>
      </c>
      <c r="M595" s="104">
        <f>หนองคาย!AM14</f>
        <v>1591839</v>
      </c>
      <c r="N595" s="100"/>
      <c r="O595" s="100"/>
      <c r="P595" s="100"/>
      <c r="Q595" s="92">
        <f t="shared" si="21"/>
        <v>-49598.85999999987</v>
      </c>
      <c r="R595" s="93">
        <f t="shared" si="22"/>
        <v>544.96118021201414</v>
      </c>
    </row>
    <row r="596" spans="1:18" x14ac:dyDescent="0.7">
      <c r="A596" s="99">
        <v>5</v>
      </c>
      <c r="B596" s="100" t="s">
        <v>60</v>
      </c>
      <c r="C596" s="100" t="s">
        <v>421</v>
      </c>
      <c r="D596" s="100" t="s">
        <v>422</v>
      </c>
      <c r="E596" s="100" t="s">
        <v>423</v>
      </c>
      <c r="F596" s="100" t="s">
        <v>178</v>
      </c>
      <c r="G596" s="100" t="s">
        <v>1025</v>
      </c>
      <c r="H596" s="101">
        <v>4180</v>
      </c>
      <c r="I596" s="99">
        <v>3</v>
      </c>
      <c r="J596" s="102">
        <f>หนองคาย!F15</f>
        <v>588815.66</v>
      </c>
      <c r="K596" s="103">
        <f>หนองคาย!AK15</f>
        <v>691970.85000000009</v>
      </c>
      <c r="L596" s="104">
        <f>หนองคาย!AL15</f>
        <v>3179416.8899999997</v>
      </c>
      <c r="M596" s="104">
        <f>หนองคาย!AM15</f>
        <v>2820025.0300000003</v>
      </c>
      <c r="N596" s="100"/>
      <c r="O596" s="100"/>
      <c r="P596" s="100"/>
      <c r="Q596" s="92">
        <f t="shared" si="21"/>
        <v>359391.8599999994</v>
      </c>
      <c r="R596" s="93">
        <f t="shared" si="22"/>
        <v>760.62605023923436</v>
      </c>
    </row>
    <row r="597" spans="1:18" x14ac:dyDescent="0.7">
      <c r="A597" s="99">
        <v>6</v>
      </c>
      <c r="B597" s="100" t="s">
        <v>60</v>
      </c>
      <c r="C597" s="100" t="s">
        <v>421</v>
      </c>
      <c r="D597" s="100" t="s">
        <v>422</v>
      </c>
      <c r="E597" s="100" t="s">
        <v>423</v>
      </c>
      <c r="F597" s="100" t="s">
        <v>178</v>
      </c>
      <c r="G597" s="100" t="s">
        <v>1026</v>
      </c>
      <c r="H597" s="101">
        <v>7166</v>
      </c>
      <c r="I597" s="99">
        <v>5</v>
      </c>
      <c r="J597" s="102">
        <f>หนองคาย!F16</f>
        <v>1132856.47</v>
      </c>
      <c r="K597" s="103">
        <f>หนองคาย!AK16</f>
        <v>1326307.74</v>
      </c>
      <c r="L597" s="104">
        <f>หนองคาย!AL16</f>
        <v>3431346.99</v>
      </c>
      <c r="M597" s="104">
        <f>หนองคาย!AM16</f>
        <v>3391367.7800000003</v>
      </c>
      <c r="N597" s="100"/>
      <c r="O597" s="100"/>
      <c r="P597" s="100"/>
      <c r="Q597" s="92">
        <f t="shared" si="21"/>
        <v>39979.209999999963</v>
      </c>
      <c r="R597" s="93">
        <f t="shared" si="22"/>
        <v>478.83714624616249</v>
      </c>
    </row>
    <row r="598" spans="1:18" x14ac:dyDescent="0.7">
      <c r="A598" s="99">
        <v>7</v>
      </c>
      <c r="B598" s="100" t="s">
        <v>60</v>
      </c>
      <c r="C598" s="100" t="s">
        <v>421</v>
      </c>
      <c r="D598" s="100" t="s">
        <v>422</v>
      </c>
      <c r="E598" s="100" t="s">
        <v>423</v>
      </c>
      <c r="F598" s="100" t="s">
        <v>178</v>
      </c>
      <c r="G598" s="100" t="s">
        <v>1027</v>
      </c>
      <c r="H598" s="101">
        <v>6340</v>
      </c>
      <c r="I598" s="99">
        <v>5</v>
      </c>
      <c r="J598" s="102">
        <f>หนองคาย!F17</f>
        <v>659193.35</v>
      </c>
      <c r="K598" s="103">
        <f>หนองคาย!AK17</f>
        <v>738850.80999999994</v>
      </c>
      <c r="L598" s="104">
        <f>หนองคาย!AL17</f>
        <v>2988717.11</v>
      </c>
      <c r="M598" s="104">
        <f>หนองคาย!AM17</f>
        <v>3041046.21</v>
      </c>
      <c r="N598" s="100"/>
      <c r="O598" s="100"/>
      <c r="P598" s="100"/>
      <c r="Q598" s="92">
        <f t="shared" si="21"/>
        <v>-52329.100000000093</v>
      </c>
      <c r="R598" s="93">
        <f t="shared" si="22"/>
        <v>471.40648422712934</v>
      </c>
    </row>
    <row r="599" spans="1:18" x14ac:dyDescent="0.7">
      <c r="A599" s="99">
        <v>8</v>
      </c>
      <c r="B599" s="100" t="s">
        <v>60</v>
      </c>
      <c r="C599" s="100" t="s">
        <v>421</v>
      </c>
      <c r="D599" s="100" t="s">
        <v>422</v>
      </c>
      <c r="E599" s="100" t="s">
        <v>423</v>
      </c>
      <c r="F599" s="100" t="s">
        <v>178</v>
      </c>
      <c r="G599" s="100" t="s">
        <v>1028</v>
      </c>
      <c r="H599" s="101">
        <v>2131</v>
      </c>
      <c r="I599" s="99">
        <v>2</v>
      </c>
      <c r="J599" s="102">
        <f>หนองคาย!F18</f>
        <v>567209.69999999995</v>
      </c>
      <c r="K599" s="103">
        <f>หนองคาย!AK18</f>
        <v>594279.61</v>
      </c>
      <c r="L599" s="104">
        <f>หนองคาย!AL18</f>
        <v>2288023.08</v>
      </c>
      <c r="M599" s="104">
        <f>หนองคาย!AM18</f>
        <v>2163077.81</v>
      </c>
      <c r="N599" s="100"/>
      <c r="O599" s="100"/>
      <c r="P599" s="100"/>
      <c r="Q599" s="92">
        <f t="shared" si="21"/>
        <v>124945.27000000002</v>
      </c>
      <c r="R599" s="93">
        <f t="shared" si="22"/>
        <v>1073.6851618958235</v>
      </c>
    </row>
    <row r="600" spans="1:18" x14ac:dyDescent="0.7">
      <c r="A600" s="99">
        <v>9</v>
      </c>
      <c r="B600" s="100" t="s">
        <v>60</v>
      </c>
      <c r="C600" s="100" t="s">
        <v>421</v>
      </c>
      <c r="D600" s="100" t="s">
        <v>422</v>
      </c>
      <c r="E600" s="100" t="s">
        <v>423</v>
      </c>
      <c r="F600" s="100" t="s">
        <v>178</v>
      </c>
      <c r="G600" s="100" t="s">
        <v>1029</v>
      </c>
      <c r="H600" s="101">
        <v>821</v>
      </c>
      <c r="I600" s="99">
        <v>1</v>
      </c>
      <c r="J600" s="102">
        <f>หนองคาย!F19</f>
        <v>309690.83</v>
      </c>
      <c r="K600" s="103">
        <f>หนองคาย!AK19</f>
        <v>412242.53</v>
      </c>
      <c r="L600" s="104">
        <f>หนองคาย!AL19</f>
        <v>1337354.49</v>
      </c>
      <c r="M600" s="104">
        <f>หนองคาย!AM19</f>
        <v>1439673.02</v>
      </c>
      <c r="N600" s="100"/>
      <c r="O600" s="100"/>
      <c r="P600" s="100"/>
      <c r="Q600" s="92">
        <f t="shared" si="21"/>
        <v>-102318.53000000003</v>
      </c>
      <c r="R600" s="93">
        <f t="shared" si="22"/>
        <v>1628.9336053593179</v>
      </c>
    </row>
    <row r="601" spans="1:18" x14ac:dyDescent="0.7">
      <c r="A601" s="99">
        <v>10</v>
      </c>
      <c r="B601" s="100" t="s">
        <v>60</v>
      </c>
      <c r="C601" s="100" t="s">
        <v>421</v>
      </c>
      <c r="D601" s="100" t="s">
        <v>422</v>
      </c>
      <c r="E601" s="100" t="s">
        <v>423</v>
      </c>
      <c r="F601" s="100" t="s">
        <v>178</v>
      </c>
      <c r="G601" s="100" t="s">
        <v>1030</v>
      </c>
      <c r="H601" s="101">
        <v>5286</v>
      </c>
      <c r="I601" s="99">
        <v>4</v>
      </c>
      <c r="J601" s="102">
        <f>หนองคาย!F20</f>
        <v>1377254.48</v>
      </c>
      <c r="K601" s="103">
        <f>หนองคาย!AK20</f>
        <v>1664244.26</v>
      </c>
      <c r="L601" s="104">
        <f>หนองคาย!AL20</f>
        <v>2185714.12</v>
      </c>
      <c r="M601" s="104">
        <f>หนองคาย!AM20</f>
        <v>1972692.81</v>
      </c>
      <c r="N601" s="100"/>
      <c r="O601" s="100"/>
      <c r="P601" s="100"/>
      <c r="Q601" s="92">
        <f t="shared" si="21"/>
        <v>213021.31000000006</v>
      </c>
      <c r="R601" s="93">
        <f t="shared" si="22"/>
        <v>413.49113129020054</v>
      </c>
    </row>
    <row r="602" spans="1:18" x14ac:dyDescent="0.7">
      <c r="A602" s="99">
        <v>11</v>
      </c>
      <c r="B602" s="100" t="s">
        <v>60</v>
      </c>
      <c r="C602" s="100" t="s">
        <v>421</v>
      </c>
      <c r="D602" s="100" t="s">
        <v>422</v>
      </c>
      <c r="E602" s="100" t="s">
        <v>423</v>
      </c>
      <c r="F602" s="100" t="s">
        <v>178</v>
      </c>
      <c r="G602" s="100" t="s">
        <v>1031</v>
      </c>
      <c r="H602" s="101">
        <v>5603</v>
      </c>
      <c r="I602" s="99">
        <v>4</v>
      </c>
      <c r="J602" s="102">
        <f>หนองคาย!F21</f>
        <v>612258.5</v>
      </c>
      <c r="K602" s="103">
        <f>หนองคาย!AK21</f>
        <v>769266.64</v>
      </c>
      <c r="L602" s="104">
        <f>หนองคาย!AL21</f>
        <v>2714468.83</v>
      </c>
      <c r="M602" s="104">
        <f>หนองคาย!AM21</f>
        <v>3616840.11</v>
      </c>
      <c r="N602" s="100"/>
      <c r="O602" s="100"/>
      <c r="P602" s="100"/>
      <c r="Q602" s="92">
        <f t="shared" si="21"/>
        <v>-902371.2799999998</v>
      </c>
      <c r="R602" s="93">
        <f t="shared" si="22"/>
        <v>484.46704087096202</v>
      </c>
    </row>
    <row r="603" spans="1:18" x14ac:dyDescent="0.7">
      <c r="A603" s="99">
        <v>12</v>
      </c>
      <c r="B603" s="100" t="s">
        <v>60</v>
      </c>
      <c r="C603" s="100" t="s">
        <v>421</v>
      </c>
      <c r="D603" s="100" t="s">
        <v>422</v>
      </c>
      <c r="E603" s="100" t="s">
        <v>423</v>
      </c>
      <c r="F603" s="100" t="s">
        <v>178</v>
      </c>
      <c r="G603" s="100" t="s">
        <v>1032</v>
      </c>
      <c r="H603" s="101">
        <v>4772</v>
      </c>
      <c r="I603" s="99">
        <v>4</v>
      </c>
      <c r="J603" s="102">
        <f>หนองคาย!F22</f>
        <v>314514.5</v>
      </c>
      <c r="K603" s="103">
        <f>หนองคาย!AK22</f>
        <v>371208.5</v>
      </c>
      <c r="L603" s="104">
        <f>หนองคาย!AL22</f>
        <v>2374485.7200000002</v>
      </c>
      <c r="M603" s="104">
        <f>หนองคาย!AM22</f>
        <v>2987425.6900000004</v>
      </c>
      <c r="N603" s="100"/>
      <c r="O603" s="100"/>
      <c r="P603" s="100"/>
      <c r="Q603" s="92">
        <f t="shared" si="21"/>
        <v>-612939.9700000002</v>
      </c>
      <c r="R603" s="93">
        <f t="shared" si="22"/>
        <v>497.58711651299251</v>
      </c>
    </row>
    <row r="604" spans="1:18" x14ac:dyDescent="0.7">
      <c r="A604" s="99">
        <v>13</v>
      </c>
      <c r="B604" s="100" t="s">
        <v>60</v>
      </c>
      <c r="C604" s="100" t="s">
        <v>421</v>
      </c>
      <c r="D604" s="100" t="s">
        <v>422</v>
      </c>
      <c r="E604" s="100" t="s">
        <v>423</v>
      </c>
      <c r="F604" s="100" t="s">
        <v>178</v>
      </c>
      <c r="G604" s="100" t="s">
        <v>1033</v>
      </c>
      <c r="H604" s="101">
        <v>4728</v>
      </c>
      <c r="I604" s="99">
        <v>4</v>
      </c>
      <c r="J604" s="102">
        <f>หนองคาย!F23</f>
        <v>219506.83</v>
      </c>
      <c r="K604" s="103">
        <f>หนองคาย!AK23</f>
        <v>489334.4</v>
      </c>
      <c r="L604" s="104">
        <f>หนองคาย!AL23</f>
        <v>3077762.33</v>
      </c>
      <c r="M604" s="104">
        <f>หนองคาย!AM23</f>
        <v>3083059.32</v>
      </c>
      <c r="N604" s="100"/>
      <c r="O604" s="100"/>
      <c r="P604" s="100"/>
      <c r="Q604" s="92">
        <f t="shared" si="21"/>
        <v>-5296.9899999997579</v>
      </c>
      <c r="R604" s="93">
        <f t="shared" si="22"/>
        <v>650.96495981387477</v>
      </c>
    </row>
    <row r="605" spans="1:18" x14ac:dyDescent="0.7">
      <c r="A605" s="99">
        <v>14</v>
      </c>
      <c r="B605" s="100" t="s">
        <v>60</v>
      </c>
      <c r="C605" s="100" t="s">
        <v>421</v>
      </c>
      <c r="D605" s="100" t="s">
        <v>422</v>
      </c>
      <c r="E605" s="100" t="s">
        <v>423</v>
      </c>
      <c r="F605" s="100" t="s">
        <v>178</v>
      </c>
      <c r="G605" s="100" t="s">
        <v>1034</v>
      </c>
      <c r="H605" s="101">
        <v>7662</v>
      </c>
      <c r="I605" s="99">
        <v>5</v>
      </c>
      <c r="J605" s="102">
        <f>หนองคาย!F24</f>
        <v>3088104.81</v>
      </c>
      <c r="K605" s="103">
        <f>หนองคาย!AK24</f>
        <v>3173623.87</v>
      </c>
      <c r="L605" s="104">
        <f>หนองคาย!AL24</f>
        <v>4929864.68</v>
      </c>
      <c r="M605" s="104">
        <f>หนองคาย!AM24</f>
        <v>4495473.82</v>
      </c>
      <c r="N605" s="100"/>
      <c r="O605" s="100"/>
      <c r="P605" s="100"/>
      <c r="Q605" s="92">
        <f t="shared" si="21"/>
        <v>434390.8599999994</v>
      </c>
      <c r="R605" s="93">
        <f t="shared" si="22"/>
        <v>643.41747324458368</v>
      </c>
    </row>
    <row r="606" spans="1:18" x14ac:dyDescent="0.7">
      <c r="A606" s="99">
        <v>15</v>
      </c>
      <c r="B606" s="100" t="s">
        <v>60</v>
      </c>
      <c r="C606" s="100" t="s">
        <v>421</v>
      </c>
      <c r="D606" s="100" t="s">
        <v>422</v>
      </c>
      <c r="E606" s="100" t="s">
        <v>423</v>
      </c>
      <c r="F606" s="100" t="s">
        <v>178</v>
      </c>
      <c r="G606" s="100" t="s">
        <v>1035</v>
      </c>
      <c r="H606" s="101">
        <v>5895</v>
      </c>
      <c r="I606" s="99">
        <v>4</v>
      </c>
      <c r="J606" s="102">
        <f>หนองคาย!F25</f>
        <v>400553.06</v>
      </c>
      <c r="K606" s="103">
        <f>หนองคาย!AK25</f>
        <v>564643.62</v>
      </c>
      <c r="L606" s="104">
        <f>หนองคาย!AL25</f>
        <v>2929057.8200000003</v>
      </c>
      <c r="M606" s="104">
        <f>หนองคาย!AM25</f>
        <v>2971901.66</v>
      </c>
      <c r="N606" s="100"/>
      <c r="O606" s="100"/>
      <c r="P606" s="100"/>
      <c r="Q606" s="92">
        <f t="shared" si="21"/>
        <v>-42843.839999999851</v>
      </c>
      <c r="R606" s="93">
        <f t="shared" si="22"/>
        <v>496.87155555555563</v>
      </c>
    </row>
    <row r="607" spans="1:18" x14ac:dyDescent="0.7">
      <c r="A607" s="99">
        <v>16</v>
      </c>
      <c r="B607" s="100" t="s">
        <v>60</v>
      </c>
      <c r="C607" s="100" t="s">
        <v>421</v>
      </c>
      <c r="D607" s="100" t="s">
        <v>422</v>
      </c>
      <c r="E607" s="100" t="s">
        <v>423</v>
      </c>
      <c r="F607" s="100" t="s">
        <v>178</v>
      </c>
      <c r="G607" s="100" t="s">
        <v>1036</v>
      </c>
      <c r="H607" s="101">
        <v>4523</v>
      </c>
      <c r="I607" s="99">
        <v>4</v>
      </c>
      <c r="J607" s="102">
        <f>หนองคาย!F26</f>
        <v>390525.63</v>
      </c>
      <c r="K607" s="103">
        <f>หนองคาย!AK26</f>
        <v>471684.13</v>
      </c>
      <c r="L607" s="104">
        <f>หนองคาย!AL26</f>
        <v>2410879.9300000002</v>
      </c>
      <c r="M607" s="104">
        <f>หนองคาย!AM26</f>
        <v>2772181.93</v>
      </c>
      <c r="N607" s="100"/>
      <c r="O607" s="100"/>
      <c r="P607" s="100"/>
      <c r="Q607" s="92">
        <f t="shared" si="21"/>
        <v>-361302</v>
      </c>
      <c r="R607" s="93">
        <f t="shared" si="22"/>
        <v>533.02673667919521</v>
      </c>
    </row>
    <row r="608" spans="1:18" x14ac:dyDescent="0.7">
      <c r="A608" s="99">
        <v>17</v>
      </c>
      <c r="B608" s="100" t="s">
        <v>60</v>
      </c>
      <c r="C608" s="100" t="s">
        <v>421</v>
      </c>
      <c r="D608" s="100" t="s">
        <v>422</v>
      </c>
      <c r="E608" s="100" t="s">
        <v>423</v>
      </c>
      <c r="F608" s="100" t="s">
        <v>178</v>
      </c>
      <c r="G608" s="100" t="s">
        <v>1037</v>
      </c>
      <c r="H608" s="101">
        <v>2929</v>
      </c>
      <c r="I608" s="99">
        <v>2</v>
      </c>
      <c r="J608" s="102">
        <f>หนองคาย!F27</f>
        <v>587376.64000000001</v>
      </c>
      <c r="K608" s="103">
        <f>หนองคาย!AK27</f>
        <v>659285.64</v>
      </c>
      <c r="L608" s="104">
        <f>หนองคาย!AL27</f>
        <v>2172421.59</v>
      </c>
      <c r="M608" s="104">
        <f>หนองคาย!AM27</f>
        <v>2158918.7199999997</v>
      </c>
      <c r="N608" s="100"/>
      <c r="O608" s="100"/>
      <c r="P608" s="100"/>
      <c r="Q608" s="92">
        <f t="shared" si="21"/>
        <v>13502.870000000112</v>
      </c>
      <c r="R608" s="93">
        <f t="shared" si="22"/>
        <v>741.69395356777056</v>
      </c>
    </row>
    <row r="609" spans="1:18" x14ac:dyDescent="0.7">
      <c r="A609" s="99">
        <v>18</v>
      </c>
      <c r="B609" s="100" t="s">
        <v>60</v>
      </c>
      <c r="C609" s="100" t="s">
        <v>421</v>
      </c>
      <c r="D609" s="100" t="s">
        <v>422</v>
      </c>
      <c r="E609" s="100" t="s">
        <v>423</v>
      </c>
      <c r="F609" s="100" t="s">
        <v>178</v>
      </c>
      <c r="G609" s="100" t="s">
        <v>1038</v>
      </c>
      <c r="H609" s="101">
        <v>2602</v>
      </c>
      <c r="I609" s="99">
        <v>2</v>
      </c>
      <c r="J609" s="102">
        <f>หนองคาย!F28</f>
        <v>373207.12</v>
      </c>
      <c r="K609" s="103">
        <f>หนองคาย!AK28</f>
        <v>377958.22</v>
      </c>
      <c r="L609" s="104">
        <f>หนองคาย!AL28</f>
        <v>1000643.21</v>
      </c>
      <c r="M609" s="104">
        <f>หนองคาย!AM28</f>
        <v>1381084.72</v>
      </c>
      <c r="N609" s="100"/>
      <c r="O609" s="100"/>
      <c r="P609" s="100"/>
      <c r="Q609" s="92">
        <f t="shared" si="21"/>
        <v>-380441.51</v>
      </c>
      <c r="R609" s="93">
        <f t="shared" si="22"/>
        <v>384.56695234435051</v>
      </c>
    </row>
    <row r="610" spans="1:18" s="111" customFormat="1" x14ac:dyDescent="0.7">
      <c r="A610" s="105">
        <v>1</v>
      </c>
      <c r="B610" s="106" t="s">
        <v>60</v>
      </c>
      <c r="C610" s="106"/>
      <c r="D610" s="106"/>
      <c r="E610" s="106" t="s">
        <v>75</v>
      </c>
      <c r="F610" s="106"/>
      <c r="G610" s="106" t="s">
        <v>425</v>
      </c>
      <c r="H610" s="112">
        <f>SUM(H592:H609)</f>
        <v>76021</v>
      </c>
      <c r="I610" s="105"/>
      <c r="J610" s="108">
        <f>SUM(J592:J609)</f>
        <v>11839173.310000002</v>
      </c>
      <c r="K610" s="108">
        <f>SUM(K592:K609)</f>
        <v>14108203.6</v>
      </c>
      <c r="L610" s="108">
        <f>SUM(L592:L609)</f>
        <v>44019894.380000003</v>
      </c>
      <c r="M610" s="108">
        <f>SUM(M592:M609)</f>
        <v>45361034.990000002</v>
      </c>
      <c r="N610" s="106">
        <v>17</v>
      </c>
      <c r="O610" s="106">
        <v>17</v>
      </c>
      <c r="P610" s="106">
        <f>N610-O610</f>
        <v>0</v>
      </c>
      <c r="Q610" s="109">
        <f t="shared" si="21"/>
        <v>-1341140.6099999994</v>
      </c>
      <c r="R610" s="110">
        <f>L610/H610</f>
        <v>579.04913615974533</v>
      </c>
    </row>
    <row r="611" spans="1:18" x14ac:dyDescent="0.7">
      <c r="A611" s="99">
        <v>1</v>
      </c>
      <c r="B611" s="100" t="s">
        <v>60</v>
      </c>
      <c r="C611" s="100" t="s">
        <v>426</v>
      </c>
      <c r="D611" s="100" t="s">
        <v>102</v>
      </c>
      <c r="E611" s="100" t="s">
        <v>427</v>
      </c>
      <c r="F611" s="100" t="s">
        <v>327</v>
      </c>
      <c r="G611" s="100" t="s">
        <v>428</v>
      </c>
      <c r="H611" s="101"/>
      <c r="I611" s="99"/>
      <c r="J611" s="102"/>
      <c r="K611" s="103"/>
      <c r="L611" s="104"/>
      <c r="M611" s="104"/>
      <c r="N611" s="100"/>
      <c r="O611" s="100"/>
      <c r="P611" s="100"/>
    </row>
    <row r="612" spans="1:18" x14ac:dyDescent="0.7">
      <c r="A612" s="99">
        <v>2</v>
      </c>
      <c r="B612" s="100" t="s">
        <v>60</v>
      </c>
      <c r="C612" s="100" t="s">
        <v>426</v>
      </c>
      <c r="D612" s="100" t="s">
        <v>102</v>
      </c>
      <c r="E612" s="100" t="s">
        <v>427</v>
      </c>
      <c r="F612" s="100" t="s">
        <v>178</v>
      </c>
      <c r="G612" s="100" t="s">
        <v>1039</v>
      </c>
      <c r="H612" s="101">
        <v>3874</v>
      </c>
      <c r="I612" s="99">
        <v>3</v>
      </c>
      <c r="J612" s="102">
        <f>หนองคาย!F29</f>
        <v>1295114.22</v>
      </c>
      <c r="K612" s="103">
        <f>หนองคาย!AK29</f>
        <v>1704752.2300000002</v>
      </c>
      <c r="L612" s="104">
        <f>หนองคาย!AL29</f>
        <v>3578314.6</v>
      </c>
      <c r="M612" s="104">
        <f>หนองคาย!AM29</f>
        <v>2965787.3800000004</v>
      </c>
      <c r="N612" s="100"/>
      <c r="O612" s="100"/>
      <c r="P612" s="100"/>
      <c r="Q612" s="92">
        <f t="shared" si="21"/>
        <v>612527.21999999974</v>
      </c>
      <c r="R612" s="93">
        <f t="shared" si="22"/>
        <v>923.67439339184307</v>
      </c>
    </row>
    <row r="613" spans="1:18" x14ac:dyDescent="0.7">
      <c r="A613" s="99">
        <v>3</v>
      </c>
      <c r="B613" s="100" t="s">
        <v>60</v>
      </c>
      <c r="C613" s="100" t="s">
        <v>426</v>
      </c>
      <c r="D613" s="100" t="s">
        <v>102</v>
      </c>
      <c r="E613" s="100" t="s">
        <v>427</v>
      </c>
      <c r="F613" s="100" t="s">
        <v>178</v>
      </c>
      <c r="G613" s="100" t="s">
        <v>1040</v>
      </c>
      <c r="H613" s="101">
        <v>3204</v>
      </c>
      <c r="I613" s="99">
        <v>3</v>
      </c>
      <c r="J613" s="102">
        <f>หนองคาย!F30</f>
        <v>740679.08</v>
      </c>
      <c r="K613" s="103">
        <f>หนองคาย!AK30</f>
        <v>1194631.17</v>
      </c>
      <c r="L613" s="104">
        <f>หนองคาย!AL30</f>
        <v>2623373.44</v>
      </c>
      <c r="M613" s="104">
        <f>หนองคาย!AM30</f>
        <v>2586790.06</v>
      </c>
      <c r="N613" s="100"/>
      <c r="O613" s="100"/>
      <c r="P613" s="100"/>
      <c r="Q613" s="92">
        <f t="shared" si="21"/>
        <v>36583.379999999888</v>
      </c>
      <c r="R613" s="93">
        <f t="shared" si="22"/>
        <v>818.78072409488141</v>
      </c>
    </row>
    <row r="614" spans="1:18" x14ac:dyDescent="0.7">
      <c r="A614" s="99">
        <v>4</v>
      </c>
      <c r="B614" s="100" t="s">
        <v>60</v>
      </c>
      <c r="C614" s="100" t="s">
        <v>426</v>
      </c>
      <c r="D614" s="100" t="s">
        <v>102</v>
      </c>
      <c r="E614" s="100" t="s">
        <v>427</v>
      </c>
      <c r="F614" s="100" t="s">
        <v>178</v>
      </c>
      <c r="G614" s="100" t="s">
        <v>1041</v>
      </c>
      <c r="H614" s="101">
        <v>6962</v>
      </c>
      <c r="I614" s="99">
        <v>5</v>
      </c>
      <c r="J614" s="102">
        <f>หนองคาย!F31</f>
        <v>1820499.32</v>
      </c>
      <c r="K614" s="103">
        <f>หนองคาย!AK31</f>
        <v>2268277.7800000003</v>
      </c>
      <c r="L614" s="104">
        <f>หนองคาย!AL31</f>
        <v>4884119.03</v>
      </c>
      <c r="M614" s="104">
        <f>หนองคาย!AM31</f>
        <v>4564561.0199999996</v>
      </c>
      <c r="N614" s="100"/>
      <c r="O614" s="100"/>
      <c r="P614" s="100"/>
      <c r="Q614" s="92">
        <f t="shared" si="21"/>
        <v>319558.01000000071</v>
      </c>
      <c r="R614" s="93">
        <f t="shared" si="22"/>
        <v>701.53964808962951</v>
      </c>
    </row>
    <row r="615" spans="1:18" x14ac:dyDescent="0.7">
      <c r="A615" s="99">
        <v>5</v>
      </c>
      <c r="B615" s="100" t="s">
        <v>60</v>
      </c>
      <c r="C615" s="100" t="s">
        <v>426</v>
      </c>
      <c r="D615" s="100" t="s">
        <v>102</v>
      </c>
      <c r="E615" s="100" t="s">
        <v>427</v>
      </c>
      <c r="F615" s="100" t="s">
        <v>178</v>
      </c>
      <c r="G615" s="100" t="s">
        <v>1042</v>
      </c>
      <c r="H615" s="101">
        <v>4705</v>
      </c>
      <c r="I615" s="99">
        <v>4</v>
      </c>
      <c r="J615" s="102">
        <f>หนองคาย!F32</f>
        <v>1393604.03</v>
      </c>
      <c r="K615" s="103">
        <f>หนองคาย!AK32</f>
        <v>1624272.31</v>
      </c>
      <c r="L615" s="104">
        <f>หนองคาย!AL32</f>
        <v>2733865.4299999997</v>
      </c>
      <c r="M615" s="104">
        <f>หนองคาย!AM32</f>
        <v>2528833.67</v>
      </c>
      <c r="N615" s="100"/>
      <c r="O615" s="100"/>
      <c r="P615" s="100"/>
      <c r="Q615" s="92">
        <f t="shared" si="21"/>
        <v>205031.75999999978</v>
      </c>
      <c r="R615" s="93">
        <f t="shared" si="22"/>
        <v>581.05535175345369</v>
      </c>
    </row>
    <row r="616" spans="1:18" x14ac:dyDescent="0.7">
      <c r="A616" s="99">
        <v>6</v>
      </c>
      <c r="B616" s="100" t="s">
        <v>60</v>
      </c>
      <c r="C616" s="100" t="s">
        <v>426</v>
      </c>
      <c r="D616" s="100" t="s">
        <v>102</v>
      </c>
      <c r="E616" s="100" t="s">
        <v>427</v>
      </c>
      <c r="F616" s="100" t="s">
        <v>178</v>
      </c>
      <c r="G616" s="100" t="s">
        <v>1043</v>
      </c>
      <c r="H616" s="101">
        <v>5930</v>
      </c>
      <c r="I616" s="99">
        <v>4</v>
      </c>
      <c r="J616" s="102">
        <f>หนองคาย!F33</f>
        <v>925058.29</v>
      </c>
      <c r="K616" s="103">
        <f>หนองคาย!AK33</f>
        <v>1093261.67</v>
      </c>
      <c r="L616" s="104">
        <f>หนองคาย!AL33</f>
        <v>3766794.4699999997</v>
      </c>
      <c r="M616" s="104">
        <f>หนองคาย!AM33</f>
        <v>3229361.69</v>
      </c>
      <c r="N616" s="100"/>
      <c r="O616" s="100"/>
      <c r="P616" s="100"/>
      <c r="Q616" s="92">
        <f t="shared" si="21"/>
        <v>537432.7799999998</v>
      </c>
      <c r="R616" s="93">
        <f t="shared" si="22"/>
        <v>635.20986003372673</v>
      </c>
    </row>
    <row r="617" spans="1:18" x14ac:dyDescent="0.7">
      <c r="A617" s="99">
        <v>7</v>
      </c>
      <c r="B617" s="100" t="s">
        <v>60</v>
      </c>
      <c r="C617" s="100" t="s">
        <v>426</v>
      </c>
      <c r="D617" s="100" t="s">
        <v>102</v>
      </c>
      <c r="E617" s="100" t="s">
        <v>427</v>
      </c>
      <c r="F617" s="100" t="s">
        <v>178</v>
      </c>
      <c r="G617" s="100" t="s">
        <v>1044</v>
      </c>
      <c r="H617" s="101">
        <v>4502</v>
      </c>
      <c r="I617" s="99">
        <v>4</v>
      </c>
      <c r="J617" s="102">
        <f>หนองคาย!F34</f>
        <v>802105.41</v>
      </c>
      <c r="K617" s="103">
        <f>หนองคาย!AK34</f>
        <v>1073909.8799999999</v>
      </c>
      <c r="L617" s="104">
        <f>หนองคาย!AL34</f>
        <v>2247566.59</v>
      </c>
      <c r="M617" s="104">
        <f>หนองคาย!AM34</f>
        <v>2042559.52</v>
      </c>
      <c r="N617" s="100"/>
      <c r="O617" s="100"/>
      <c r="P617" s="100"/>
      <c r="Q617" s="92">
        <f t="shared" si="21"/>
        <v>205007.06999999983</v>
      </c>
      <c r="R617" s="93">
        <f t="shared" si="22"/>
        <v>499.23735895157705</v>
      </c>
    </row>
    <row r="618" spans="1:18" x14ac:dyDescent="0.7">
      <c r="A618" s="99">
        <v>8</v>
      </c>
      <c r="B618" s="100" t="s">
        <v>60</v>
      </c>
      <c r="C618" s="100" t="s">
        <v>426</v>
      </c>
      <c r="D618" s="100" t="s">
        <v>102</v>
      </c>
      <c r="E618" s="100" t="s">
        <v>427</v>
      </c>
      <c r="F618" s="100" t="s">
        <v>178</v>
      </c>
      <c r="G618" s="100" t="s">
        <v>1045</v>
      </c>
      <c r="H618" s="101">
        <v>5759</v>
      </c>
      <c r="I618" s="99">
        <v>4</v>
      </c>
      <c r="J618" s="102">
        <f>หนองคาย!F35</f>
        <v>1805824.9</v>
      </c>
      <c r="K618" s="103">
        <f>หนองคาย!AK35</f>
        <v>2163690.13</v>
      </c>
      <c r="L618" s="104">
        <f>หนองคาย!AL35</f>
        <v>3076018.74</v>
      </c>
      <c r="M618" s="104">
        <f>หนองคาย!AM35</f>
        <v>2590646.37</v>
      </c>
      <c r="N618" s="100"/>
      <c r="O618" s="100"/>
      <c r="P618" s="100"/>
      <c r="Q618" s="92">
        <f t="shared" si="21"/>
        <v>485372.37000000011</v>
      </c>
      <c r="R618" s="93">
        <f t="shared" si="22"/>
        <v>534.12376106963018</v>
      </c>
    </row>
    <row r="619" spans="1:18" x14ac:dyDescent="0.7">
      <c r="A619" s="99">
        <v>9</v>
      </c>
      <c r="B619" s="100" t="s">
        <v>60</v>
      </c>
      <c r="C619" s="100" t="s">
        <v>426</v>
      </c>
      <c r="D619" s="100" t="s">
        <v>102</v>
      </c>
      <c r="E619" s="100" t="s">
        <v>427</v>
      </c>
      <c r="F619" s="100" t="s">
        <v>178</v>
      </c>
      <c r="G619" s="100" t="s">
        <v>1046</v>
      </c>
      <c r="H619" s="101">
        <v>3269</v>
      </c>
      <c r="I619" s="99">
        <v>3</v>
      </c>
      <c r="J619" s="102">
        <f>หนองคาย!F36</f>
        <v>721812.65</v>
      </c>
      <c r="K619" s="103">
        <f>หนองคาย!AK36</f>
        <v>744502.15</v>
      </c>
      <c r="L619" s="104">
        <f>หนองคาย!AL36</f>
        <v>2529910.88</v>
      </c>
      <c r="M619" s="104">
        <f>หนองคาย!AM36</f>
        <v>2373803.2399999998</v>
      </c>
      <c r="N619" s="100"/>
      <c r="O619" s="100"/>
      <c r="P619" s="100"/>
      <c r="Q619" s="92">
        <f t="shared" si="21"/>
        <v>156107.64000000013</v>
      </c>
      <c r="R619" s="93">
        <f t="shared" si="22"/>
        <v>773.909721627409</v>
      </c>
    </row>
    <row r="620" spans="1:18" x14ac:dyDescent="0.7">
      <c r="A620" s="99">
        <v>10</v>
      </c>
      <c r="B620" s="100" t="s">
        <v>60</v>
      </c>
      <c r="C620" s="100" t="s">
        <v>426</v>
      </c>
      <c r="D620" s="100" t="s">
        <v>102</v>
      </c>
      <c r="E620" s="100" t="s">
        <v>427</v>
      </c>
      <c r="F620" s="100" t="s">
        <v>178</v>
      </c>
      <c r="G620" s="100" t="s">
        <v>1047</v>
      </c>
      <c r="H620" s="101">
        <v>5031</v>
      </c>
      <c r="I620" s="99">
        <v>4</v>
      </c>
      <c r="J620" s="102">
        <f>หนองคาย!F37</f>
        <v>594630.68000000005</v>
      </c>
      <c r="K620" s="103">
        <f>หนองคาย!AK37</f>
        <v>818472.92</v>
      </c>
      <c r="L620" s="104">
        <f>หนองคาย!AL37</f>
        <v>2451894.16</v>
      </c>
      <c r="M620" s="104">
        <f>หนองคาย!AM37</f>
        <v>2378444.7200000002</v>
      </c>
      <c r="N620" s="100"/>
      <c r="O620" s="100"/>
      <c r="P620" s="100"/>
      <c r="Q620" s="92">
        <f t="shared" si="21"/>
        <v>73449.439999999944</v>
      </c>
      <c r="R620" s="93">
        <f t="shared" si="22"/>
        <v>487.35721725303125</v>
      </c>
    </row>
    <row r="621" spans="1:18" x14ac:dyDescent="0.7">
      <c r="A621" s="99">
        <v>11</v>
      </c>
      <c r="B621" s="100" t="s">
        <v>60</v>
      </c>
      <c r="C621" s="100" t="s">
        <v>426</v>
      </c>
      <c r="D621" s="100" t="s">
        <v>102</v>
      </c>
      <c r="E621" s="100" t="s">
        <v>427</v>
      </c>
      <c r="F621" s="100" t="s">
        <v>178</v>
      </c>
      <c r="G621" s="100" t="s">
        <v>1048</v>
      </c>
      <c r="H621" s="101">
        <v>4636</v>
      </c>
      <c r="I621" s="99">
        <v>4</v>
      </c>
      <c r="J621" s="102">
        <f>หนองคาย!F38</f>
        <v>1005804.62</v>
      </c>
      <c r="K621" s="103">
        <f>หนองคาย!AK38</f>
        <v>1277022.1200000001</v>
      </c>
      <c r="L621" s="104">
        <f>หนองคาย!AL38</f>
        <v>3819276.3600000003</v>
      </c>
      <c r="M621" s="104">
        <f>หนองคาย!AM38</f>
        <v>3511996.22</v>
      </c>
      <c r="N621" s="100"/>
      <c r="O621" s="100"/>
      <c r="P621" s="100"/>
      <c r="Q621" s="92">
        <f t="shared" si="21"/>
        <v>307280.14000000013</v>
      </c>
      <c r="R621" s="93">
        <f t="shared" si="22"/>
        <v>823.83010353753241</v>
      </c>
    </row>
    <row r="622" spans="1:18" s="111" customFormat="1" x14ac:dyDescent="0.7">
      <c r="A622" s="105">
        <v>2</v>
      </c>
      <c r="B622" s="106" t="s">
        <v>60</v>
      </c>
      <c r="C622" s="106"/>
      <c r="D622" s="106"/>
      <c r="E622" s="106" t="s">
        <v>75</v>
      </c>
      <c r="F622" s="106"/>
      <c r="G622" s="106" t="s">
        <v>429</v>
      </c>
      <c r="H622" s="112">
        <f>SUM(H611:H621)</f>
        <v>47872</v>
      </c>
      <c r="I622" s="105"/>
      <c r="J622" s="108">
        <f>SUM(J611:J621)</f>
        <v>11105133.199999999</v>
      </c>
      <c r="K622" s="108">
        <f>SUM(K611:K621)</f>
        <v>13962792.359999999</v>
      </c>
      <c r="L622" s="108">
        <f>SUM(L611:L621)</f>
        <v>31711133.699999996</v>
      </c>
      <c r="M622" s="108">
        <f>SUM(M611:M621)</f>
        <v>28772783.889999997</v>
      </c>
      <c r="N622" s="106">
        <v>10</v>
      </c>
      <c r="O622" s="106">
        <v>10</v>
      </c>
      <c r="P622" s="106">
        <f>N622-O622</f>
        <v>0</v>
      </c>
      <c r="Q622" s="109">
        <f t="shared" si="21"/>
        <v>2938349.8099999987</v>
      </c>
      <c r="R622" s="110">
        <f>L622/H622</f>
        <v>662.41505890708549</v>
      </c>
    </row>
    <row r="623" spans="1:18" x14ac:dyDescent="0.7">
      <c r="A623" s="99">
        <v>1</v>
      </c>
      <c r="B623" s="100" t="s">
        <v>60</v>
      </c>
      <c r="C623" s="100" t="s">
        <v>430</v>
      </c>
      <c r="D623" s="100" t="s">
        <v>81</v>
      </c>
      <c r="E623" s="100" t="s">
        <v>431</v>
      </c>
      <c r="F623" s="100" t="s">
        <v>208</v>
      </c>
      <c r="G623" s="100" t="s">
        <v>432</v>
      </c>
      <c r="H623" s="101"/>
      <c r="I623" s="99"/>
      <c r="J623" s="102"/>
      <c r="K623" s="103"/>
      <c r="L623" s="104"/>
      <c r="M623" s="104"/>
      <c r="N623" s="100"/>
      <c r="O623" s="100"/>
      <c r="P623" s="100"/>
    </row>
    <row r="624" spans="1:18" x14ac:dyDescent="0.7">
      <c r="A624" s="99">
        <v>2</v>
      </c>
      <c r="B624" s="100" t="s">
        <v>60</v>
      </c>
      <c r="C624" s="100" t="s">
        <v>430</v>
      </c>
      <c r="D624" s="100" t="s">
        <v>81</v>
      </c>
      <c r="E624" s="100" t="s">
        <v>431</v>
      </c>
      <c r="F624" s="100" t="s">
        <v>178</v>
      </c>
      <c r="G624" s="100" t="s">
        <v>1049</v>
      </c>
      <c r="H624" s="101">
        <v>3034</v>
      </c>
      <c r="I624" s="99">
        <v>3</v>
      </c>
      <c r="J624" s="102">
        <f>หนองคาย!F39</f>
        <v>985752.25</v>
      </c>
      <c r="K624" s="103">
        <f>หนองคาย!AK39</f>
        <v>1053249.2</v>
      </c>
      <c r="L624" s="104">
        <f>หนองคาย!AL39</f>
        <v>3553688.01</v>
      </c>
      <c r="M624" s="104">
        <f>หนองคาย!AM39</f>
        <v>2747221.95</v>
      </c>
      <c r="N624" s="100"/>
      <c r="O624" s="100"/>
      <c r="P624" s="100"/>
      <c r="Q624" s="92">
        <f t="shared" si="21"/>
        <v>806466.05999999959</v>
      </c>
      <c r="R624" s="93">
        <f t="shared" si="22"/>
        <v>1171.2880718523402</v>
      </c>
    </row>
    <row r="625" spans="1:18" x14ac:dyDescent="0.7">
      <c r="A625" s="99">
        <v>3</v>
      </c>
      <c r="B625" s="100" t="s">
        <v>60</v>
      </c>
      <c r="C625" s="100" t="s">
        <v>430</v>
      </c>
      <c r="D625" s="100" t="s">
        <v>81</v>
      </c>
      <c r="E625" s="100" t="s">
        <v>431</v>
      </c>
      <c r="F625" s="100" t="s">
        <v>178</v>
      </c>
      <c r="G625" s="100" t="s">
        <v>1050</v>
      </c>
      <c r="H625" s="101">
        <v>3694</v>
      </c>
      <c r="I625" s="99">
        <v>3</v>
      </c>
      <c r="J625" s="102">
        <f>หนองคาย!F40</f>
        <v>157566.79</v>
      </c>
      <c r="K625" s="103">
        <f>หนองคาย!AK40</f>
        <v>75189.48</v>
      </c>
      <c r="L625" s="104">
        <f>หนองคาย!AL40</f>
        <v>2427989.4500000002</v>
      </c>
      <c r="M625" s="104">
        <f>หนองคาย!AM40</f>
        <v>2720325.3000000003</v>
      </c>
      <c r="N625" s="100"/>
      <c r="O625" s="100"/>
      <c r="P625" s="100"/>
      <c r="Q625" s="92">
        <f t="shared" si="21"/>
        <v>-292335.85000000009</v>
      </c>
      <c r="R625" s="93">
        <f t="shared" si="22"/>
        <v>657.27922306442883</v>
      </c>
    </row>
    <row r="626" spans="1:18" x14ac:dyDescent="0.7">
      <c r="A626" s="99">
        <v>4</v>
      </c>
      <c r="B626" s="100" t="s">
        <v>60</v>
      </c>
      <c r="C626" s="100" t="s">
        <v>430</v>
      </c>
      <c r="D626" s="100" t="s">
        <v>81</v>
      </c>
      <c r="E626" s="100" t="s">
        <v>431</v>
      </c>
      <c r="F626" s="100" t="s">
        <v>178</v>
      </c>
      <c r="G626" s="100" t="s">
        <v>1051</v>
      </c>
      <c r="H626" s="101">
        <v>2850</v>
      </c>
      <c r="I626" s="99">
        <v>2</v>
      </c>
      <c r="J626" s="102">
        <f>หนองคาย!F41</f>
        <v>570311.4</v>
      </c>
      <c r="K626" s="103">
        <f>หนองคาย!AK41</f>
        <v>627220.10000000009</v>
      </c>
      <c r="L626" s="104">
        <f>หนองคาย!AL41</f>
        <v>2342570</v>
      </c>
      <c r="M626" s="104">
        <f>หนองคาย!AM41</f>
        <v>2647248.46</v>
      </c>
      <c r="N626" s="100"/>
      <c r="O626" s="100"/>
      <c r="P626" s="100"/>
      <c r="Q626" s="92">
        <f t="shared" si="21"/>
        <v>-304678.45999999996</v>
      </c>
      <c r="R626" s="93">
        <f t="shared" si="22"/>
        <v>821.95438596491226</v>
      </c>
    </row>
    <row r="627" spans="1:18" x14ac:dyDescent="0.7">
      <c r="A627" s="99">
        <v>5</v>
      </c>
      <c r="B627" s="100" t="s">
        <v>60</v>
      </c>
      <c r="C627" s="100" t="s">
        <v>430</v>
      </c>
      <c r="D627" s="100" t="s">
        <v>81</v>
      </c>
      <c r="E627" s="100" t="s">
        <v>431</v>
      </c>
      <c r="F627" s="100" t="s">
        <v>178</v>
      </c>
      <c r="G627" s="100" t="s">
        <v>1052</v>
      </c>
      <c r="H627" s="101">
        <v>3886</v>
      </c>
      <c r="I627" s="99">
        <v>3</v>
      </c>
      <c r="J627" s="102">
        <f>หนองคาย!F42</f>
        <v>1790353.13</v>
      </c>
      <c r="K627" s="103">
        <f>หนองคาย!AK42</f>
        <v>1761131.32</v>
      </c>
      <c r="L627" s="104">
        <f>หนองคาย!AL42</f>
        <v>3700055.66</v>
      </c>
      <c r="M627" s="104">
        <f>หนองคาย!AM42</f>
        <v>4018353.64</v>
      </c>
      <c r="N627" s="100"/>
      <c r="O627" s="100"/>
      <c r="P627" s="100"/>
      <c r="Q627" s="92">
        <f t="shared" si="21"/>
        <v>-318297.98</v>
      </c>
      <c r="R627" s="93">
        <f t="shared" si="22"/>
        <v>952.15019557385494</v>
      </c>
    </row>
    <row r="628" spans="1:18" x14ac:dyDescent="0.7">
      <c r="A628" s="99">
        <v>6</v>
      </c>
      <c r="B628" s="100" t="s">
        <v>60</v>
      </c>
      <c r="C628" s="100" t="s">
        <v>430</v>
      </c>
      <c r="D628" s="100" t="s">
        <v>81</v>
      </c>
      <c r="E628" s="100" t="s">
        <v>431</v>
      </c>
      <c r="F628" s="100" t="s">
        <v>178</v>
      </c>
      <c r="G628" s="100" t="s">
        <v>1053</v>
      </c>
      <c r="H628" s="101">
        <v>4695</v>
      </c>
      <c r="I628" s="99">
        <v>4</v>
      </c>
      <c r="J628" s="102">
        <f>หนองคาย!F43</f>
        <v>1137644.8</v>
      </c>
      <c r="K628" s="103">
        <f>หนองคาย!AK43</f>
        <v>1163655.9100000001</v>
      </c>
      <c r="L628" s="104">
        <f>หนองคาย!AL43</f>
        <v>3754083.56</v>
      </c>
      <c r="M628" s="104">
        <f>หนองคาย!AM43</f>
        <v>3927603.68</v>
      </c>
      <c r="N628" s="100"/>
      <c r="O628" s="100"/>
      <c r="P628" s="100"/>
      <c r="Q628" s="92">
        <f t="shared" si="21"/>
        <v>-173520.12000000011</v>
      </c>
      <c r="R628" s="93">
        <f t="shared" si="22"/>
        <v>799.59181256656018</v>
      </c>
    </row>
    <row r="629" spans="1:18" x14ac:dyDescent="0.7">
      <c r="A629" s="99">
        <v>7</v>
      </c>
      <c r="B629" s="100" t="s">
        <v>60</v>
      </c>
      <c r="C629" s="100" t="s">
        <v>430</v>
      </c>
      <c r="D629" s="100" t="s">
        <v>81</v>
      </c>
      <c r="E629" s="100" t="s">
        <v>431</v>
      </c>
      <c r="F629" s="100" t="s">
        <v>178</v>
      </c>
      <c r="G629" s="100" t="s">
        <v>1054</v>
      </c>
      <c r="H629" s="101">
        <v>2848</v>
      </c>
      <c r="I629" s="99">
        <v>2</v>
      </c>
      <c r="J629" s="102">
        <f>หนองคาย!F44</f>
        <v>527497.43000000005</v>
      </c>
      <c r="K629" s="103">
        <f>หนองคาย!AK44</f>
        <v>557481.43000000005</v>
      </c>
      <c r="L629" s="104">
        <f>หนองคาย!AL44</f>
        <v>2015389.21</v>
      </c>
      <c r="M629" s="104">
        <f>หนองคาย!AM44</f>
        <v>2026147.66</v>
      </c>
      <c r="N629" s="100"/>
      <c r="O629" s="100"/>
      <c r="P629" s="100"/>
      <c r="Q629" s="92">
        <f t="shared" si="21"/>
        <v>-10758.449999999953</v>
      </c>
      <c r="R629" s="93">
        <f t="shared" si="22"/>
        <v>707.65070575842697</v>
      </c>
    </row>
    <row r="630" spans="1:18" x14ac:dyDescent="0.7">
      <c r="A630" s="99">
        <v>8</v>
      </c>
      <c r="B630" s="100" t="s">
        <v>60</v>
      </c>
      <c r="C630" s="100" t="s">
        <v>430</v>
      </c>
      <c r="D630" s="100" t="s">
        <v>81</v>
      </c>
      <c r="E630" s="100" t="s">
        <v>431</v>
      </c>
      <c r="F630" s="100" t="s">
        <v>178</v>
      </c>
      <c r="G630" s="100" t="s">
        <v>1055</v>
      </c>
      <c r="H630" s="101">
        <v>4044</v>
      </c>
      <c r="I630" s="99">
        <v>3</v>
      </c>
      <c r="J630" s="102">
        <f>หนองคาย!F45</f>
        <v>503819.72</v>
      </c>
      <c r="K630" s="103">
        <f>หนองคาย!AK45</f>
        <v>523462.81999999995</v>
      </c>
      <c r="L630" s="104">
        <f>หนองคาย!AL45</f>
        <v>1939290.19</v>
      </c>
      <c r="M630" s="104">
        <f>หนองคาย!AM45</f>
        <v>1766342.69</v>
      </c>
      <c r="N630" s="100"/>
      <c r="O630" s="100"/>
      <c r="P630" s="100"/>
      <c r="Q630" s="92">
        <f t="shared" si="21"/>
        <v>172947.5</v>
      </c>
      <c r="R630" s="93">
        <f t="shared" si="22"/>
        <v>479.54752472799208</v>
      </c>
    </row>
    <row r="631" spans="1:18" x14ac:dyDescent="0.7">
      <c r="A631" s="99">
        <v>9</v>
      </c>
      <c r="B631" s="100" t="s">
        <v>60</v>
      </c>
      <c r="C631" s="100" t="s">
        <v>430</v>
      </c>
      <c r="D631" s="100" t="s">
        <v>81</v>
      </c>
      <c r="E631" s="100" t="s">
        <v>431</v>
      </c>
      <c r="F631" s="100" t="s">
        <v>178</v>
      </c>
      <c r="G631" s="100" t="s">
        <v>1056</v>
      </c>
      <c r="H631" s="101">
        <v>5108</v>
      </c>
      <c r="I631" s="99">
        <v>4</v>
      </c>
      <c r="J631" s="102">
        <f>หนองคาย!F46</f>
        <v>367737.36</v>
      </c>
      <c r="K631" s="103">
        <f>หนองคาย!AK46</f>
        <v>552440.38</v>
      </c>
      <c r="L631" s="104">
        <f>หนองคาย!AL46</f>
        <v>1539029.72</v>
      </c>
      <c r="M631" s="104">
        <f>หนองคาย!AM46</f>
        <v>1563557.6400000001</v>
      </c>
      <c r="N631" s="100"/>
      <c r="O631" s="100"/>
      <c r="P631" s="100"/>
      <c r="Q631" s="92">
        <f t="shared" si="21"/>
        <v>-24527.920000000158</v>
      </c>
      <c r="R631" s="93">
        <f t="shared" si="22"/>
        <v>301.29790916209868</v>
      </c>
    </row>
    <row r="632" spans="1:18" x14ac:dyDescent="0.7">
      <c r="A632" s="99">
        <v>10</v>
      </c>
      <c r="B632" s="100" t="s">
        <v>60</v>
      </c>
      <c r="C632" s="100" t="s">
        <v>430</v>
      </c>
      <c r="D632" s="100" t="s">
        <v>81</v>
      </c>
      <c r="E632" s="100" t="s">
        <v>431</v>
      </c>
      <c r="F632" s="100" t="s">
        <v>178</v>
      </c>
      <c r="G632" s="100" t="s">
        <v>1057</v>
      </c>
      <c r="H632" s="101">
        <v>5899</v>
      </c>
      <c r="I632" s="99">
        <v>4</v>
      </c>
      <c r="J632" s="102">
        <f>หนองคาย!F47</f>
        <v>374286</v>
      </c>
      <c r="K632" s="103">
        <f>หนองคาย!AK47</f>
        <v>368248.22000000003</v>
      </c>
      <c r="L632" s="104">
        <f>หนองคาย!AL47</f>
        <v>3681529.09</v>
      </c>
      <c r="M632" s="104">
        <f>หนองคาย!AM47</f>
        <v>3645138.13</v>
      </c>
      <c r="N632" s="100"/>
      <c r="O632" s="100"/>
      <c r="P632" s="100"/>
      <c r="Q632" s="92">
        <f t="shared" si="21"/>
        <v>36390.959999999963</v>
      </c>
      <c r="R632" s="93">
        <f t="shared" si="22"/>
        <v>624.09375995931509</v>
      </c>
    </row>
    <row r="633" spans="1:18" x14ac:dyDescent="0.7">
      <c r="A633" s="99">
        <v>11</v>
      </c>
      <c r="B633" s="100" t="s">
        <v>60</v>
      </c>
      <c r="C633" s="100" t="s">
        <v>430</v>
      </c>
      <c r="D633" s="100" t="s">
        <v>81</v>
      </c>
      <c r="E633" s="100" t="s">
        <v>431</v>
      </c>
      <c r="F633" s="100" t="s">
        <v>178</v>
      </c>
      <c r="G633" s="100" t="s">
        <v>1058</v>
      </c>
      <c r="H633" s="101">
        <v>2499</v>
      </c>
      <c r="I633" s="99">
        <v>2</v>
      </c>
      <c r="J633" s="102">
        <f>หนองคาย!F48</f>
        <v>327743.09000000003</v>
      </c>
      <c r="K633" s="103">
        <f>หนองคาย!AK48</f>
        <v>316084.89</v>
      </c>
      <c r="L633" s="104">
        <f>หนองคาย!AL48</f>
        <v>2163616.35</v>
      </c>
      <c r="M633" s="104">
        <f>หนองคาย!AM48</f>
        <v>2305866.8199999998</v>
      </c>
      <c r="N633" s="100"/>
      <c r="O633" s="100"/>
      <c r="P633" s="100"/>
      <c r="Q633" s="92">
        <f t="shared" si="21"/>
        <v>-142250.46999999974</v>
      </c>
      <c r="R633" s="93">
        <f t="shared" si="22"/>
        <v>865.7928571428572</v>
      </c>
    </row>
    <row r="634" spans="1:18" x14ac:dyDescent="0.7">
      <c r="A634" s="99">
        <v>12</v>
      </c>
      <c r="B634" s="100" t="s">
        <v>60</v>
      </c>
      <c r="C634" s="100" t="s">
        <v>430</v>
      </c>
      <c r="D634" s="100" t="s">
        <v>81</v>
      </c>
      <c r="E634" s="100" t="s">
        <v>431</v>
      </c>
      <c r="F634" s="100" t="s">
        <v>178</v>
      </c>
      <c r="G634" s="100" t="s">
        <v>1059</v>
      </c>
      <c r="H634" s="101">
        <v>5714</v>
      </c>
      <c r="I634" s="99">
        <v>4</v>
      </c>
      <c r="J634" s="102">
        <f>หนองคาย!F49</f>
        <v>846223.93</v>
      </c>
      <c r="K634" s="103">
        <f>หนองคาย!AK49</f>
        <v>900076.24000000011</v>
      </c>
      <c r="L634" s="104">
        <f>หนองคาย!AL49</f>
        <v>4138488.1900000004</v>
      </c>
      <c r="M634" s="104">
        <f>หนองคาย!AM49</f>
        <v>3873257.29</v>
      </c>
      <c r="N634" s="100"/>
      <c r="O634" s="100"/>
      <c r="P634" s="100"/>
      <c r="Q634" s="92">
        <f t="shared" si="21"/>
        <v>265230.90000000037</v>
      </c>
      <c r="R634" s="93">
        <f t="shared" si="22"/>
        <v>724.27164683234173</v>
      </c>
    </row>
    <row r="635" spans="1:18" x14ac:dyDescent="0.7">
      <c r="A635" s="99">
        <v>13</v>
      </c>
      <c r="B635" s="100" t="s">
        <v>60</v>
      </c>
      <c r="C635" s="100" t="s">
        <v>430</v>
      </c>
      <c r="D635" s="100" t="s">
        <v>81</v>
      </c>
      <c r="E635" s="100" t="s">
        <v>431</v>
      </c>
      <c r="F635" s="100" t="s">
        <v>178</v>
      </c>
      <c r="G635" s="100" t="s">
        <v>1060</v>
      </c>
      <c r="H635" s="101">
        <v>3580</v>
      </c>
      <c r="I635" s="99">
        <v>3</v>
      </c>
      <c r="J635" s="102">
        <f>หนองคาย!F50</f>
        <v>369620.97</v>
      </c>
      <c r="K635" s="103">
        <f>หนองคาย!AK50</f>
        <v>343072.11</v>
      </c>
      <c r="L635" s="104">
        <f>หนองคาย!AL50</f>
        <v>2208282.2800000003</v>
      </c>
      <c r="M635" s="104">
        <f>หนองคาย!AM50</f>
        <v>2282652.1300000004</v>
      </c>
      <c r="N635" s="100"/>
      <c r="O635" s="100"/>
      <c r="P635" s="100"/>
      <c r="Q635" s="92">
        <f t="shared" si="21"/>
        <v>-74369.850000000093</v>
      </c>
      <c r="R635" s="93">
        <f t="shared" si="22"/>
        <v>616.83862569832411</v>
      </c>
    </row>
    <row r="636" spans="1:18" x14ac:dyDescent="0.7">
      <c r="A636" s="99">
        <v>14</v>
      </c>
      <c r="B636" s="100" t="s">
        <v>60</v>
      </c>
      <c r="C636" s="100" t="s">
        <v>430</v>
      </c>
      <c r="D636" s="100" t="s">
        <v>81</v>
      </c>
      <c r="E636" s="100" t="s">
        <v>431</v>
      </c>
      <c r="F636" s="100" t="s">
        <v>178</v>
      </c>
      <c r="G636" s="100" t="s">
        <v>1061</v>
      </c>
      <c r="H636" s="101">
        <v>3821</v>
      </c>
      <c r="I636" s="99">
        <v>3</v>
      </c>
      <c r="J636" s="102">
        <f>หนองคาย!F51</f>
        <v>418810.52</v>
      </c>
      <c r="K636" s="103">
        <f>หนองคาย!AK51</f>
        <v>401871.66000000003</v>
      </c>
      <c r="L636" s="104">
        <f>หนองคาย!AL51</f>
        <v>1998473.21</v>
      </c>
      <c r="M636" s="104">
        <f>หนองคาย!AM51</f>
        <v>2041542.6099999999</v>
      </c>
      <c r="N636" s="100"/>
      <c r="O636" s="100"/>
      <c r="P636" s="100"/>
      <c r="Q636" s="92">
        <f t="shared" si="21"/>
        <v>-43069.399999999907</v>
      </c>
      <c r="R636" s="93">
        <f t="shared" si="22"/>
        <v>523.02360900287886</v>
      </c>
    </row>
    <row r="637" spans="1:18" x14ac:dyDescent="0.7">
      <c r="A637" s="99">
        <v>15</v>
      </c>
      <c r="B637" s="100" t="s">
        <v>60</v>
      </c>
      <c r="C637" s="100" t="s">
        <v>430</v>
      </c>
      <c r="D637" s="100" t="s">
        <v>81</v>
      </c>
      <c r="E637" s="100" t="s">
        <v>431</v>
      </c>
      <c r="F637" s="100" t="s">
        <v>178</v>
      </c>
      <c r="G637" s="100" t="s">
        <v>1062</v>
      </c>
      <c r="H637" s="101">
        <v>4273</v>
      </c>
      <c r="I637" s="99">
        <v>3</v>
      </c>
      <c r="J637" s="102">
        <f>หนองคาย!F52</f>
        <v>631995.38</v>
      </c>
      <c r="K637" s="103">
        <f>หนองคาย!AK52</f>
        <v>736815.92999999993</v>
      </c>
      <c r="L637" s="104">
        <f>หนองคาย!AL52</f>
        <v>2103867.6800000002</v>
      </c>
      <c r="M637" s="104">
        <f>หนองคาย!AM52</f>
        <v>1955671.72</v>
      </c>
      <c r="N637" s="100"/>
      <c r="O637" s="100"/>
      <c r="P637" s="100"/>
      <c r="Q637" s="92">
        <f t="shared" si="21"/>
        <v>148195.9600000002</v>
      </c>
      <c r="R637" s="93">
        <f t="shared" si="22"/>
        <v>492.36313597004448</v>
      </c>
    </row>
    <row r="638" spans="1:18" x14ac:dyDescent="0.7">
      <c r="A638" s="99">
        <v>16</v>
      </c>
      <c r="B638" s="100" t="s">
        <v>60</v>
      </c>
      <c r="C638" s="100" t="s">
        <v>430</v>
      </c>
      <c r="D638" s="100" t="s">
        <v>81</v>
      </c>
      <c r="E638" s="100" t="s">
        <v>431</v>
      </c>
      <c r="F638" s="100" t="s">
        <v>178</v>
      </c>
      <c r="G638" s="100" t="s">
        <v>1063</v>
      </c>
      <c r="H638" s="101">
        <v>2633</v>
      </c>
      <c r="I638" s="99">
        <v>2</v>
      </c>
      <c r="J638" s="102">
        <f>หนองคาย!F53</f>
        <v>669664.81000000006</v>
      </c>
      <c r="K638" s="103">
        <f>หนองคาย!AK53</f>
        <v>746371.70000000007</v>
      </c>
      <c r="L638" s="104">
        <f>หนองคาย!AL53</f>
        <v>2487311.7400000002</v>
      </c>
      <c r="M638" s="104">
        <f>หนองคาย!AM53</f>
        <v>2338611.7999999998</v>
      </c>
      <c r="N638" s="100"/>
      <c r="O638" s="100"/>
      <c r="P638" s="100"/>
      <c r="Q638" s="92">
        <f t="shared" si="21"/>
        <v>148699.94000000041</v>
      </c>
      <c r="R638" s="93">
        <f t="shared" si="22"/>
        <v>944.6683402962401</v>
      </c>
    </row>
    <row r="639" spans="1:18" s="111" customFormat="1" x14ac:dyDescent="0.7">
      <c r="A639" s="105">
        <v>3</v>
      </c>
      <c r="B639" s="106" t="s">
        <v>60</v>
      </c>
      <c r="C639" s="106"/>
      <c r="D639" s="106"/>
      <c r="E639" s="106" t="s">
        <v>75</v>
      </c>
      <c r="F639" s="106"/>
      <c r="G639" s="106" t="s">
        <v>433</v>
      </c>
      <c r="H639" s="112">
        <f>SUM(H623:H638)</f>
        <v>58578</v>
      </c>
      <c r="I639" s="105"/>
      <c r="J639" s="108">
        <f>SUM(J623:J638)</f>
        <v>9679027.5800000001</v>
      </c>
      <c r="K639" s="108">
        <f>SUM(K623:K638)</f>
        <v>10126371.389999999</v>
      </c>
      <c r="L639" s="108">
        <f>SUM(L623:L638)</f>
        <v>40053664.340000004</v>
      </c>
      <c r="M639" s="108">
        <f>SUM(M623:M638)</f>
        <v>39859541.519999996</v>
      </c>
      <c r="N639" s="106">
        <v>15</v>
      </c>
      <c r="O639" s="106">
        <v>15</v>
      </c>
      <c r="P639" s="106">
        <f>N639-O639</f>
        <v>0</v>
      </c>
      <c r="Q639" s="109">
        <f t="shared" si="21"/>
        <v>194122.82000000775</v>
      </c>
      <c r="R639" s="110">
        <f>L639/H639</f>
        <v>683.76633446003621</v>
      </c>
    </row>
    <row r="640" spans="1:18" x14ac:dyDescent="0.7">
      <c r="A640" s="99">
        <v>1</v>
      </c>
      <c r="B640" s="100" t="s">
        <v>60</v>
      </c>
      <c r="C640" s="100" t="s">
        <v>434</v>
      </c>
      <c r="D640" s="100" t="s">
        <v>88</v>
      </c>
      <c r="E640" s="100" t="s">
        <v>435</v>
      </c>
      <c r="F640" s="100" t="s">
        <v>208</v>
      </c>
      <c r="G640" s="100" t="s">
        <v>436</v>
      </c>
      <c r="H640" s="101"/>
      <c r="I640" s="99"/>
      <c r="J640" s="102"/>
      <c r="K640" s="103"/>
      <c r="L640" s="104"/>
      <c r="M640" s="104"/>
      <c r="N640" s="100"/>
      <c r="O640" s="100"/>
      <c r="P640" s="100"/>
    </row>
    <row r="641" spans="1:18" s="119" customFormat="1" x14ac:dyDescent="0.7">
      <c r="A641" s="113">
        <v>2</v>
      </c>
      <c r="B641" s="114" t="s">
        <v>60</v>
      </c>
      <c r="C641" s="114" t="s">
        <v>434</v>
      </c>
      <c r="D641" s="114" t="s">
        <v>88</v>
      </c>
      <c r="E641" s="114" t="s">
        <v>435</v>
      </c>
      <c r="F641" s="114" t="s">
        <v>178</v>
      </c>
      <c r="G641" s="114" t="s">
        <v>1064</v>
      </c>
      <c r="H641" s="115">
        <v>2413</v>
      </c>
      <c r="I641" s="113">
        <v>2</v>
      </c>
      <c r="J641" s="102">
        <f>หนองคาย!F54</f>
        <v>168965.17</v>
      </c>
      <c r="K641" s="116">
        <f>หนองคาย!AK54</f>
        <v>198669.07000000004</v>
      </c>
      <c r="L641" s="104">
        <f>หนองคาย!AL54</f>
        <v>1653425.81</v>
      </c>
      <c r="M641" s="104">
        <f>หนองคาย!AM54</f>
        <v>1716753.1199999999</v>
      </c>
      <c r="N641" s="114"/>
      <c r="O641" s="114"/>
      <c r="P641" s="114"/>
      <c r="Q641" s="92">
        <f t="shared" si="21"/>
        <v>-63327.309999999823</v>
      </c>
      <c r="R641" s="93">
        <f t="shared" si="22"/>
        <v>685.21583506009119</v>
      </c>
    </row>
    <row r="642" spans="1:18" x14ac:dyDescent="0.7">
      <c r="A642" s="99">
        <v>3</v>
      </c>
      <c r="B642" s="100" t="s">
        <v>60</v>
      </c>
      <c r="C642" s="100" t="s">
        <v>434</v>
      </c>
      <c r="D642" s="100" t="s">
        <v>88</v>
      </c>
      <c r="E642" s="100" t="s">
        <v>435</v>
      </c>
      <c r="F642" s="100" t="s">
        <v>178</v>
      </c>
      <c r="G642" s="100" t="s">
        <v>1065</v>
      </c>
      <c r="H642" s="101">
        <v>2055</v>
      </c>
      <c r="I642" s="99">
        <v>2</v>
      </c>
      <c r="J642" s="102">
        <f>หนองคาย!F55</f>
        <v>257245.96</v>
      </c>
      <c r="K642" s="116">
        <f>หนองคาย!AK55</f>
        <v>-77252.920000000042</v>
      </c>
      <c r="L642" s="104">
        <f>หนองคาย!AL55</f>
        <v>1809703.01</v>
      </c>
      <c r="M642" s="104">
        <f>หนองคาย!AM55</f>
        <v>1906859.96</v>
      </c>
      <c r="N642" s="100"/>
      <c r="O642" s="100"/>
      <c r="P642" s="100"/>
      <c r="Q642" s="92">
        <f t="shared" si="21"/>
        <v>-97156.949999999953</v>
      </c>
      <c r="R642" s="93">
        <f t="shared" si="22"/>
        <v>880.63406812652067</v>
      </c>
    </row>
    <row r="643" spans="1:18" x14ac:dyDescent="0.7">
      <c r="A643" s="99">
        <v>4</v>
      </c>
      <c r="B643" s="100" t="s">
        <v>60</v>
      </c>
      <c r="C643" s="100" t="s">
        <v>434</v>
      </c>
      <c r="D643" s="100" t="s">
        <v>88</v>
      </c>
      <c r="E643" s="100" t="s">
        <v>435</v>
      </c>
      <c r="F643" s="100" t="s">
        <v>178</v>
      </c>
      <c r="G643" s="100" t="s">
        <v>1066</v>
      </c>
      <c r="H643" s="101">
        <v>3420</v>
      </c>
      <c r="I643" s="99">
        <v>3</v>
      </c>
      <c r="J643" s="102">
        <f>หนองคาย!F56</f>
        <v>473880.48</v>
      </c>
      <c r="K643" s="116">
        <f>หนองคาย!AK56</f>
        <v>500826.76999999996</v>
      </c>
      <c r="L643" s="104">
        <f>หนองคาย!AL56</f>
        <v>2473157.46</v>
      </c>
      <c r="M643" s="104">
        <f>หนองคาย!AM56</f>
        <v>2358062.1800000002</v>
      </c>
      <c r="N643" s="100"/>
      <c r="O643" s="100"/>
      <c r="P643" s="100"/>
      <c r="Q643" s="92">
        <f t="shared" si="21"/>
        <v>115095.2799999998</v>
      </c>
      <c r="R643" s="93">
        <f t="shared" si="22"/>
        <v>723.14545614035092</v>
      </c>
    </row>
    <row r="644" spans="1:18" x14ac:dyDescent="0.7">
      <c r="A644" s="99">
        <v>5</v>
      </c>
      <c r="B644" s="100" t="s">
        <v>60</v>
      </c>
      <c r="C644" s="100" t="s">
        <v>434</v>
      </c>
      <c r="D644" s="100" t="s">
        <v>88</v>
      </c>
      <c r="E644" s="100" t="s">
        <v>435</v>
      </c>
      <c r="F644" s="100" t="s">
        <v>178</v>
      </c>
      <c r="G644" s="100" t="s">
        <v>1067</v>
      </c>
      <c r="H644" s="101">
        <v>2566</v>
      </c>
      <c r="I644" s="99">
        <v>2</v>
      </c>
      <c r="J644" s="102">
        <f>หนองคาย!F57</f>
        <v>552295.5</v>
      </c>
      <c r="K644" s="116">
        <f>หนองคาย!AK57</f>
        <v>565074.71</v>
      </c>
      <c r="L644" s="104">
        <f>หนองคาย!AL57</f>
        <v>2315011.88</v>
      </c>
      <c r="M644" s="104">
        <f>หนองคาย!AM57</f>
        <v>2056699.03</v>
      </c>
      <c r="N644" s="100"/>
      <c r="O644" s="100"/>
      <c r="P644" s="100"/>
      <c r="Q644" s="92">
        <f t="shared" si="21"/>
        <v>258312.84999999986</v>
      </c>
      <c r="R644" s="93">
        <f t="shared" si="22"/>
        <v>902.18701480904122</v>
      </c>
    </row>
    <row r="645" spans="1:18" x14ac:dyDescent="0.7">
      <c r="A645" s="99">
        <v>6</v>
      </c>
      <c r="B645" s="100" t="s">
        <v>60</v>
      </c>
      <c r="C645" s="100" t="s">
        <v>434</v>
      </c>
      <c r="D645" s="100" t="s">
        <v>88</v>
      </c>
      <c r="E645" s="100" t="s">
        <v>435</v>
      </c>
      <c r="F645" s="100" t="s">
        <v>178</v>
      </c>
      <c r="G645" s="100" t="s">
        <v>1068</v>
      </c>
      <c r="H645" s="101">
        <v>951</v>
      </c>
      <c r="I645" s="99">
        <v>1</v>
      </c>
      <c r="J645" s="102">
        <f>หนองคาย!F58</f>
        <v>109402.04</v>
      </c>
      <c r="K645" s="116">
        <f>หนองคาย!AK58</f>
        <v>123488.07</v>
      </c>
      <c r="L645" s="104">
        <f>หนองคาย!AL58</f>
        <v>1279711.1000000001</v>
      </c>
      <c r="M645" s="104">
        <f>หนองคาย!AM58</f>
        <v>1210259.8999999999</v>
      </c>
      <c r="N645" s="100"/>
      <c r="O645" s="100"/>
      <c r="P645" s="100"/>
      <c r="Q645" s="92">
        <f t="shared" si="21"/>
        <v>69451.200000000186</v>
      </c>
      <c r="R645" s="93">
        <f t="shared" si="22"/>
        <v>1345.6478443743429</v>
      </c>
    </row>
    <row r="646" spans="1:18" x14ac:dyDescent="0.7">
      <c r="A646" s="99">
        <v>7</v>
      </c>
      <c r="B646" s="100" t="s">
        <v>60</v>
      </c>
      <c r="C646" s="100" t="s">
        <v>434</v>
      </c>
      <c r="D646" s="100" t="s">
        <v>88</v>
      </c>
      <c r="E646" s="100" t="s">
        <v>435</v>
      </c>
      <c r="F646" s="100" t="s">
        <v>178</v>
      </c>
      <c r="G646" s="100" t="s">
        <v>1069</v>
      </c>
      <c r="H646" s="101">
        <v>2045</v>
      </c>
      <c r="I646" s="99">
        <v>2</v>
      </c>
      <c r="J646" s="102">
        <f>หนองคาย!F59</f>
        <v>610200.43000000005</v>
      </c>
      <c r="K646" s="116">
        <f>หนองคาย!AK59</f>
        <v>633263.82000000007</v>
      </c>
      <c r="L646" s="104">
        <f>หนองคาย!AL59</f>
        <v>1830680.02</v>
      </c>
      <c r="M646" s="104">
        <f>หนองคาย!AM59</f>
        <v>1987824.83</v>
      </c>
      <c r="N646" s="100"/>
      <c r="O646" s="100"/>
      <c r="P646" s="100"/>
      <c r="Q646" s="92">
        <f t="shared" si="21"/>
        <v>-157144.81000000006</v>
      </c>
      <c r="R646" s="93">
        <f t="shared" si="22"/>
        <v>895.19805378973103</v>
      </c>
    </row>
    <row r="647" spans="1:18" s="111" customFormat="1" x14ac:dyDescent="0.7">
      <c r="A647" s="105">
        <v>4</v>
      </c>
      <c r="B647" s="106" t="s">
        <v>60</v>
      </c>
      <c r="C647" s="106"/>
      <c r="D647" s="106"/>
      <c r="E647" s="106" t="s">
        <v>75</v>
      </c>
      <c r="F647" s="106"/>
      <c r="G647" s="106" t="s">
        <v>437</v>
      </c>
      <c r="H647" s="112">
        <f>SUM(H640:H646)</f>
        <v>13450</v>
      </c>
      <c r="I647" s="105"/>
      <c r="J647" s="108">
        <f>SUM(J640:J646)</f>
        <v>2171989.58</v>
      </c>
      <c r="K647" s="108">
        <f>SUM(K640:K646)</f>
        <v>1944069.52</v>
      </c>
      <c r="L647" s="108">
        <f>SUM(L640:L646)</f>
        <v>11361689.279999999</v>
      </c>
      <c r="M647" s="108">
        <f>SUM(M640:M646)</f>
        <v>11236459.02</v>
      </c>
      <c r="N647" s="106">
        <v>6</v>
      </c>
      <c r="O647" s="106">
        <v>6</v>
      </c>
      <c r="P647" s="106">
        <f>N647-O647</f>
        <v>0</v>
      </c>
      <c r="Q647" s="109">
        <f t="shared" ref="Q647:Q710" si="24">L647-M647</f>
        <v>125230.25999999978</v>
      </c>
      <c r="R647" s="110">
        <f>L647/H647</f>
        <v>844.7352624535315</v>
      </c>
    </row>
    <row r="648" spans="1:18" x14ac:dyDescent="0.7">
      <c r="A648" s="99">
        <v>1</v>
      </c>
      <c r="B648" s="100" t="s">
        <v>60</v>
      </c>
      <c r="C648" s="100" t="s">
        <v>438</v>
      </c>
      <c r="D648" s="100" t="s">
        <v>95</v>
      </c>
      <c r="E648" s="100" t="s">
        <v>439</v>
      </c>
      <c r="F648" s="100" t="s">
        <v>208</v>
      </c>
      <c r="G648" s="100" t="s">
        <v>440</v>
      </c>
      <c r="H648" s="101"/>
      <c r="I648" s="99"/>
      <c r="J648" s="102"/>
      <c r="K648" s="103"/>
      <c r="L648" s="104"/>
      <c r="M648" s="104"/>
      <c r="N648" s="100"/>
      <c r="O648" s="100"/>
      <c r="P648" s="100"/>
    </row>
    <row r="649" spans="1:18" x14ac:dyDescent="0.7">
      <c r="A649" s="99">
        <v>2</v>
      </c>
      <c r="B649" s="100" t="s">
        <v>60</v>
      </c>
      <c r="C649" s="100" t="s">
        <v>438</v>
      </c>
      <c r="D649" s="100" t="s">
        <v>95</v>
      </c>
      <c r="E649" s="100" t="s">
        <v>439</v>
      </c>
      <c r="F649" s="100" t="s">
        <v>178</v>
      </c>
      <c r="G649" s="100" t="s">
        <v>1070</v>
      </c>
      <c r="H649" s="101">
        <v>3171</v>
      </c>
      <c r="I649" s="99">
        <v>3</v>
      </c>
      <c r="J649" s="102">
        <f>หนองคาย!F60</f>
        <v>302828.84000000003</v>
      </c>
      <c r="K649" s="103">
        <f>หนองคาย!AK60</f>
        <v>356437.00000000006</v>
      </c>
      <c r="L649" s="104">
        <f>หนองคาย!AL60</f>
        <v>2183196.7200000002</v>
      </c>
      <c r="M649" s="104">
        <f>หนองคาย!AM60</f>
        <v>2008621.64</v>
      </c>
      <c r="N649" s="100"/>
      <c r="O649" s="100"/>
      <c r="P649" s="100"/>
      <c r="Q649" s="92">
        <f t="shared" si="24"/>
        <v>174575.08000000031</v>
      </c>
      <c r="R649" s="93">
        <f t="shared" ref="R649:R710" si="25">L649/H649</f>
        <v>688.48840113528865</v>
      </c>
    </row>
    <row r="650" spans="1:18" x14ac:dyDescent="0.7">
      <c r="A650" s="99">
        <v>3</v>
      </c>
      <c r="B650" s="100" t="s">
        <v>60</v>
      </c>
      <c r="C650" s="100" t="s">
        <v>438</v>
      </c>
      <c r="D650" s="100" t="s">
        <v>95</v>
      </c>
      <c r="E650" s="100" t="s">
        <v>439</v>
      </c>
      <c r="F650" s="100" t="s">
        <v>178</v>
      </c>
      <c r="G650" s="100" t="s">
        <v>1071</v>
      </c>
      <c r="H650" s="101">
        <v>4975</v>
      </c>
      <c r="I650" s="99">
        <v>4</v>
      </c>
      <c r="J650" s="102">
        <f>หนองคาย!F61</f>
        <v>1308451.79</v>
      </c>
      <c r="K650" s="103">
        <f>หนองคาย!AK61</f>
        <v>1313209.25</v>
      </c>
      <c r="L650" s="104">
        <f>หนองคาย!AL61</f>
        <v>2828085.84</v>
      </c>
      <c r="M650" s="104">
        <f>หนองคาย!AM61</f>
        <v>2395882.4500000002</v>
      </c>
      <c r="N650" s="100"/>
      <c r="O650" s="100"/>
      <c r="P650" s="100"/>
      <c r="Q650" s="92">
        <f t="shared" si="24"/>
        <v>432203.38999999966</v>
      </c>
      <c r="R650" s="93">
        <f t="shared" si="25"/>
        <v>568.45946532663311</v>
      </c>
    </row>
    <row r="651" spans="1:18" x14ac:dyDescent="0.7">
      <c r="A651" s="99">
        <v>4</v>
      </c>
      <c r="B651" s="100" t="s">
        <v>60</v>
      </c>
      <c r="C651" s="100" t="s">
        <v>438</v>
      </c>
      <c r="D651" s="100" t="s">
        <v>95</v>
      </c>
      <c r="E651" s="100" t="s">
        <v>439</v>
      </c>
      <c r="F651" s="100" t="s">
        <v>178</v>
      </c>
      <c r="G651" s="100" t="s">
        <v>1072</v>
      </c>
      <c r="H651" s="101">
        <v>2674</v>
      </c>
      <c r="I651" s="99">
        <v>2</v>
      </c>
      <c r="J651" s="102">
        <f>หนองคาย!F62</f>
        <v>186741.5</v>
      </c>
      <c r="K651" s="103">
        <f>หนองคาย!AK62</f>
        <v>186834.29</v>
      </c>
      <c r="L651" s="104">
        <f>หนองคาย!AL62</f>
        <v>1960603.35</v>
      </c>
      <c r="M651" s="104">
        <f>หนองคาย!AM62</f>
        <v>2121351.5499999998</v>
      </c>
      <c r="N651" s="100"/>
      <c r="O651" s="100"/>
      <c r="P651" s="100"/>
      <c r="Q651" s="92">
        <f t="shared" si="24"/>
        <v>-160748.19999999972</v>
      </c>
      <c r="R651" s="93">
        <f t="shared" si="25"/>
        <v>733.20992894540018</v>
      </c>
    </row>
    <row r="652" spans="1:18" x14ac:dyDescent="0.7">
      <c r="A652" s="99">
        <v>5</v>
      </c>
      <c r="B652" s="100" t="s">
        <v>60</v>
      </c>
      <c r="C652" s="100" t="s">
        <v>438</v>
      </c>
      <c r="D652" s="100" t="s">
        <v>95</v>
      </c>
      <c r="E652" s="100" t="s">
        <v>439</v>
      </c>
      <c r="F652" s="100" t="s">
        <v>178</v>
      </c>
      <c r="G652" s="100" t="s">
        <v>1073</v>
      </c>
      <c r="H652" s="101">
        <v>3165</v>
      </c>
      <c r="I652" s="99">
        <v>3</v>
      </c>
      <c r="J652" s="102">
        <f>หนองคาย!F63</f>
        <v>436881.94</v>
      </c>
      <c r="K652" s="103">
        <f>หนองคาย!AK63</f>
        <v>497344.25</v>
      </c>
      <c r="L652" s="104">
        <f>หนองคาย!AL63</f>
        <v>2932135.8200000003</v>
      </c>
      <c r="M652" s="104">
        <f>หนองคาย!AM63</f>
        <v>3053188.07</v>
      </c>
      <c r="N652" s="100"/>
      <c r="O652" s="100"/>
      <c r="P652" s="100"/>
      <c r="Q652" s="92">
        <f t="shared" si="24"/>
        <v>-121052.24999999953</v>
      </c>
      <c r="R652" s="93">
        <f t="shared" si="25"/>
        <v>926.42521958925761</v>
      </c>
    </row>
    <row r="653" spans="1:18" x14ac:dyDescent="0.7">
      <c r="A653" s="99">
        <v>6</v>
      </c>
      <c r="B653" s="100" t="s">
        <v>60</v>
      </c>
      <c r="C653" s="100" t="s">
        <v>438</v>
      </c>
      <c r="D653" s="100" t="s">
        <v>95</v>
      </c>
      <c r="E653" s="100" t="s">
        <v>439</v>
      </c>
      <c r="F653" s="100" t="s">
        <v>178</v>
      </c>
      <c r="G653" s="100" t="s">
        <v>1074</v>
      </c>
      <c r="H653" s="101">
        <v>2202</v>
      </c>
      <c r="I653" s="99">
        <v>2</v>
      </c>
      <c r="J653" s="102">
        <f>หนองคาย!F64</f>
        <v>1116343.02</v>
      </c>
      <c r="K653" s="103">
        <f>หนองคาย!AK64</f>
        <v>1135069.5900000001</v>
      </c>
      <c r="L653" s="104">
        <f>หนองคาย!AL64</f>
        <v>2530311.8200000003</v>
      </c>
      <c r="M653" s="104">
        <f>หนองคาย!AM64</f>
        <v>1857809.37</v>
      </c>
      <c r="N653" s="100"/>
      <c r="O653" s="100"/>
      <c r="P653" s="100"/>
      <c r="Q653" s="92">
        <f t="shared" si="24"/>
        <v>672502.45000000019</v>
      </c>
      <c r="R653" s="93">
        <f t="shared" si="25"/>
        <v>1149.0971026339691</v>
      </c>
    </row>
    <row r="654" spans="1:18" s="111" customFormat="1" x14ac:dyDescent="0.7">
      <c r="A654" s="105">
        <v>5</v>
      </c>
      <c r="B654" s="106" t="s">
        <v>60</v>
      </c>
      <c r="C654" s="106"/>
      <c r="D654" s="106"/>
      <c r="E654" s="106" t="s">
        <v>75</v>
      </c>
      <c r="F654" s="106"/>
      <c r="G654" s="106" t="s">
        <v>441</v>
      </c>
      <c r="H654" s="112">
        <f>SUM(H648:H653)</f>
        <v>16187</v>
      </c>
      <c r="I654" s="105"/>
      <c r="J654" s="108">
        <f>SUM(J648:J653)</f>
        <v>3351247.0900000003</v>
      </c>
      <c r="K654" s="143">
        <f>SUM(K648:K653)</f>
        <v>3488894.38</v>
      </c>
      <c r="L654" s="108">
        <f>SUM(L648:L653)</f>
        <v>12434333.550000001</v>
      </c>
      <c r="M654" s="108">
        <f>SUM(M648:M653)</f>
        <v>11436853.079999998</v>
      </c>
      <c r="N654" s="106">
        <v>5</v>
      </c>
      <c r="O654" s="106">
        <v>5</v>
      </c>
      <c r="P654" s="106">
        <f>N654-O654</f>
        <v>0</v>
      </c>
      <c r="Q654" s="109">
        <f t="shared" si="24"/>
        <v>997480.47000000253</v>
      </c>
      <c r="R654" s="110">
        <f>L654/H654</f>
        <v>768.16788472230803</v>
      </c>
    </row>
    <row r="655" spans="1:18" x14ac:dyDescent="0.7">
      <c r="A655" s="99">
        <v>1</v>
      </c>
      <c r="B655" s="100" t="s">
        <v>60</v>
      </c>
      <c r="C655" s="100" t="s">
        <v>442</v>
      </c>
      <c r="D655" s="100" t="s">
        <v>109</v>
      </c>
      <c r="E655" s="100" t="s">
        <v>443</v>
      </c>
      <c r="F655" s="100" t="s">
        <v>208</v>
      </c>
      <c r="G655" s="100" t="s">
        <v>444</v>
      </c>
      <c r="H655" s="101"/>
      <c r="I655" s="99"/>
      <c r="J655" s="102"/>
      <c r="K655" s="103"/>
      <c r="L655" s="104"/>
      <c r="M655" s="104"/>
      <c r="N655" s="100"/>
      <c r="O655" s="100"/>
      <c r="P655" s="100"/>
    </row>
    <row r="656" spans="1:18" x14ac:dyDescent="0.7">
      <c r="A656" s="99">
        <v>2</v>
      </c>
      <c r="B656" s="100" t="s">
        <v>60</v>
      </c>
      <c r="C656" s="100" t="s">
        <v>442</v>
      </c>
      <c r="D656" s="100" t="s">
        <v>109</v>
      </c>
      <c r="E656" s="100" t="s">
        <v>443</v>
      </c>
      <c r="F656" s="100" t="s">
        <v>178</v>
      </c>
      <c r="G656" s="100" t="s">
        <v>1075</v>
      </c>
      <c r="H656" s="101">
        <v>5571</v>
      </c>
      <c r="I656" s="99">
        <v>4</v>
      </c>
      <c r="J656" s="102">
        <f>หนองคาย!F65</f>
        <v>1118202.93</v>
      </c>
      <c r="K656" s="103">
        <f>หนองคาย!AK65</f>
        <v>1259341.18</v>
      </c>
      <c r="L656" s="104">
        <f>หนองคาย!AL65</f>
        <v>3259994.59</v>
      </c>
      <c r="M656" s="104">
        <f>หนองคาย!AM65</f>
        <v>2745425.6</v>
      </c>
      <c r="N656" s="100"/>
      <c r="O656" s="100"/>
      <c r="P656" s="100"/>
      <c r="Q656" s="92">
        <f t="shared" si="24"/>
        <v>514568.98999999976</v>
      </c>
      <c r="R656" s="93">
        <f t="shared" si="25"/>
        <v>585.17224735236039</v>
      </c>
    </row>
    <row r="657" spans="1:18" x14ac:dyDescent="0.7">
      <c r="A657" s="99">
        <v>3</v>
      </c>
      <c r="B657" s="100" t="s">
        <v>60</v>
      </c>
      <c r="C657" s="100" t="s">
        <v>442</v>
      </c>
      <c r="D657" s="100" t="s">
        <v>109</v>
      </c>
      <c r="E657" s="100" t="s">
        <v>443</v>
      </c>
      <c r="F657" s="100" t="s">
        <v>178</v>
      </c>
      <c r="G657" s="100" t="s">
        <v>1076</v>
      </c>
      <c r="H657" s="101">
        <v>5124</v>
      </c>
      <c r="I657" s="99">
        <v>4</v>
      </c>
      <c r="J657" s="102">
        <f>หนองคาย!F66</f>
        <v>845423.29</v>
      </c>
      <c r="K657" s="103">
        <f>หนองคาย!AK66</f>
        <v>901135.41</v>
      </c>
      <c r="L657" s="104">
        <f>หนองคาย!AL66</f>
        <v>2365875.67</v>
      </c>
      <c r="M657" s="104">
        <f>หนองคาย!AM66</f>
        <v>2427557.4900000002</v>
      </c>
      <c r="N657" s="100"/>
      <c r="O657" s="100"/>
      <c r="P657" s="100"/>
      <c r="Q657" s="92">
        <f t="shared" si="24"/>
        <v>-61681.820000000298</v>
      </c>
      <c r="R657" s="93">
        <f t="shared" si="25"/>
        <v>461.72436963309912</v>
      </c>
    </row>
    <row r="658" spans="1:18" x14ac:dyDescent="0.7">
      <c r="A658" s="99">
        <v>4</v>
      </c>
      <c r="B658" s="100" t="s">
        <v>60</v>
      </c>
      <c r="C658" s="100" t="s">
        <v>442</v>
      </c>
      <c r="D658" s="100" t="s">
        <v>109</v>
      </c>
      <c r="E658" s="100" t="s">
        <v>443</v>
      </c>
      <c r="F658" s="100" t="s">
        <v>178</v>
      </c>
      <c r="G658" s="100" t="s">
        <v>1077</v>
      </c>
      <c r="H658" s="101">
        <v>7200</v>
      </c>
      <c r="I658" s="99">
        <v>5</v>
      </c>
      <c r="J658" s="102">
        <f>หนองคาย!F67</f>
        <v>1067676.8999999999</v>
      </c>
      <c r="K658" s="103">
        <f>หนองคาย!AK67</f>
        <v>1103355.3099999998</v>
      </c>
      <c r="L658" s="104">
        <f>หนองคาย!AL67</f>
        <v>2764838.5700000003</v>
      </c>
      <c r="M658" s="104">
        <f>หนองคาย!AM67</f>
        <v>2485483.13</v>
      </c>
      <c r="N658" s="100"/>
      <c r="O658" s="100"/>
      <c r="P658" s="100"/>
      <c r="Q658" s="92">
        <f t="shared" si="24"/>
        <v>279355.44000000041</v>
      </c>
      <c r="R658" s="93">
        <f t="shared" si="25"/>
        <v>384.00535694444449</v>
      </c>
    </row>
    <row r="659" spans="1:18" s="111" customFormat="1" x14ac:dyDescent="0.7">
      <c r="A659" s="105">
        <v>6</v>
      </c>
      <c r="B659" s="106" t="s">
        <v>60</v>
      </c>
      <c r="C659" s="106"/>
      <c r="D659" s="106"/>
      <c r="E659" s="106" t="s">
        <v>75</v>
      </c>
      <c r="F659" s="106"/>
      <c r="G659" s="106" t="s">
        <v>445</v>
      </c>
      <c r="H659" s="112">
        <f>SUM(H656:H658)</f>
        <v>17895</v>
      </c>
      <c r="I659" s="105"/>
      <c r="J659" s="108">
        <f>SUM(J655:J658)</f>
        <v>3031303.12</v>
      </c>
      <c r="K659" s="108">
        <f>SUM(K655:K658)</f>
        <v>3263831.8999999994</v>
      </c>
      <c r="L659" s="108">
        <f>SUM(L655:L658)</f>
        <v>8390708.8300000001</v>
      </c>
      <c r="M659" s="108">
        <f>SUM(M655:M658)</f>
        <v>7658466.2199999997</v>
      </c>
      <c r="N659" s="106">
        <v>3</v>
      </c>
      <c r="O659" s="106">
        <v>3</v>
      </c>
      <c r="P659" s="106">
        <f>N659-O659</f>
        <v>0</v>
      </c>
      <c r="Q659" s="109">
        <f t="shared" si="24"/>
        <v>732242.61000000034</v>
      </c>
      <c r="R659" s="110">
        <f>L659/H659</f>
        <v>468.88565688739874</v>
      </c>
    </row>
    <row r="660" spans="1:18" x14ac:dyDescent="0.7">
      <c r="A660" s="99">
        <v>1</v>
      </c>
      <c r="B660" s="100" t="s">
        <v>60</v>
      </c>
      <c r="C660" s="100" t="s">
        <v>446</v>
      </c>
      <c r="D660" s="100" t="s">
        <v>123</v>
      </c>
      <c r="E660" s="100" t="s">
        <v>447</v>
      </c>
      <c r="F660" s="100" t="s">
        <v>208</v>
      </c>
      <c r="G660" s="100" t="s">
        <v>448</v>
      </c>
      <c r="H660" s="101"/>
      <c r="I660" s="99"/>
      <c r="J660" s="102"/>
      <c r="K660" s="103"/>
      <c r="L660" s="104"/>
      <c r="M660" s="104"/>
      <c r="N660" s="100"/>
      <c r="O660" s="100"/>
      <c r="P660" s="100"/>
    </row>
    <row r="661" spans="1:18" x14ac:dyDescent="0.7">
      <c r="A661" s="99">
        <v>2</v>
      </c>
      <c r="B661" s="100" t="s">
        <v>60</v>
      </c>
      <c r="C661" s="100" t="s">
        <v>446</v>
      </c>
      <c r="D661" s="100" t="s">
        <v>123</v>
      </c>
      <c r="E661" s="100" t="s">
        <v>447</v>
      </c>
      <c r="F661" s="100" t="s">
        <v>178</v>
      </c>
      <c r="G661" s="100" t="s">
        <v>1078</v>
      </c>
      <c r="H661" s="101">
        <v>6642</v>
      </c>
      <c r="I661" s="99">
        <v>5</v>
      </c>
      <c r="J661" s="102">
        <f>หนองคาย!F68</f>
        <v>1792976.28</v>
      </c>
      <c r="K661" s="103">
        <f>หนองคาย!AK68</f>
        <v>1813683.01</v>
      </c>
      <c r="L661" s="104">
        <f>หนองคาย!AL68</f>
        <v>4384847.9000000004</v>
      </c>
      <c r="M661" s="104">
        <f>หนองคาย!AM68</f>
        <v>3605843.9499999997</v>
      </c>
      <c r="N661" s="100"/>
      <c r="O661" s="100"/>
      <c r="P661" s="100"/>
      <c r="Q661" s="92">
        <f t="shared" si="24"/>
        <v>779003.95000000065</v>
      </c>
      <c r="R661" s="93">
        <f t="shared" si="25"/>
        <v>660.1698133092442</v>
      </c>
    </row>
    <row r="662" spans="1:18" x14ac:dyDescent="0.7">
      <c r="A662" s="99">
        <v>3</v>
      </c>
      <c r="B662" s="100" t="s">
        <v>60</v>
      </c>
      <c r="C662" s="100" t="s">
        <v>446</v>
      </c>
      <c r="D662" s="100" t="s">
        <v>123</v>
      </c>
      <c r="E662" s="100" t="s">
        <v>447</v>
      </c>
      <c r="F662" s="100" t="s">
        <v>178</v>
      </c>
      <c r="G662" s="100" t="s">
        <v>1079</v>
      </c>
      <c r="H662" s="101">
        <v>3199</v>
      </c>
      <c r="I662" s="99">
        <v>3</v>
      </c>
      <c r="J662" s="102">
        <f>หนองคาย!F69</f>
        <v>882710.34</v>
      </c>
      <c r="K662" s="103">
        <f>หนองคาย!AK69</f>
        <v>969412.95</v>
      </c>
      <c r="L662" s="104">
        <f>หนองคาย!AL69</f>
        <v>2511648.7800000003</v>
      </c>
      <c r="M662" s="104">
        <f>หนองคาย!AM69</f>
        <v>2076141.0700000003</v>
      </c>
      <c r="N662" s="100"/>
      <c r="O662" s="100"/>
      <c r="P662" s="100"/>
      <c r="Q662" s="92">
        <f t="shared" si="24"/>
        <v>435507.70999999996</v>
      </c>
      <c r="R662" s="93">
        <f t="shared" si="25"/>
        <v>785.13559862457021</v>
      </c>
    </row>
    <row r="663" spans="1:18" x14ac:dyDescent="0.7">
      <c r="A663" s="99">
        <v>4</v>
      </c>
      <c r="B663" s="100" t="s">
        <v>60</v>
      </c>
      <c r="C663" s="100" t="s">
        <v>446</v>
      </c>
      <c r="D663" s="100" t="s">
        <v>123</v>
      </c>
      <c r="E663" s="100" t="s">
        <v>447</v>
      </c>
      <c r="F663" s="100" t="s">
        <v>178</v>
      </c>
      <c r="G663" s="100" t="s">
        <v>1080</v>
      </c>
      <c r="H663" s="101">
        <v>5644</v>
      </c>
      <c r="I663" s="99">
        <v>4</v>
      </c>
      <c r="J663" s="102">
        <f>หนองคาย!F70</f>
        <v>889266.99</v>
      </c>
      <c r="K663" s="103">
        <f>หนองคาย!AK70</f>
        <v>903090.39</v>
      </c>
      <c r="L663" s="104">
        <f>หนองคาย!AL70</f>
        <v>4520887.24</v>
      </c>
      <c r="M663" s="104">
        <f>หนองคาย!AM70</f>
        <v>3883193.5599999996</v>
      </c>
      <c r="N663" s="100"/>
      <c r="O663" s="100"/>
      <c r="P663" s="100"/>
      <c r="Q663" s="92">
        <f t="shared" si="24"/>
        <v>637693.68000000063</v>
      </c>
      <c r="R663" s="93">
        <f t="shared" si="25"/>
        <v>801.00766123316805</v>
      </c>
    </row>
    <row r="664" spans="1:18" x14ac:dyDescent="0.7">
      <c r="A664" s="99">
        <v>5</v>
      </c>
      <c r="B664" s="100" t="s">
        <v>60</v>
      </c>
      <c r="C664" s="100" t="s">
        <v>446</v>
      </c>
      <c r="D664" s="100" t="s">
        <v>123</v>
      </c>
      <c r="E664" s="100" t="s">
        <v>447</v>
      </c>
      <c r="F664" s="100" t="s">
        <v>178</v>
      </c>
      <c r="G664" s="100" t="s">
        <v>1081</v>
      </c>
      <c r="H664" s="101">
        <v>5464</v>
      </c>
      <c r="I664" s="99">
        <v>4</v>
      </c>
      <c r="J664" s="102">
        <f>หนองคาย!F71</f>
        <v>2294111.7799999998</v>
      </c>
      <c r="K664" s="103">
        <f>หนองคาย!AK71</f>
        <v>2305173.2799999998</v>
      </c>
      <c r="L664" s="104">
        <f>หนองคาย!AL71</f>
        <v>3110277.5599999996</v>
      </c>
      <c r="M664" s="104">
        <f>หนองคาย!AM71</f>
        <v>2704623.42</v>
      </c>
      <c r="N664" s="100"/>
      <c r="O664" s="100"/>
      <c r="P664" s="100"/>
      <c r="Q664" s="92">
        <f t="shared" si="24"/>
        <v>405654.13999999966</v>
      </c>
      <c r="R664" s="93">
        <f t="shared" si="25"/>
        <v>569.23088579795012</v>
      </c>
    </row>
    <row r="665" spans="1:18" x14ac:dyDescent="0.7">
      <c r="A665" s="99">
        <v>6</v>
      </c>
      <c r="B665" s="100" t="s">
        <v>60</v>
      </c>
      <c r="C665" s="100" t="s">
        <v>446</v>
      </c>
      <c r="D665" s="100" t="s">
        <v>123</v>
      </c>
      <c r="E665" s="100" t="s">
        <v>447</v>
      </c>
      <c r="F665" s="100" t="s">
        <v>178</v>
      </c>
      <c r="G665" s="100" t="s">
        <v>1082</v>
      </c>
      <c r="H665" s="101">
        <v>10050</v>
      </c>
      <c r="I665" s="99">
        <v>5</v>
      </c>
      <c r="J665" s="102">
        <f>หนองคาย!F72</f>
        <v>2170689.0699999998</v>
      </c>
      <c r="K665" s="103">
        <f>หนองคาย!AK72</f>
        <v>2163397.0699999998</v>
      </c>
      <c r="L665" s="104">
        <f>หนองคาย!AL72</f>
        <v>5939886.9900000002</v>
      </c>
      <c r="M665" s="104">
        <f>หนองคาย!AM72</f>
        <v>4983227.4800000004</v>
      </c>
      <c r="N665" s="100"/>
      <c r="O665" s="100"/>
      <c r="P665" s="100"/>
      <c r="Q665" s="92">
        <f t="shared" si="24"/>
        <v>956659.50999999978</v>
      </c>
      <c r="R665" s="93">
        <f t="shared" si="25"/>
        <v>591.03353134328358</v>
      </c>
    </row>
    <row r="666" spans="1:18" x14ac:dyDescent="0.7">
      <c r="A666" s="99">
        <v>7</v>
      </c>
      <c r="B666" s="100" t="s">
        <v>60</v>
      </c>
      <c r="C666" s="100" t="s">
        <v>446</v>
      </c>
      <c r="D666" s="100" t="s">
        <v>123</v>
      </c>
      <c r="E666" s="100" t="s">
        <v>447</v>
      </c>
      <c r="F666" s="100" t="s">
        <v>178</v>
      </c>
      <c r="G666" s="100" t="s">
        <v>1083</v>
      </c>
      <c r="H666" s="101">
        <v>2842</v>
      </c>
      <c r="I666" s="99">
        <v>2</v>
      </c>
      <c r="J666" s="102">
        <f>หนองคาย!F73</f>
        <v>1130326.83</v>
      </c>
      <c r="K666" s="103">
        <f>หนองคาย!AK73</f>
        <v>1207733.3900000001</v>
      </c>
      <c r="L666" s="104">
        <f>หนองคาย!AL73</f>
        <v>2362482.3499999996</v>
      </c>
      <c r="M666" s="104">
        <f>หนองคาย!AM73</f>
        <v>2057361.35</v>
      </c>
      <c r="N666" s="100"/>
      <c r="O666" s="100"/>
      <c r="P666" s="100"/>
      <c r="Q666" s="92">
        <f t="shared" si="24"/>
        <v>305120.99999999953</v>
      </c>
      <c r="R666" s="93">
        <f t="shared" si="25"/>
        <v>831.27457776213919</v>
      </c>
    </row>
    <row r="667" spans="1:18" x14ac:dyDescent="0.7">
      <c r="A667" s="99">
        <v>8</v>
      </c>
      <c r="B667" s="100" t="s">
        <v>60</v>
      </c>
      <c r="C667" s="100" t="s">
        <v>446</v>
      </c>
      <c r="D667" s="100" t="s">
        <v>123</v>
      </c>
      <c r="E667" s="100" t="s">
        <v>447</v>
      </c>
      <c r="F667" s="100" t="s">
        <v>178</v>
      </c>
      <c r="G667" s="100" t="s">
        <v>1084</v>
      </c>
      <c r="H667" s="101">
        <v>3136</v>
      </c>
      <c r="I667" s="99">
        <v>3</v>
      </c>
      <c r="J667" s="102">
        <f>หนองคาย!F74</f>
        <v>599328.92000000004</v>
      </c>
      <c r="K667" s="103">
        <f>หนองคาย!AK74</f>
        <v>560239.1100000001</v>
      </c>
      <c r="L667" s="104">
        <f>หนองคาย!AL74</f>
        <v>2111298.83</v>
      </c>
      <c r="M667" s="104">
        <f>หนองคาย!AM74</f>
        <v>1888465.3599999999</v>
      </c>
      <c r="N667" s="100"/>
      <c r="O667" s="100"/>
      <c r="P667" s="100"/>
      <c r="Q667" s="92">
        <f t="shared" si="24"/>
        <v>222833.4700000002</v>
      </c>
      <c r="R667" s="93">
        <f t="shared" si="25"/>
        <v>673.2458003826531</v>
      </c>
    </row>
    <row r="668" spans="1:18" s="111" customFormat="1" x14ac:dyDescent="0.7">
      <c r="A668" s="105">
        <v>7</v>
      </c>
      <c r="B668" s="106" t="s">
        <v>60</v>
      </c>
      <c r="C668" s="106"/>
      <c r="D668" s="106"/>
      <c r="E668" s="106" t="s">
        <v>75</v>
      </c>
      <c r="F668" s="106"/>
      <c r="G668" s="106" t="s">
        <v>449</v>
      </c>
      <c r="H668" s="112">
        <f>SUM(H661:H667)</f>
        <v>36977</v>
      </c>
      <c r="I668" s="105"/>
      <c r="J668" s="108">
        <f>SUM(J660:J667)</f>
        <v>9759410.2100000009</v>
      </c>
      <c r="K668" s="108">
        <f>SUM(K660:K667)</f>
        <v>9922729.1999999993</v>
      </c>
      <c r="L668" s="108">
        <f>SUM(L660:L667)</f>
        <v>24941329.649999999</v>
      </c>
      <c r="M668" s="108">
        <f>SUM(M660:M667)</f>
        <v>21198856.189999998</v>
      </c>
      <c r="N668" s="106">
        <v>7</v>
      </c>
      <c r="O668" s="106">
        <v>7</v>
      </c>
      <c r="P668" s="106">
        <f>N668-O668</f>
        <v>0</v>
      </c>
      <c r="Q668" s="109">
        <f t="shared" si="24"/>
        <v>3742473.4600000009</v>
      </c>
      <c r="R668" s="110">
        <f>L668/H668</f>
        <v>674.50928009303072</v>
      </c>
    </row>
    <row r="669" spans="1:18" x14ac:dyDescent="0.7">
      <c r="A669" s="99">
        <v>1</v>
      </c>
      <c r="B669" s="100" t="s">
        <v>60</v>
      </c>
      <c r="C669" s="100" t="s">
        <v>450</v>
      </c>
      <c r="D669" s="100" t="s">
        <v>128</v>
      </c>
      <c r="E669" s="100" t="s">
        <v>451</v>
      </c>
      <c r="F669" s="100" t="s">
        <v>208</v>
      </c>
      <c r="G669" s="100" t="s">
        <v>452</v>
      </c>
      <c r="H669" s="101"/>
      <c r="I669" s="99"/>
      <c r="J669" s="102"/>
      <c r="K669" s="103"/>
      <c r="L669" s="104"/>
      <c r="M669" s="104"/>
      <c r="N669" s="100"/>
      <c r="O669" s="100"/>
      <c r="P669" s="100"/>
    </row>
    <row r="670" spans="1:18" x14ac:dyDescent="0.7">
      <c r="A670" s="99">
        <v>2</v>
      </c>
      <c r="B670" s="100" t="s">
        <v>60</v>
      </c>
      <c r="C670" s="100" t="s">
        <v>450</v>
      </c>
      <c r="D670" s="100" t="s">
        <v>128</v>
      </c>
      <c r="E670" s="100" t="s">
        <v>451</v>
      </c>
      <c r="F670" s="100" t="s">
        <v>178</v>
      </c>
      <c r="G670" s="100" t="s">
        <v>1085</v>
      </c>
      <c r="H670" s="101">
        <v>5261</v>
      </c>
      <c r="I670" s="99">
        <v>4</v>
      </c>
      <c r="J670" s="102">
        <f>หนองคาย!F75</f>
        <v>833464.82</v>
      </c>
      <c r="K670" s="103">
        <f>หนองคาย!AK75</f>
        <v>861576.1399999999</v>
      </c>
      <c r="L670" s="104">
        <f>หนองคาย!AL75</f>
        <v>3770649.1399999997</v>
      </c>
      <c r="M670" s="104">
        <f>หนองคาย!AM75</f>
        <v>3391869.78</v>
      </c>
      <c r="N670" s="100"/>
      <c r="O670" s="100"/>
      <c r="P670" s="100"/>
      <c r="Q670" s="92">
        <f t="shared" si="24"/>
        <v>378779.35999999987</v>
      </c>
      <c r="R670" s="93">
        <f t="shared" si="25"/>
        <v>716.71719064816568</v>
      </c>
    </row>
    <row r="671" spans="1:18" x14ac:dyDescent="0.7">
      <c r="A671" s="99">
        <v>3</v>
      </c>
      <c r="B671" s="100" t="s">
        <v>60</v>
      </c>
      <c r="C671" s="100" t="s">
        <v>450</v>
      </c>
      <c r="D671" s="100" t="s">
        <v>128</v>
      </c>
      <c r="E671" s="100" t="s">
        <v>451</v>
      </c>
      <c r="F671" s="100" t="s">
        <v>178</v>
      </c>
      <c r="G671" s="100" t="s">
        <v>1086</v>
      </c>
      <c r="H671" s="101">
        <v>6578</v>
      </c>
      <c r="I671" s="99">
        <v>5</v>
      </c>
      <c r="J671" s="102">
        <f>หนองคาย!F76</f>
        <v>931307.65</v>
      </c>
      <c r="K671" s="103">
        <f>หนองคาย!AK76</f>
        <v>829702.24000000011</v>
      </c>
      <c r="L671" s="104">
        <f>หนองคาย!AL76</f>
        <v>3774838</v>
      </c>
      <c r="M671" s="104">
        <f>หนองคาย!AM76</f>
        <v>3594400.7499999995</v>
      </c>
      <c r="N671" s="100"/>
      <c r="O671" s="100"/>
      <c r="P671" s="100"/>
      <c r="Q671" s="92">
        <f t="shared" si="24"/>
        <v>180437.25000000047</v>
      </c>
      <c r="R671" s="93">
        <f t="shared" si="25"/>
        <v>573.85801155366369</v>
      </c>
    </row>
    <row r="672" spans="1:18" x14ac:dyDescent="0.7">
      <c r="A672" s="99">
        <v>4</v>
      </c>
      <c r="B672" s="100" t="s">
        <v>60</v>
      </c>
      <c r="C672" s="100" t="s">
        <v>450</v>
      </c>
      <c r="D672" s="100" t="s">
        <v>128</v>
      </c>
      <c r="E672" s="100" t="s">
        <v>451</v>
      </c>
      <c r="F672" s="100" t="s">
        <v>178</v>
      </c>
      <c r="G672" s="100" t="s">
        <v>1087</v>
      </c>
      <c r="H672" s="101">
        <v>2647</v>
      </c>
      <c r="I672" s="99">
        <v>2</v>
      </c>
      <c r="J672" s="102">
        <f>หนองคาย!F77</f>
        <v>530402.22</v>
      </c>
      <c r="K672" s="103">
        <f>หนองคาย!AK77</f>
        <v>675242.28</v>
      </c>
      <c r="L672" s="104">
        <f>หนองคาย!AL77</f>
        <v>1866354.1799999997</v>
      </c>
      <c r="M672" s="104">
        <f>หนองคาย!AM77</f>
        <v>1370486.94</v>
      </c>
      <c r="N672" s="100"/>
      <c r="O672" s="100"/>
      <c r="P672" s="100"/>
      <c r="Q672" s="92">
        <f t="shared" si="24"/>
        <v>495867.23999999976</v>
      </c>
      <c r="R672" s="93">
        <f t="shared" si="25"/>
        <v>705.0828031734037</v>
      </c>
    </row>
    <row r="673" spans="1:18" x14ac:dyDescent="0.7">
      <c r="A673" s="99">
        <v>5</v>
      </c>
      <c r="B673" s="100" t="s">
        <v>60</v>
      </c>
      <c r="C673" s="100" t="s">
        <v>450</v>
      </c>
      <c r="D673" s="100" t="s">
        <v>128</v>
      </c>
      <c r="E673" s="100" t="s">
        <v>451</v>
      </c>
      <c r="F673" s="100" t="s">
        <v>178</v>
      </c>
      <c r="G673" s="100" t="s">
        <v>1088</v>
      </c>
      <c r="H673" s="101">
        <v>5060</v>
      </c>
      <c r="I673" s="99">
        <v>4</v>
      </c>
      <c r="J673" s="102">
        <f>หนองคาย!F78</f>
        <v>687922.75</v>
      </c>
      <c r="K673" s="103">
        <f>หนองคาย!AK78</f>
        <v>770537.09000000008</v>
      </c>
      <c r="L673" s="104">
        <f>หนองคาย!AL78</f>
        <v>3092100.42</v>
      </c>
      <c r="M673" s="104">
        <f>หนองคาย!AM78</f>
        <v>2642166.89</v>
      </c>
      <c r="N673" s="100"/>
      <c r="O673" s="100"/>
      <c r="P673" s="100"/>
      <c r="Q673" s="92">
        <f t="shared" si="24"/>
        <v>449933.5299999998</v>
      </c>
      <c r="R673" s="93">
        <f t="shared" si="25"/>
        <v>611.08703952569169</v>
      </c>
    </row>
    <row r="674" spans="1:18" x14ac:dyDescent="0.7">
      <c r="A674" s="99">
        <v>6</v>
      </c>
      <c r="B674" s="100" t="s">
        <v>60</v>
      </c>
      <c r="C674" s="100" t="s">
        <v>450</v>
      </c>
      <c r="D674" s="100" t="s">
        <v>128</v>
      </c>
      <c r="E674" s="100" t="s">
        <v>451</v>
      </c>
      <c r="F674" s="100" t="s">
        <v>178</v>
      </c>
      <c r="G674" s="100" t="s">
        <v>1089</v>
      </c>
      <c r="H674" s="101">
        <v>4419</v>
      </c>
      <c r="I674" s="99">
        <v>3</v>
      </c>
      <c r="J674" s="102">
        <f>หนองคาย!F79</f>
        <v>875816.37</v>
      </c>
      <c r="K674" s="103">
        <f>หนองคาย!AK79</f>
        <v>1515706.77</v>
      </c>
      <c r="L674" s="104">
        <f>หนองคาย!AL79</f>
        <v>2880406.75</v>
      </c>
      <c r="M674" s="104">
        <f>หนองคาย!AM79</f>
        <v>2941246.18</v>
      </c>
      <c r="N674" s="100"/>
      <c r="O674" s="100"/>
      <c r="P674" s="100"/>
      <c r="Q674" s="92">
        <f t="shared" si="24"/>
        <v>-60839.430000000168</v>
      </c>
      <c r="R674" s="93">
        <f t="shared" si="25"/>
        <v>651.82320660782977</v>
      </c>
    </row>
    <row r="675" spans="1:18" x14ac:dyDescent="0.7">
      <c r="A675" s="99">
        <v>7</v>
      </c>
      <c r="B675" s="100" t="s">
        <v>60</v>
      </c>
      <c r="C675" s="100" t="s">
        <v>450</v>
      </c>
      <c r="D675" s="100" t="s">
        <v>128</v>
      </c>
      <c r="E675" s="100" t="s">
        <v>451</v>
      </c>
      <c r="F675" s="100" t="s">
        <v>178</v>
      </c>
      <c r="G675" s="100" t="s">
        <v>1090</v>
      </c>
      <c r="H675" s="101">
        <v>4269</v>
      </c>
      <c r="I675" s="99">
        <v>3</v>
      </c>
      <c r="J675" s="102">
        <f>หนองคาย!F80</f>
        <v>1595960.62</v>
      </c>
      <c r="K675" s="103">
        <f>หนองคาย!AK80</f>
        <v>1631379.1400000001</v>
      </c>
      <c r="L675" s="104">
        <f>หนองคาย!AL80</f>
        <v>3142737.37</v>
      </c>
      <c r="M675" s="104">
        <f>หนองคาย!AM80</f>
        <v>2039482.9200000002</v>
      </c>
      <c r="N675" s="100"/>
      <c r="O675" s="100"/>
      <c r="P675" s="100"/>
      <c r="Q675" s="92">
        <f t="shared" si="24"/>
        <v>1103254.45</v>
      </c>
      <c r="R675" s="93">
        <f t="shared" si="25"/>
        <v>736.17647458421175</v>
      </c>
    </row>
    <row r="676" spans="1:18" s="111" customFormat="1" x14ac:dyDescent="0.7">
      <c r="A676" s="105">
        <v>8</v>
      </c>
      <c r="B676" s="106" t="s">
        <v>60</v>
      </c>
      <c r="C676" s="106"/>
      <c r="D676" s="106"/>
      <c r="E676" s="106" t="s">
        <v>75</v>
      </c>
      <c r="F676" s="106"/>
      <c r="G676" s="106" t="s">
        <v>453</v>
      </c>
      <c r="H676" s="112">
        <f>SUM(H670:H675)</f>
        <v>28234</v>
      </c>
      <c r="I676" s="105"/>
      <c r="J676" s="108">
        <f>SUM(J669:J675)</f>
        <v>5454874.4299999997</v>
      </c>
      <c r="K676" s="108">
        <f>SUM(K669:K675)</f>
        <v>6284143.6600000001</v>
      </c>
      <c r="L676" s="108">
        <f>SUM(L669:L675)</f>
        <v>18527085.859999999</v>
      </c>
      <c r="M676" s="108">
        <f>SUM(M669:M675)</f>
        <v>15979653.459999999</v>
      </c>
      <c r="N676" s="106">
        <v>6</v>
      </c>
      <c r="O676" s="106">
        <v>6</v>
      </c>
      <c r="P676" s="106">
        <f>N676-O676</f>
        <v>0</v>
      </c>
      <c r="Q676" s="109">
        <f t="shared" si="24"/>
        <v>2547432.4000000004</v>
      </c>
      <c r="R676" s="110">
        <f>L676/H676</f>
        <v>656.19769993624709</v>
      </c>
    </row>
    <row r="677" spans="1:18" x14ac:dyDescent="0.7">
      <c r="A677" s="99">
        <v>1</v>
      </c>
      <c r="B677" s="100" t="s">
        <v>60</v>
      </c>
      <c r="C677" s="100" t="s">
        <v>454</v>
      </c>
      <c r="D677" s="100" t="s">
        <v>116</v>
      </c>
      <c r="E677" s="100" t="s">
        <v>455</v>
      </c>
      <c r="F677" s="100" t="s">
        <v>208</v>
      </c>
      <c r="G677" s="100" t="s">
        <v>456</v>
      </c>
      <c r="H677" s="101"/>
      <c r="I677" s="99"/>
      <c r="J677" s="102"/>
      <c r="K677" s="103"/>
      <c r="L677" s="104"/>
      <c r="M677" s="104"/>
      <c r="N677" s="100"/>
      <c r="O677" s="100"/>
      <c r="P677" s="100"/>
    </row>
    <row r="678" spans="1:18" x14ac:dyDescent="0.7">
      <c r="A678" s="99">
        <v>2</v>
      </c>
      <c r="B678" s="100" t="s">
        <v>60</v>
      </c>
      <c r="C678" s="100" t="s">
        <v>454</v>
      </c>
      <c r="D678" s="100" t="s">
        <v>116</v>
      </c>
      <c r="E678" s="100" t="s">
        <v>455</v>
      </c>
      <c r="F678" s="100" t="s">
        <v>178</v>
      </c>
      <c r="G678" s="100" t="s">
        <v>1091</v>
      </c>
      <c r="H678" s="101">
        <v>1113</v>
      </c>
      <c r="I678" s="99">
        <v>1</v>
      </c>
      <c r="J678" s="102">
        <f>หนองคาย!F81</f>
        <v>243305.25</v>
      </c>
      <c r="K678" s="103">
        <f>หนองคาย!AK81</f>
        <v>255386.86</v>
      </c>
      <c r="L678" s="104">
        <f>หนองคาย!AL81</f>
        <v>1274474.6000000001</v>
      </c>
      <c r="M678" s="104">
        <f>หนองคาย!AM81</f>
        <v>1128761.69</v>
      </c>
      <c r="N678" s="100"/>
      <c r="O678" s="100"/>
      <c r="P678" s="100"/>
      <c r="Q678" s="92">
        <f t="shared" si="24"/>
        <v>145712.91000000015</v>
      </c>
      <c r="R678" s="93">
        <f t="shared" si="25"/>
        <v>1145.0805031446541</v>
      </c>
    </row>
    <row r="679" spans="1:18" x14ac:dyDescent="0.7">
      <c r="A679" s="99">
        <v>3</v>
      </c>
      <c r="B679" s="100" t="s">
        <v>60</v>
      </c>
      <c r="C679" s="100" t="s">
        <v>454</v>
      </c>
      <c r="D679" s="100" t="s">
        <v>116</v>
      </c>
      <c r="E679" s="100" t="s">
        <v>455</v>
      </c>
      <c r="F679" s="100" t="s">
        <v>178</v>
      </c>
      <c r="G679" s="100" t="s">
        <v>1092</v>
      </c>
      <c r="H679" s="101">
        <v>1149</v>
      </c>
      <c r="I679" s="99">
        <v>1</v>
      </c>
      <c r="J679" s="102">
        <f>หนองคาย!F82</f>
        <v>875113.91</v>
      </c>
      <c r="K679" s="103">
        <f>หนองคาย!AK82</f>
        <v>903623.35</v>
      </c>
      <c r="L679" s="104">
        <f>หนองคาย!AL82</f>
        <v>1400154.72</v>
      </c>
      <c r="M679" s="104">
        <f>หนองคาย!AM82</f>
        <v>822845.69000000006</v>
      </c>
      <c r="N679" s="100"/>
      <c r="O679" s="100"/>
      <c r="P679" s="100"/>
      <c r="Q679" s="92">
        <f t="shared" si="24"/>
        <v>577309.02999999991</v>
      </c>
      <c r="R679" s="93">
        <f t="shared" si="25"/>
        <v>1218.5854830287205</v>
      </c>
    </row>
    <row r="680" spans="1:18" x14ac:dyDescent="0.7">
      <c r="A680" s="99">
        <v>4</v>
      </c>
      <c r="B680" s="100" t="s">
        <v>60</v>
      </c>
      <c r="C680" s="100" t="s">
        <v>454</v>
      </c>
      <c r="D680" s="100" t="s">
        <v>116</v>
      </c>
      <c r="E680" s="100" t="s">
        <v>455</v>
      </c>
      <c r="F680" s="100" t="s">
        <v>178</v>
      </c>
      <c r="G680" s="100" t="s">
        <v>1093</v>
      </c>
      <c r="H680" s="101">
        <v>2337</v>
      </c>
      <c r="I680" s="99">
        <v>2</v>
      </c>
      <c r="J680" s="102">
        <f>หนองคาย!F83</f>
        <v>469925.92</v>
      </c>
      <c r="K680" s="103">
        <f>หนองคาย!AK83</f>
        <v>485002.95999999996</v>
      </c>
      <c r="L680" s="104">
        <f>หนองคาย!AL83</f>
        <v>1945034.64</v>
      </c>
      <c r="M680" s="104">
        <f>หนองคาย!AM83</f>
        <v>1802835.0599999998</v>
      </c>
      <c r="N680" s="100"/>
      <c r="O680" s="100"/>
      <c r="P680" s="100"/>
      <c r="Q680" s="92">
        <f t="shared" si="24"/>
        <v>142199.58000000007</v>
      </c>
      <c r="R680" s="93">
        <f t="shared" si="25"/>
        <v>832.2784082156611</v>
      </c>
    </row>
    <row r="681" spans="1:18" x14ac:dyDescent="0.7">
      <c r="A681" s="99">
        <v>5</v>
      </c>
      <c r="B681" s="100" t="s">
        <v>60</v>
      </c>
      <c r="C681" s="100" t="s">
        <v>454</v>
      </c>
      <c r="D681" s="100" t="s">
        <v>116</v>
      </c>
      <c r="E681" s="100" t="s">
        <v>455</v>
      </c>
      <c r="F681" s="100" t="s">
        <v>178</v>
      </c>
      <c r="G681" s="100" t="s">
        <v>1094</v>
      </c>
      <c r="H681" s="101">
        <v>2469</v>
      </c>
      <c r="I681" s="99">
        <v>2</v>
      </c>
      <c r="J681" s="102">
        <f>หนองคาย!F84</f>
        <v>258112.94</v>
      </c>
      <c r="K681" s="103">
        <f>หนองคาย!AK84</f>
        <v>272234.67</v>
      </c>
      <c r="L681" s="104">
        <f>หนองคาย!AL84</f>
        <v>2231292.86</v>
      </c>
      <c r="M681" s="104">
        <f>หนองคาย!AM84</f>
        <v>2075619.5</v>
      </c>
      <c r="N681" s="100"/>
      <c r="O681" s="100"/>
      <c r="P681" s="100"/>
      <c r="Q681" s="92">
        <f t="shared" si="24"/>
        <v>155673.35999999987</v>
      </c>
      <c r="R681" s="93">
        <f t="shared" si="25"/>
        <v>903.72331308221942</v>
      </c>
    </row>
    <row r="682" spans="1:18" x14ac:dyDescent="0.7">
      <c r="A682" s="99">
        <v>6</v>
      </c>
      <c r="B682" s="100" t="s">
        <v>60</v>
      </c>
      <c r="C682" s="100" t="s">
        <v>454</v>
      </c>
      <c r="D682" s="100" t="s">
        <v>116</v>
      </c>
      <c r="E682" s="100" t="s">
        <v>455</v>
      </c>
      <c r="F682" s="100" t="s">
        <v>178</v>
      </c>
      <c r="G682" s="100" t="s">
        <v>1095</v>
      </c>
      <c r="H682" s="101">
        <v>3510</v>
      </c>
      <c r="I682" s="99">
        <v>3</v>
      </c>
      <c r="J682" s="102">
        <f>หนองคาย!F85</f>
        <v>390007.81</v>
      </c>
      <c r="K682" s="103">
        <f>หนองคาย!AK85</f>
        <v>399917.55000000005</v>
      </c>
      <c r="L682" s="104">
        <f>หนองคาย!AL85</f>
        <v>4823361.6400000006</v>
      </c>
      <c r="M682" s="104">
        <f>หนองคาย!AM85</f>
        <v>2138242.16</v>
      </c>
      <c r="N682" s="100"/>
      <c r="O682" s="100"/>
      <c r="P682" s="100"/>
      <c r="Q682" s="92">
        <f t="shared" si="24"/>
        <v>2685119.4800000004</v>
      </c>
      <c r="R682" s="93">
        <f t="shared" si="25"/>
        <v>1374.1771054131057</v>
      </c>
    </row>
    <row r="683" spans="1:18" s="111" customFormat="1" x14ac:dyDescent="0.7">
      <c r="A683" s="105">
        <v>9</v>
      </c>
      <c r="B683" s="106" t="s">
        <v>60</v>
      </c>
      <c r="C683" s="106"/>
      <c r="D683" s="106"/>
      <c r="E683" s="106" t="s">
        <v>75</v>
      </c>
      <c r="F683" s="106"/>
      <c r="G683" s="106" t="s">
        <v>457</v>
      </c>
      <c r="H683" s="112">
        <f>SUM(H678:H682)</f>
        <v>10578</v>
      </c>
      <c r="I683" s="105"/>
      <c r="J683" s="108">
        <f>SUM(J677:J682)</f>
        <v>2236465.83</v>
      </c>
      <c r="K683" s="108">
        <f>SUM(K677:K682)</f>
        <v>2316165.3899999997</v>
      </c>
      <c r="L683" s="108">
        <f>SUM(L677:L682)</f>
        <v>11674318.460000001</v>
      </c>
      <c r="M683" s="108">
        <f>SUM(M677:M682)</f>
        <v>7968304.0999999996</v>
      </c>
      <c r="N683" s="106">
        <v>5</v>
      </c>
      <c r="O683" s="106">
        <v>5</v>
      </c>
      <c r="P683" s="106"/>
      <c r="Q683" s="109">
        <f t="shared" si="24"/>
        <v>3706014.3600000013</v>
      </c>
      <c r="R683" s="110">
        <f t="shared" si="25"/>
        <v>1103.6413745509549</v>
      </c>
    </row>
    <row r="684" spans="1:18" s="111" customFormat="1" x14ac:dyDescent="0.7">
      <c r="A684" s="178"/>
      <c r="B684" s="179" t="s">
        <v>60</v>
      </c>
      <c r="C684" s="179" t="s">
        <v>60</v>
      </c>
      <c r="D684" s="179" t="s">
        <v>60</v>
      </c>
      <c r="E684" s="179" t="s">
        <v>60</v>
      </c>
      <c r="F684" s="179"/>
      <c r="G684" s="179" t="s">
        <v>458</v>
      </c>
      <c r="H684" s="180">
        <f>H610+H622+H639+H647+H654+H659+H668+H676+H683</f>
        <v>305792</v>
      </c>
      <c r="I684" s="178"/>
      <c r="J684" s="181">
        <f t="shared" ref="J684:O684" si="26">J610+J622+J639+J647+J654+J659+J668+J676+J683</f>
        <v>58628624.350000001</v>
      </c>
      <c r="K684" s="182">
        <f t="shared" si="26"/>
        <v>65417201.400000006</v>
      </c>
      <c r="L684" s="181">
        <f t="shared" si="26"/>
        <v>203114158.05000004</v>
      </c>
      <c r="M684" s="181">
        <f t="shared" si="26"/>
        <v>189471952.47</v>
      </c>
      <c r="N684" s="179">
        <f t="shared" si="26"/>
        <v>74</v>
      </c>
      <c r="O684" s="179">
        <f t="shared" si="26"/>
        <v>74</v>
      </c>
      <c r="P684" s="179">
        <f>N684-O684</f>
        <v>0</v>
      </c>
      <c r="Q684" s="109">
        <f t="shared" si="24"/>
        <v>13642205.580000043</v>
      </c>
      <c r="R684" s="110">
        <f t="shared" si="25"/>
        <v>664.22325649461084</v>
      </c>
    </row>
    <row r="685" spans="1:18" ht="25.2" thickBot="1" x14ac:dyDescent="0.75">
      <c r="A685" s="183"/>
      <c r="B685" s="184"/>
      <c r="C685" s="184"/>
      <c r="D685" s="184"/>
      <c r="E685" s="447" t="s">
        <v>459</v>
      </c>
      <c r="F685" s="448"/>
      <c r="G685" s="449"/>
      <c r="H685" s="185"/>
      <c r="I685" s="183"/>
      <c r="J685" s="186">
        <f>J684/O684</f>
        <v>792278.70743243245</v>
      </c>
      <c r="K685" s="187">
        <f>K684/O684</f>
        <v>884016.23513513524</v>
      </c>
      <c r="L685" s="186">
        <f>L684/O684</f>
        <v>2744785.9195945952</v>
      </c>
      <c r="M685" s="186">
        <f>M684/O684</f>
        <v>2560431.7901351349</v>
      </c>
      <c r="N685" s="188"/>
      <c r="O685" s="188"/>
      <c r="P685" s="188"/>
      <c r="Q685" s="92">
        <f t="shared" si="24"/>
        <v>184354.12945946027</v>
      </c>
    </row>
    <row r="686" spans="1:18" ht="25.2" thickTop="1" x14ac:dyDescent="0.7">
      <c r="A686" s="130">
        <v>1</v>
      </c>
      <c r="B686" s="131" t="s">
        <v>59</v>
      </c>
      <c r="C686" s="131" t="s">
        <v>460</v>
      </c>
      <c r="D686" s="131" t="s">
        <v>461</v>
      </c>
      <c r="E686" s="131" t="s">
        <v>462</v>
      </c>
      <c r="F686" s="131" t="s">
        <v>302</v>
      </c>
      <c r="G686" s="131" t="s">
        <v>463</v>
      </c>
      <c r="H686" s="132"/>
      <c r="I686" s="130"/>
      <c r="J686" s="133"/>
      <c r="K686" s="134"/>
      <c r="L686" s="135"/>
      <c r="M686" s="135"/>
      <c r="N686" s="131"/>
      <c r="O686" s="131"/>
      <c r="P686" s="131"/>
    </row>
    <row r="687" spans="1:18" x14ac:dyDescent="0.7">
      <c r="A687" s="99">
        <v>2</v>
      </c>
      <c r="B687" s="100" t="s">
        <v>59</v>
      </c>
      <c r="C687" s="100" t="s">
        <v>460</v>
      </c>
      <c r="D687" s="100" t="s">
        <v>461</v>
      </c>
      <c r="E687" s="100" t="s">
        <v>462</v>
      </c>
      <c r="F687" s="100" t="s">
        <v>178</v>
      </c>
      <c r="G687" s="100" t="s">
        <v>1096</v>
      </c>
      <c r="H687" s="101">
        <v>5138</v>
      </c>
      <c r="I687" s="99">
        <v>4</v>
      </c>
      <c r="J687" s="102">
        <f>สกลนคร!F22</f>
        <v>499461.27</v>
      </c>
      <c r="K687" s="103">
        <f>สกลนคร!AG22</f>
        <v>844349.81</v>
      </c>
      <c r="L687" s="104">
        <f>สกลนคร!AH22</f>
        <v>2724334.22</v>
      </c>
      <c r="M687" s="104">
        <f>สกลนคร!AI22</f>
        <v>2757572.7800000003</v>
      </c>
      <c r="N687" s="100"/>
      <c r="O687" s="100"/>
      <c r="P687" s="100"/>
      <c r="Q687" s="92">
        <f t="shared" si="24"/>
        <v>-33238.560000000056</v>
      </c>
      <c r="R687" s="93">
        <f t="shared" si="25"/>
        <v>530.23242896068518</v>
      </c>
    </row>
    <row r="688" spans="1:18" x14ac:dyDescent="0.7">
      <c r="A688" s="99">
        <v>3</v>
      </c>
      <c r="B688" s="100" t="s">
        <v>59</v>
      </c>
      <c r="C688" s="100" t="s">
        <v>460</v>
      </c>
      <c r="D688" s="100" t="s">
        <v>461</v>
      </c>
      <c r="E688" s="100" t="s">
        <v>462</v>
      </c>
      <c r="F688" s="100" t="s">
        <v>178</v>
      </c>
      <c r="G688" s="100" t="s">
        <v>1097</v>
      </c>
      <c r="H688" s="101">
        <v>3999</v>
      </c>
      <c r="I688" s="99">
        <v>3</v>
      </c>
      <c r="J688" s="102">
        <f>สกลนคร!F23</f>
        <v>246011.3</v>
      </c>
      <c r="K688" s="103">
        <f>สกลนคร!AG23</f>
        <v>378598.14</v>
      </c>
      <c r="L688" s="104">
        <f>สกลนคร!AH23</f>
        <v>1896108.0699999998</v>
      </c>
      <c r="M688" s="104">
        <f>สกลนคร!AI23</f>
        <v>1829109.08</v>
      </c>
      <c r="N688" s="100"/>
      <c r="O688" s="100"/>
      <c r="P688" s="100"/>
      <c r="Q688" s="92">
        <f t="shared" si="24"/>
        <v>66998.989999999758</v>
      </c>
      <c r="R688" s="93">
        <f t="shared" si="25"/>
        <v>474.14555388847208</v>
      </c>
    </row>
    <row r="689" spans="1:18" x14ac:dyDescent="0.7">
      <c r="A689" s="99">
        <v>4</v>
      </c>
      <c r="B689" s="100" t="s">
        <v>59</v>
      </c>
      <c r="C689" s="100" t="s">
        <v>460</v>
      </c>
      <c r="D689" s="100" t="s">
        <v>461</v>
      </c>
      <c r="E689" s="100" t="s">
        <v>462</v>
      </c>
      <c r="F689" s="100" t="s">
        <v>178</v>
      </c>
      <c r="G689" s="100" t="s">
        <v>1098</v>
      </c>
      <c r="H689" s="101">
        <v>9129</v>
      </c>
      <c r="I689" s="99">
        <v>5</v>
      </c>
      <c r="J689" s="102">
        <f>สกลนคร!F24</f>
        <v>1150098.1100000001</v>
      </c>
      <c r="K689" s="103">
        <f>สกลนคร!AG24</f>
        <v>1493518.37</v>
      </c>
      <c r="L689" s="104">
        <f>สกลนคร!AH24</f>
        <v>4169520.48</v>
      </c>
      <c r="M689" s="104">
        <f>สกลนคร!AI24</f>
        <v>4060285.4499999997</v>
      </c>
      <c r="N689" s="100"/>
      <c r="O689" s="100"/>
      <c r="P689" s="100"/>
      <c r="Q689" s="92">
        <f t="shared" si="24"/>
        <v>109235.03000000026</v>
      </c>
      <c r="R689" s="93">
        <f t="shared" si="25"/>
        <v>456.73353927045679</v>
      </c>
    </row>
    <row r="690" spans="1:18" x14ac:dyDescent="0.7">
      <c r="A690" s="99">
        <v>5</v>
      </c>
      <c r="B690" s="100" t="s">
        <v>59</v>
      </c>
      <c r="C690" s="100" t="s">
        <v>460</v>
      </c>
      <c r="D690" s="100" t="s">
        <v>461</v>
      </c>
      <c r="E690" s="100" t="s">
        <v>462</v>
      </c>
      <c r="F690" s="100" t="s">
        <v>178</v>
      </c>
      <c r="G690" s="100" t="s">
        <v>1099</v>
      </c>
      <c r="H690" s="101">
        <v>4195</v>
      </c>
      <c r="I690" s="99">
        <v>3</v>
      </c>
      <c r="J690" s="102">
        <f>สกลนคร!F25</f>
        <v>380204.81</v>
      </c>
      <c r="K690" s="103">
        <f>สกลนคร!AG25</f>
        <v>530535.29</v>
      </c>
      <c r="L690" s="104">
        <f>สกลนคร!AH25</f>
        <v>1943731.3499999999</v>
      </c>
      <c r="M690" s="104">
        <f>สกลนคร!AI25</f>
        <v>2004239.28</v>
      </c>
      <c r="N690" s="100"/>
      <c r="O690" s="100"/>
      <c r="P690" s="100"/>
      <c r="Q690" s="92">
        <f t="shared" si="24"/>
        <v>-60507.930000000168</v>
      </c>
      <c r="R690" s="93">
        <f t="shared" si="25"/>
        <v>463.34477949940401</v>
      </c>
    </row>
    <row r="691" spans="1:18" x14ac:dyDescent="0.7">
      <c r="A691" s="99">
        <v>6</v>
      </c>
      <c r="B691" s="100" t="s">
        <v>59</v>
      </c>
      <c r="C691" s="100" t="s">
        <v>460</v>
      </c>
      <c r="D691" s="100" t="s">
        <v>461</v>
      </c>
      <c r="E691" s="100" t="s">
        <v>462</v>
      </c>
      <c r="F691" s="100" t="s">
        <v>178</v>
      </c>
      <c r="G691" s="100" t="s">
        <v>1100</v>
      </c>
      <c r="H691" s="101">
        <v>2134</v>
      </c>
      <c r="I691" s="99">
        <v>2</v>
      </c>
      <c r="J691" s="102">
        <f>สกลนคร!F26</f>
        <v>200968.92</v>
      </c>
      <c r="K691" s="103">
        <f>สกลนคร!AG26</f>
        <v>343236.96</v>
      </c>
      <c r="L691" s="104">
        <f>สกลนคร!AH26</f>
        <v>1437331.46</v>
      </c>
      <c r="M691" s="104">
        <f>สกลนคร!AI26</f>
        <v>1322606.47</v>
      </c>
      <c r="N691" s="100"/>
      <c r="O691" s="100"/>
      <c r="P691" s="100"/>
      <c r="Q691" s="92">
        <f t="shared" si="24"/>
        <v>114724.98999999999</v>
      </c>
      <c r="R691" s="93">
        <f t="shared" si="25"/>
        <v>673.53864104967192</v>
      </c>
    </row>
    <row r="692" spans="1:18" x14ac:dyDescent="0.7">
      <c r="A692" s="99">
        <v>7</v>
      </c>
      <c r="B692" s="100" t="s">
        <v>59</v>
      </c>
      <c r="C692" s="100" t="s">
        <v>460</v>
      </c>
      <c r="D692" s="100" t="s">
        <v>461</v>
      </c>
      <c r="E692" s="100" t="s">
        <v>462</v>
      </c>
      <c r="F692" s="100" t="s">
        <v>178</v>
      </c>
      <c r="G692" s="100" t="s">
        <v>1101</v>
      </c>
      <c r="H692" s="101">
        <v>4917</v>
      </c>
      <c r="I692" s="99">
        <v>4</v>
      </c>
      <c r="J692" s="102">
        <f>สกลนคร!F27</f>
        <v>568981.5</v>
      </c>
      <c r="K692" s="103">
        <f>สกลนคร!AG27</f>
        <v>810661.12</v>
      </c>
      <c r="L692" s="104">
        <f>สกลนคร!AH27</f>
        <v>2619532.48</v>
      </c>
      <c r="M692" s="104">
        <f>สกลนคร!AI27</f>
        <v>2785323.39</v>
      </c>
      <c r="N692" s="100"/>
      <c r="O692" s="100"/>
      <c r="P692" s="100"/>
      <c r="Q692" s="92">
        <f t="shared" si="24"/>
        <v>-165790.91000000015</v>
      </c>
      <c r="R692" s="93">
        <f t="shared" si="25"/>
        <v>532.75014846451086</v>
      </c>
    </row>
    <row r="693" spans="1:18" x14ac:dyDescent="0.7">
      <c r="A693" s="99">
        <v>8</v>
      </c>
      <c r="B693" s="100" t="s">
        <v>59</v>
      </c>
      <c r="C693" s="100" t="s">
        <v>460</v>
      </c>
      <c r="D693" s="100" t="s">
        <v>461</v>
      </c>
      <c r="E693" s="100" t="s">
        <v>462</v>
      </c>
      <c r="F693" s="100" t="s">
        <v>178</v>
      </c>
      <c r="G693" s="100" t="s">
        <v>1102</v>
      </c>
      <c r="H693" s="101">
        <v>5095</v>
      </c>
      <c r="I693" s="99">
        <v>4</v>
      </c>
      <c r="J693" s="102">
        <f>สกลนคร!F28</f>
        <v>425822.81</v>
      </c>
      <c r="K693" s="103">
        <f>สกลนคร!AG28</f>
        <v>632123.19999999995</v>
      </c>
      <c r="L693" s="104">
        <f>สกลนคร!AH28</f>
        <v>1717052.2</v>
      </c>
      <c r="M693" s="104">
        <f>สกลนคร!AI28</f>
        <v>1855923.71</v>
      </c>
      <c r="N693" s="100"/>
      <c r="O693" s="100"/>
      <c r="P693" s="100"/>
      <c r="Q693" s="92">
        <f t="shared" si="24"/>
        <v>-138871.51</v>
      </c>
      <c r="R693" s="93">
        <f t="shared" si="25"/>
        <v>337.00730127576054</v>
      </c>
    </row>
    <row r="694" spans="1:18" x14ac:dyDescent="0.7">
      <c r="A694" s="99">
        <v>9</v>
      </c>
      <c r="B694" s="100" t="s">
        <v>59</v>
      </c>
      <c r="C694" s="100" t="s">
        <v>460</v>
      </c>
      <c r="D694" s="100" t="s">
        <v>461</v>
      </c>
      <c r="E694" s="100" t="s">
        <v>462</v>
      </c>
      <c r="F694" s="100" t="s">
        <v>178</v>
      </c>
      <c r="G694" s="100" t="s">
        <v>1103</v>
      </c>
      <c r="H694" s="101">
        <v>7253</v>
      </c>
      <c r="I694" s="99">
        <v>5</v>
      </c>
      <c r="J694" s="102">
        <f>สกลนคร!F29</f>
        <v>419860.62</v>
      </c>
      <c r="K694" s="103">
        <f>สกลนคร!AG29</f>
        <v>653611.28</v>
      </c>
      <c r="L694" s="104">
        <f>สกลนคร!AH29</f>
        <v>2437799.87</v>
      </c>
      <c r="M694" s="104">
        <f>สกลนคร!AI29</f>
        <v>2650971.79</v>
      </c>
      <c r="N694" s="100"/>
      <c r="O694" s="100"/>
      <c r="P694" s="100"/>
      <c r="Q694" s="92">
        <f t="shared" si="24"/>
        <v>-213171.91999999993</v>
      </c>
      <c r="R694" s="93">
        <f t="shared" si="25"/>
        <v>336.10917827106027</v>
      </c>
    </row>
    <row r="695" spans="1:18" x14ac:dyDescent="0.7">
      <c r="A695" s="99">
        <v>10</v>
      </c>
      <c r="B695" s="100" t="s">
        <v>59</v>
      </c>
      <c r="C695" s="100" t="s">
        <v>460</v>
      </c>
      <c r="D695" s="100" t="s">
        <v>461</v>
      </c>
      <c r="E695" s="100" t="s">
        <v>462</v>
      </c>
      <c r="F695" s="100" t="s">
        <v>178</v>
      </c>
      <c r="G695" s="100" t="s">
        <v>1104</v>
      </c>
      <c r="H695" s="101">
        <v>8018</v>
      </c>
      <c r="I695" s="99">
        <v>5</v>
      </c>
      <c r="J695" s="102">
        <f>สกลนคร!F30</f>
        <v>791304.44</v>
      </c>
      <c r="K695" s="103">
        <f>สกลนคร!AG30</f>
        <v>1632853.1</v>
      </c>
      <c r="L695" s="104">
        <f>สกลนคร!AH30</f>
        <v>5001270.2699999996</v>
      </c>
      <c r="M695" s="104">
        <f>สกลนคร!AI30</f>
        <v>4859335.38</v>
      </c>
      <c r="N695" s="100"/>
      <c r="O695" s="100"/>
      <c r="P695" s="100"/>
      <c r="Q695" s="92">
        <f t="shared" si="24"/>
        <v>141934.88999999966</v>
      </c>
      <c r="R695" s="93">
        <f t="shared" si="25"/>
        <v>623.75533424794207</v>
      </c>
    </row>
    <row r="696" spans="1:18" x14ac:dyDescent="0.7">
      <c r="A696" s="99">
        <v>11</v>
      </c>
      <c r="B696" s="100" t="s">
        <v>59</v>
      </c>
      <c r="C696" s="100" t="s">
        <v>460</v>
      </c>
      <c r="D696" s="100" t="s">
        <v>461</v>
      </c>
      <c r="E696" s="100" t="s">
        <v>462</v>
      </c>
      <c r="F696" s="100" t="s">
        <v>178</v>
      </c>
      <c r="G696" s="100" t="s">
        <v>1105</v>
      </c>
      <c r="H696" s="101">
        <v>3577</v>
      </c>
      <c r="I696" s="99">
        <v>3</v>
      </c>
      <c r="J696" s="102">
        <f>สกลนคร!F31</f>
        <v>445978.21</v>
      </c>
      <c r="K696" s="103">
        <f>สกลนคร!AG31</f>
        <v>889523.96000000008</v>
      </c>
      <c r="L696" s="104">
        <f>สกลนคร!AH31</f>
        <v>1650185.17</v>
      </c>
      <c r="M696" s="104">
        <f>สกลนคร!AI31</f>
        <v>1572645.64</v>
      </c>
      <c r="N696" s="100"/>
      <c r="O696" s="100"/>
      <c r="P696" s="100"/>
      <c r="Q696" s="92">
        <f t="shared" si="24"/>
        <v>77539.530000000028</v>
      </c>
      <c r="R696" s="93">
        <f t="shared" si="25"/>
        <v>461.33216941571146</v>
      </c>
    </row>
    <row r="697" spans="1:18" x14ac:dyDescent="0.7">
      <c r="A697" s="99">
        <v>12</v>
      </c>
      <c r="B697" s="100" t="s">
        <v>59</v>
      </c>
      <c r="C697" s="100" t="s">
        <v>460</v>
      </c>
      <c r="D697" s="100" t="s">
        <v>461</v>
      </c>
      <c r="E697" s="100" t="s">
        <v>462</v>
      </c>
      <c r="F697" s="100" t="s">
        <v>178</v>
      </c>
      <c r="G697" s="100" t="s">
        <v>1106</v>
      </c>
      <c r="H697" s="101">
        <v>3160</v>
      </c>
      <c r="I697" s="99">
        <v>3</v>
      </c>
      <c r="J697" s="102">
        <f>สกลนคร!F32</f>
        <v>836737</v>
      </c>
      <c r="K697" s="103">
        <f>สกลนคร!AG32</f>
        <v>987839.06</v>
      </c>
      <c r="L697" s="104">
        <f>สกลนคร!AH32</f>
        <v>2733092.6799999997</v>
      </c>
      <c r="M697" s="104">
        <f>สกลนคร!AI32</f>
        <v>2498394.0100000002</v>
      </c>
      <c r="N697" s="100"/>
      <c r="O697" s="100"/>
      <c r="P697" s="100"/>
      <c r="Q697" s="92">
        <f t="shared" si="24"/>
        <v>234698.66999999946</v>
      </c>
      <c r="R697" s="93">
        <f t="shared" si="25"/>
        <v>864.90274683544294</v>
      </c>
    </row>
    <row r="698" spans="1:18" x14ac:dyDescent="0.7">
      <c r="A698" s="99">
        <v>13</v>
      </c>
      <c r="B698" s="100" t="s">
        <v>59</v>
      </c>
      <c r="C698" s="100" t="s">
        <v>460</v>
      </c>
      <c r="D698" s="100" t="s">
        <v>461</v>
      </c>
      <c r="E698" s="100" t="s">
        <v>462</v>
      </c>
      <c r="F698" s="100" t="s">
        <v>178</v>
      </c>
      <c r="G698" s="100" t="s">
        <v>1107</v>
      </c>
      <c r="H698" s="101">
        <v>3883</v>
      </c>
      <c r="I698" s="99">
        <v>3</v>
      </c>
      <c r="J698" s="102">
        <f>สกลนคร!F33</f>
        <v>517428.58</v>
      </c>
      <c r="K698" s="103">
        <f>สกลนคร!AG33</f>
        <v>760884.13</v>
      </c>
      <c r="L698" s="104">
        <f>สกลนคร!AH33</f>
        <v>2190649.96</v>
      </c>
      <c r="M698" s="104">
        <f>สกลนคร!AI33</f>
        <v>2228409.5</v>
      </c>
      <c r="N698" s="100"/>
      <c r="O698" s="100"/>
      <c r="P698" s="100"/>
      <c r="Q698" s="92">
        <f t="shared" si="24"/>
        <v>-37759.540000000037</v>
      </c>
      <c r="R698" s="93">
        <f t="shared" si="25"/>
        <v>564.1642956476951</v>
      </c>
    </row>
    <row r="699" spans="1:18" x14ac:dyDescent="0.7">
      <c r="A699" s="99">
        <v>14</v>
      </c>
      <c r="B699" s="100" t="s">
        <v>59</v>
      </c>
      <c r="C699" s="100" t="s">
        <v>460</v>
      </c>
      <c r="D699" s="100" t="s">
        <v>461</v>
      </c>
      <c r="E699" s="100" t="s">
        <v>462</v>
      </c>
      <c r="F699" s="100" t="s">
        <v>178</v>
      </c>
      <c r="G699" s="100" t="s">
        <v>1108</v>
      </c>
      <c r="H699" s="101">
        <v>3847</v>
      </c>
      <c r="I699" s="99">
        <v>3</v>
      </c>
      <c r="J699" s="102">
        <f>สกลนคร!F34</f>
        <v>890513.8</v>
      </c>
      <c r="K699" s="103">
        <f>สกลนคร!AG34</f>
        <v>1223523.6200000001</v>
      </c>
      <c r="L699" s="104">
        <f>สกลนคร!AH34</f>
        <v>2610479.84</v>
      </c>
      <c r="M699" s="104">
        <f>สกลนคร!AI34</f>
        <v>2304604.08</v>
      </c>
      <c r="N699" s="100"/>
      <c r="O699" s="100"/>
      <c r="P699" s="100"/>
      <c r="Q699" s="92">
        <f t="shared" si="24"/>
        <v>305875.75999999978</v>
      </c>
      <c r="R699" s="93">
        <f t="shared" si="25"/>
        <v>678.57547179620485</v>
      </c>
    </row>
    <row r="700" spans="1:18" x14ac:dyDescent="0.7">
      <c r="A700" s="99">
        <v>15</v>
      </c>
      <c r="B700" s="100" t="s">
        <v>59</v>
      </c>
      <c r="C700" s="100" t="s">
        <v>460</v>
      </c>
      <c r="D700" s="100" t="s">
        <v>461</v>
      </c>
      <c r="E700" s="100" t="s">
        <v>462</v>
      </c>
      <c r="F700" s="100" t="s">
        <v>178</v>
      </c>
      <c r="G700" s="100" t="s">
        <v>1109</v>
      </c>
      <c r="H700" s="101">
        <v>7106</v>
      </c>
      <c r="I700" s="99">
        <v>5</v>
      </c>
      <c r="J700" s="102">
        <f>สกลนคร!F35</f>
        <v>1513024.82</v>
      </c>
      <c r="K700" s="103">
        <f>สกลนคร!AG35</f>
        <v>1871666.74</v>
      </c>
      <c r="L700" s="104">
        <f>สกลนคร!AH35</f>
        <v>3060482.3499999996</v>
      </c>
      <c r="M700" s="104">
        <f>สกลนคร!AI35</f>
        <v>2648938.9900000002</v>
      </c>
      <c r="N700" s="100"/>
      <c r="O700" s="100"/>
      <c r="P700" s="100"/>
      <c r="Q700" s="92">
        <f t="shared" si="24"/>
        <v>411543.3599999994</v>
      </c>
      <c r="R700" s="93">
        <f t="shared" si="25"/>
        <v>430.68988882634386</v>
      </c>
    </row>
    <row r="701" spans="1:18" x14ac:dyDescent="0.7">
      <c r="A701" s="99">
        <v>16</v>
      </c>
      <c r="B701" s="100" t="s">
        <v>59</v>
      </c>
      <c r="C701" s="100" t="s">
        <v>460</v>
      </c>
      <c r="D701" s="100" t="s">
        <v>461</v>
      </c>
      <c r="E701" s="100" t="s">
        <v>462</v>
      </c>
      <c r="F701" s="100" t="s">
        <v>178</v>
      </c>
      <c r="G701" s="100" t="s">
        <v>1110</v>
      </c>
      <c r="H701" s="101">
        <v>3440</v>
      </c>
      <c r="I701" s="99">
        <v>3</v>
      </c>
      <c r="J701" s="102">
        <f>สกลนคร!F36</f>
        <v>791751.97</v>
      </c>
      <c r="K701" s="103">
        <f>สกลนคร!AG36</f>
        <v>969668.87</v>
      </c>
      <c r="L701" s="104">
        <f>สกลนคร!AH36</f>
        <v>2745319.3</v>
      </c>
      <c r="M701" s="104">
        <f>สกลนคร!AI36</f>
        <v>2541942.87</v>
      </c>
      <c r="N701" s="100"/>
      <c r="O701" s="100"/>
      <c r="P701" s="100"/>
      <c r="Q701" s="92">
        <f t="shared" si="24"/>
        <v>203376.4299999997</v>
      </c>
      <c r="R701" s="93">
        <f t="shared" si="25"/>
        <v>798.0579360465116</v>
      </c>
    </row>
    <row r="702" spans="1:18" x14ac:dyDescent="0.7">
      <c r="A702" s="99">
        <v>17</v>
      </c>
      <c r="B702" s="100" t="s">
        <v>59</v>
      </c>
      <c r="C702" s="100" t="s">
        <v>460</v>
      </c>
      <c r="D702" s="100" t="s">
        <v>461</v>
      </c>
      <c r="E702" s="100" t="s">
        <v>462</v>
      </c>
      <c r="F702" s="100" t="s">
        <v>178</v>
      </c>
      <c r="G702" s="100" t="s">
        <v>1111</v>
      </c>
      <c r="H702" s="101">
        <v>4274</v>
      </c>
      <c r="I702" s="99">
        <v>3</v>
      </c>
      <c r="J702" s="102">
        <f>สกลนคร!F37</f>
        <v>812020.35</v>
      </c>
      <c r="K702" s="103">
        <f>สกลนคร!AG37</f>
        <v>1015535.4299999999</v>
      </c>
      <c r="L702" s="104">
        <f>สกลนคร!AH37</f>
        <v>2944594.49</v>
      </c>
      <c r="M702" s="104">
        <f>สกลนคร!AI37</f>
        <v>2919778.65</v>
      </c>
      <c r="N702" s="100"/>
      <c r="O702" s="100"/>
      <c r="P702" s="100"/>
      <c r="Q702" s="92">
        <f t="shared" si="24"/>
        <v>24815.840000000317</v>
      </c>
      <c r="R702" s="93">
        <f t="shared" si="25"/>
        <v>688.95519185774458</v>
      </c>
    </row>
    <row r="703" spans="1:18" x14ac:dyDescent="0.7">
      <c r="A703" s="99">
        <v>18</v>
      </c>
      <c r="B703" s="100" t="s">
        <v>59</v>
      </c>
      <c r="C703" s="100" t="s">
        <v>460</v>
      </c>
      <c r="D703" s="100" t="s">
        <v>461</v>
      </c>
      <c r="E703" s="100" t="s">
        <v>462</v>
      </c>
      <c r="F703" s="100" t="s">
        <v>178</v>
      </c>
      <c r="G703" s="100" t="s">
        <v>1112</v>
      </c>
      <c r="H703" s="101">
        <v>2034</v>
      </c>
      <c r="I703" s="99">
        <v>2</v>
      </c>
      <c r="J703" s="102">
        <f>สกลนคร!F38</f>
        <v>394624.45</v>
      </c>
      <c r="K703" s="103">
        <f>สกลนคร!AG38</f>
        <v>520031.18000000005</v>
      </c>
      <c r="L703" s="104">
        <f>สกลนคร!AH38</f>
        <v>1533692.02</v>
      </c>
      <c r="M703" s="104">
        <f>สกลนคร!AI38</f>
        <v>1556741.2</v>
      </c>
      <c r="N703" s="100"/>
      <c r="O703" s="100"/>
      <c r="P703" s="100"/>
      <c r="Q703" s="92">
        <f t="shared" si="24"/>
        <v>-23049.179999999935</v>
      </c>
      <c r="R703" s="93">
        <f t="shared" si="25"/>
        <v>754.02754178957719</v>
      </c>
    </row>
    <row r="704" spans="1:18" x14ac:dyDescent="0.7">
      <c r="A704" s="99">
        <v>19</v>
      </c>
      <c r="B704" s="100" t="s">
        <v>59</v>
      </c>
      <c r="C704" s="100" t="s">
        <v>460</v>
      </c>
      <c r="D704" s="100" t="s">
        <v>461</v>
      </c>
      <c r="E704" s="100" t="s">
        <v>462</v>
      </c>
      <c r="F704" s="100" t="s">
        <v>178</v>
      </c>
      <c r="G704" s="100" t="s">
        <v>1113</v>
      </c>
      <c r="H704" s="101">
        <v>5381</v>
      </c>
      <c r="I704" s="99">
        <v>4</v>
      </c>
      <c r="J704" s="102">
        <f>สกลนคร!F39</f>
        <v>610058.84</v>
      </c>
      <c r="K704" s="103">
        <f>สกลนคร!AG39</f>
        <v>711640.2</v>
      </c>
      <c r="L704" s="104">
        <f>สกลนคร!AH39</f>
        <v>3741423.56</v>
      </c>
      <c r="M704" s="104">
        <f>สกลนคร!AI39</f>
        <v>3655719.9699999997</v>
      </c>
      <c r="N704" s="100"/>
      <c r="O704" s="100"/>
      <c r="P704" s="100"/>
      <c r="Q704" s="92">
        <f t="shared" si="24"/>
        <v>85703.590000000317</v>
      </c>
      <c r="R704" s="93">
        <f t="shared" si="25"/>
        <v>695.30265006504374</v>
      </c>
    </row>
    <row r="705" spans="1:18" x14ac:dyDescent="0.7">
      <c r="A705" s="99">
        <v>20</v>
      </c>
      <c r="B705" s="100" t="s">
        <v>59</v>
      </c>
      <c r="C705" s="100" t="s">
        <v>460</v>
      </c>
      <c r="D705" s="100" t="s">
        <v>461</v>
      </c>
      <c r="E705" s="100" t="s">
        <v>462</v>
      </c>
      <c r="F705" s="100" t="s">
        <v>178</v>
      </c>
      <c r="G705" s="100" t="s">
        <v>1114</v>
      </c>
      <c r="H705" s="101">
        <v>2615</v>
      </c>
      <c r="I705" s="99">
        <v>2</v>
      </c>
      <c r="J705" s="102">
        <f>สกลนคร!F40</f>
        <v>980325.88</v>
      </c>
      <c r="K705" s="103">
        <f>สกลนคร!AG40</f>
        <v>1263799.3700000001</v>
      </c>
      <c r="L705" s="104">
        <f>สกลนคร!AH40</f>
        <v>2233236.34</v>
      </c>
      <c r="M705" s="104">
        <f>สกลนคร!AI40</f>
        <v>2034827.7</v>
      </c>
      <c r="N705" s="100"/>
      <c r="O705" s="100"/>
      <c r="P705" s="100"/>
      <c r="Q705" s="92">
        <f t="shared" si="24"/>
        <v>198408.6399999999</v>
      </c>
      <c r="R705" s="93">
        <f t="shared" si="25"/>
        <v>854.01007265774376</v>
      </c>
    </row>
    <row r="706" spans="1:18" x14ac:dyDescent="0.7">
      <c r="A706" s="99">
        <v>21</v>
      </c>
      <c r="B706" s="100" t="s">
        <v>59</v>
      </c>
      <c r="C706" s="100" t="s">
        <v>460</v>
      </c>
      <c r="D706" s="100" t="s">
        <v>461</v>
      </c>
      <c r="E706" s="100" t="s">
        <v>462</v>
      </c>
      <c r="F706" s="100" t="s">
        <v>178</v>
      </c>
      <c r="G706" s="100" t="s">
        <v>1115</v>
      </c>
      <c r="H706" s="101">
        <v>2358</v>
      </c>
      <c r="I706" s="99">
        <v>2</v>
      </c>
      <c r="J706" s="102">
        <f>สกลนคร!F41</f>
        <v>870160.77</v>
      </c>
      <c r="K706" s="103">
        <f>สกลนคร!AG41</f>
        <v>1119156.28</v>
      </c>
      <c r="L706" s="104">
        <f>สกลนคร!AH41</f>
        <v>1547601.71</v>
      </c>
      <c r="M706" s="104">
        <f>สกลนคร!AI41</f>
        <v>1734100.97</v>
      </c>
      <c r="N706" s="100"/>
      <c r="O706" s="100"/>
      <c r="P706" s="100"/>
      <c r="Q706" s="92">
        <f t="shared" si="24"/>
        <v>-186499.26</v>
      </c>
      <c r="R706" s="93">
        <f t="shared" si="25"/>
        <v>656.31963952502122</v>
      </c>
    </row>
    <row r="707" spans="1:18" x14ac:dyDescent="0.7">
      <c r="A707" s="99">
        <v>22</v>
      </c>
      <c r="B707" s="100" t="s">
        <v>59</v>
      </c>
      <c r="C707" s="100" t="s">
        <v>460</v>
      </c>
      <c r="D707" s="100" t="s">
        <v>461</v>
      </c>
      <c r="E707" s="100" t="s">
        <v>462</v>
      </c>
      <c r="F707" s="100" t="s">
        <v>178</v>
      </c>
      <c r="G707" s="100" t="s">
        <v>1116</v>
      </c>
      <c r="H707" s="101">
        <v>5963</v>
      </c>
      <c r="I707" s="99">
        <v>4</v>
      </c>
      <c r="J707" s="102">
        <f>สกลนคร!F42</f>
        <v>493584.31</v>
      </c>
      <c r="K707" s="103">
        <f>สกลนคร!AG42</f>
        <v>686463.85</v>
      </c>
      <c r="L707" s="104">
        <f>สกลนคร!AH42</f>
        <v>2786745.3899999997</v>
      </c>
      <c r="M707" s="104">
        <f>สกลนคร!AI42</f>
        <v>2849166.2300000004</v>
      </c>
      <c r="N707" s="100"/>
      <c r="O707" s="100"/>
      <c r="P707" s="100"/>
      <c r="Q707" s="92">
        <f t="shared" si="24"/>
        <v>-62420.840000000782</v>
      </c>
      <c r="R707" s="93">
        <f t="shared" si="25"/>
        <v>467.33949186651012</v>
      </c>
    </row>
    <row r="708" spans="1:18" x14ac:dyDescent="0.7">
      <c r="A708" s="99">
        <v>23</v>
      </c>
      <c r="B708" s="100" t="s">
        <v>59</v>
      </c>
      <c r="C708" s="100" t="s">
        <v>460</v>
      </c>
      <c r="D708" s="100" t="s">
        <v>461</v>
      </c>
      <c r="E708" s="100" t="s">
        <v>462</v>
      </c>
      <c r="F708" s="100" t="s">
        <v>178</v>
      </c>
      <c r="G708" s="100" t="s">
        <v>1117</v>
      </c>
      <c r="H708" s="101">
        <v>3364</v>
      </c>
      <c r="I708" s="99">
        <v>3</v>
      </c>
      <c r="J708" s="102">
        <f>สกลนคร!F43</f>
        <v>625551.23</v>
      </c>
      <c r="K708" s="103">
        <f>สกลนคร!AG43</f>
        <v>838042.23</v>
      </c>
      <c r="L708" s="104">
        <f>สกลนคร!AH43</f>
        <v>1967259.3699999999</v>
      </c>
      <c r="M708" s="104">
        <f>สกลนคร!AI43</f>
        <v>1664777.0500000003</v>
      </c>
      <c r="N708" s="100"/>
      <c r="O708" s="100"/>
      <c r="P708" s="100"/>
      <c r="Q708" s="92">
        <f t="shared" si="24"/>
        <v>302482.3199999996</v>
      </c>
      <c r="R708" s="93">
        <f t="shared" si="25"/>
        <v>584.79767241379307</v>
      </c>
    </row>
    <row r="709" spans="1:18" x14ac:dyDescent="0.7">
      <c r="A709" s="99">
        <v>24</v>
      </c>
      <c r="B709" s="100" t="s">
        <v>59</v>
      </c>
      <c r="C709" s="100" t="s">
        <v>460</v>
      </c>
      <c r="D709" s="100" t="s">
        <v>461</v>
      </c>
      <c r="E709" s="100" t="s">
        <v>462</v>
      </c>
      <c r="F709" s="100" t="s">
        <v>178</v>
      </c>
      <c r="G709" s="100" t="s">
        <v>1118</v>
      </c>
      <c r="H709" s="101">
        <v>2792</v>
      </c>
      <c r="I709" s="99">
        <v>2</v>
      </c>
      <c r="J709" s="102">
        <f>สกลนคร!F44</f>
        <v>673217.78</v>
      </c>
      <c r="K709" s="103">
        <f>สกลนคร!AG44</f>
        <v>861632.51</v>
      </c>
      <c r="L709" s="104">
        <f>สกลนคร!AH44</f>
        <v>1749109.54</v>
      </c>
      <c r="M709" s="104">
        <f>สกลนคร!AI44</f>
        <v>2050996.06</v>
      </c>
      <c r="N709" s="100"/>
      <c r="O709" s="100"/>
      <c r="P709" s="100"/>
      <c r="Q709" s="92">
        <f t="shared" si="24"/>
        <v>-301886.52</v>
      </c>
      <c r="R709" s="93">
        <f t="shared" si="25"/>
        <v>626.47189828080229</v>
      </c>
    </row>
    <row r="710" spans="1:18" x14ac:dyDescent="0.7">
      <c r="A710" s="99">
        <v>25</v>
      </c>
      <c r="B710" s="100" t="s">
        <v>59</v>
      </c>
      <c r="C710" s="100" t="s">
        <v>460</v>
      </c>
      <c r="D710" s="100" t="s">
        <v>461</v>
      </c>
      <c r="E710" s="100" t="s">
        <v>462</v>
      </c>
      <c r="F710" s="100" t="s">
        <v>178</v>
      </c>
      <c r="G710" s="100" t="s">
        <v>1119</v>
      </c>
      <c r="H710" s="101">
        <v>2430</v>
      </c>
      <c r="I710" s="99">
        <v>2</v>
      </c>
      <c r="J710" s="102">
        <f>สกลนคร!F45</f>
        <v>457728.37</v>
      </c>
      <c r="K710" s="103">
        <f>สกลนคร!AG45</f>
        <v>746618.35</v>
      </c>
      <c r="L710" s="104">
        <f>สกลนคร!AH45</f>
        <v>2062002.75</v>
      </c>
      <c r="M710" s="104">
        <f>สกลนคร!AI45</f>
        <v>2087136.54</v>
      </c>
      <c r="N710" s="100"/>
      <c r="O710" s="100"/>
      <c r="P710" s="100"/>
      <c r="Q710" s="92">
        <f t="shared" si="24"/>
        <v>-25133.790000000037</v>
      </c>
      <c r="R710" s="93">
        <f t="shared" si="25"/>
        <v>848.56080246913575</v>
      </c>
    </row>
    <row r="711" spans="1:18" s="111" customFormat="1" x14ac:dyDescent="0.7">
      <c r="A711" s="105">
        <v>1</v>
      </c>
      <c r="B711" s="106" t="s">
        <v>59</v>
      </c>
      <c r="C711" s="106"/>
      <c r="D711" s="106"/>
      <c r="E711" s="106" t="s">
        <v>75</v>
      </c>
      <c r="F711" s="106"/>
      <c r="G711" s="106" t="s">
        <v>464</v>
      </c>
      <c r="H711" s="112">
        <f>SUM(H686:H710)</f>
        <v>106102</v>
      </c>
      <c r="I711" s="105"/>
      <c r="J711" s="108">
        <f>SUM(J686:J710)</f>
        <v>15595420.139999999</v>
      </c>
      <c r="K711" s="108">
        <f>SUM(K686:K710)</f>
        <v>21785513.050000008</v>
      </c>
      <c r="L711" s="108">
        <f>SUM(L686:L710)</f>
        <v>59502554.869999997</v>
      </c>
      <c r="M711" s="108">
        <f>SUM(M686:M710)</f>
        <v>58473546.789999999</v>
      </c>
      <c r="N711" s="106">
        <v>24</v>
      </c>
      <c r="O711" s="106">
        <v>24</v>
      </c>
      <c r="P711" s="106">
        <f>N711-O711</f>
        <v>0</v>
      </c>
      <c r="Q711" s="109">
        <f t="shared" ref="Q711:Q774" si="27">L711-M711</f>
        <v>1029008.0799999982</v>
      </c>
      <c r="R711" s="110">
        <f>L711/H711</f>
        <v>560.80521451056529</v>
      </c>
    </row>
    <row r="712" spans="1:18" x14ac:dyDescent="0.7">
      <c r="A712" s="99">
        <v>1</v>
      </c>
      <c r="B712" s="100" t="s">
        <v>59</v>
      </c>
      <c r="C712" s="100" t="s">
        <v>465</v>
      </c>
      <c r="D712" s="100" t="s">
        <v>80</v>
      </c>
      <c r="E712" s="100" t="s">
        <v>466</v>
      </c>
      <c r="F712" s="100" t="s">
        <v>208</v>
      </c>
      <c r="G712" s="100" t="s">
        <v>467</v>
      </c>
      <c r="H712" s="101"/>
      <c r="I712" s="99"/>
      <c r="J712" s="102"/>
      <c r="K712" s="103"/>
      <c r="L712" s="104"/>
      <c r="M712" s="104"/>
      <c r="N712" s="100"/>
      <c r="O712" s="100"/>
      <c r="P712" s="100"/>
    </row>
    <row r="713" spans="1:18" x14ac:dyDescent="0.7">
      <c r="A713" s="99">
        <v>2</v>
      </c>
      <c r="B713" s="100" t="s">
        <v>59</v>
      </c>
      <c r="C713" s="100" t="s">
        <v>465</v>
      </c>
      <c r="D713" s="100" t="s">
        <v>80</v>
      </c>
      <c r="E713" s="100" t="s">
        <v>466</v>
      </c>
      <c r="F713" s="100" t="s">
        <v>178</v>
      </c>
      <c r="G713" s="100" t="s">
        <v>1120</v>
      </c>
      <c r="H713" s="101">
        <v>6067</v>
      </c>
      <c r="I713" s="99">
        <v>5</v>
      </c>
      <c r="J713" s="102">
        <f>สกลนคร!F46</f>
        <v>873307.8</v>
      </c>
      <c r="K713" s="103">
        <f>สกลนคร!AG46</f>
        <v>954703.48</v>
      </c>
      <c r="L713" s="104">
        <f>สกลนคร!AH46</f>
        <v>2934689.6100000003</v>
      </c>
      <c r="M713" s="104">
        <f>สกลนคร!AI46</f>
        <v>2431964.33</v>
      </c>
      <c r="N713" s="100"/>
      <c r="O713" s="100"/>
      <c r="P713" s="100"/>
      <c r="Q713" s="92">
        <f t="shared" si="27"/>
        <v>502725.28000000026</v>
      </c>
      <c r="R713" s="93">
        <f t="shared" ref="R713:R774" si="28">L713/H713</f>
        <v>483.71346794132194</v>
      </c>
    </row>
    <row r="714" spans="1:18" x14ac:dyDescent="0.7">
      <c r="A714" s="99">
        <v>3</v>
      </c>
      <c r="B714" s="100" t="s">
        <v>59</v>
      </c>
      <c r="C714" s="100" t="s">
        <v>465</v>
      </c>
      <c r="D714" s="100" t="s">
        <v>80</v>
      </c>
      <c r="E714" s="100" t="s">
        <v>466</v>
      </c>
      <c r="F714" s="100" t="s">
        <v>178</v>
      </c>
      <c r="G714" s="100" t="s">
        <v>1121</v>
      </c>
      <c r="H714" s="101">
        <v>5626</v>
      </c>
      <c r="I714" s="99">
        <v>4</v>
      </c>
      <c r="J714" s="102">
        <f>สกลนคร!F47</f>
        <v>638105.64</v>
      </c>
      <c r="K714" s="103">
        <f>สกลนคร!AG47</f>
        <v>689402.44000000006</v>
      </c>
      <c r="L714" s="104">
        <f>สกลนคร!AH47</f>
        <v>3136288.08</v>
      </c>
      <c r="M714" s="104">
        <f>สกลนคร!AI47</f>
        <v>2704202.8000000003</v>
      </c>
      <c r="N714" s="100"/>
      <c r="O714" s="100"/>
      <c r="P714" s="100"/>
      <c r="Q714" s="92">
        <f t="shared" si="27"/>
        <v>432085.2799999998</v>
      </c>
      <c r="R714" s="93">
        <f t="shared" si="28"/>
        <v>557.46322076075364</v>
      </c>
    </row>
    <row r="715" spans="1:18" x14ac:dyDescent="0.7">
      <c r="A715" s="99">
        <v>4</v>
      </c>
      <c r="B715" s="100" t="s">
        <v>59</v>
      </c>
      <c r="C715" s="100" t="s">
        <v>465</v>
      </c>
      <c r="D715" s="100" t="s">
        <v>80</v>
      </c>
      <c r="E715" s="100" t="s">
        <v>466</v>
      </c>
      <c r="F715" s="100" t="s">
        <v>178</v>
      </c>
      <c r="G715" s="100" t="s">
        <v>1122</v>
      </c>
      <c r="H715" s="101">
        <v>3964</v>
      </c>
      <c r="I715" s="99">
        <v>3</v>
      </c>
      <c r="J715" s="102">
        <f>สกลนคร!F48</f>
        <v>590465.99</v>
      </c>
      <c r="K715" s="103">
        <f>สกลนคร!AG48</f>
        <v>622200.30000000005</v>
      </c>
      <c r="L715" s="104">
        <f>สกลนคร!AH48</f>
        <v>3387438.87</v>
      </c>
      <c r="M715" s="104">
        <f>สกลนคร!AI48</f>
        <v>3096672.52</v>
      </c>
      <c r="N715" s="100"/>
      <c r="O715" s="100"/>
      <c r="P715" s="100"/>
      <c r="Q715" s="92">
        <f t="shared" si="27"/>
        <v>290766.35000000009</v>
      </c>
      <c r="R715" s="93">
        <f t="shared" si="28"/>
        <v>854.55067356205859</v>
      </c>
    </row>
    <row r="716" spans="1:18" x14ac:dyDescent="0.7">
      <c r="A716" s="99">
        <v>5</v>
      </c>
      <c r="B716" s="100" t="s">
        <v>59</v>
      </c>
      <c r="C716" s="100" t="s">
        <v>465</v>
      </c>
      <c r="D716" s="100" t="s">
        <v>80</v>
      </c>
      <c r="E716" s="100" t="s">
        <v>466</v>
      </c>
      <c r="F716" s="100" t="s">
        <v>178</v>
      </c>
      <c r="G716" s="100" t="s">
        <v>1123</v>
      </c>
      <c r="H716" s="101">
        <v>2688</v>
      </c>
      <c r="I716" s="99">
        <v>2</v>
      </c>
      <c r="J716" s="102">
        <f>สกลนคร!F49</f>
        <v>402211</v>
      </c>
      <c r="K716" s="103">
        <f>สกลนคร!AG49</f>
        <v>450722.47</v>
      </c>
      <c r="L716" s="104">
        <f>สกลนคร!AH49</f>
        <v>2168226.38</v>
      </c>
      <c r="M716" s="104">
        <f>สกลนคร!AI49</f>
        <v>1969506.79</v>
      </c>
      <c r="N716" s="100"/>
      <c r="O716" s="100"/>
      <c r="P716" s="100"/>
      <c r="Q716" s="92">
        <f t="shared" si="27"/>
        <v>198719.58999999985</v>
      </c>
      <c r="R716" s="93">
        <f t="shared" si="28"/>
        <v>806.63183779761903</v>
      </c>
    </row>
    <row r="717" spans="1:18" x14ac:dyDescent="0.7">
      <c r="A717" s="99">
        <v>6</v>
      </c>
      <c r="B717" s="100" t="s">
        <v>59</v>
      </c>
      <c r="C717" s="100" t="s">
        <v>465</v>
      </c>
      <c r="D717" s="100" t="s">
        <v>80</v>
      </c>
      <c r="E717" s="100" t="s">
        <v>466</v>
      </c>
      <c r="F717" s="100" t="s">
        <v>178</v>
      </c>
      <c r="G717" s="100" t="s">
        <v>1124</v>
      </c>
      <c r="H717" s="101">
        <v>4641</v>
      </c>
      <c r="I717" s="99">
        <v>4</v>
      </c>
      <c r="J717" s="102">
        <f>สกลนคร!F50</f>
        <v>928090.5</v>
      </c>
      <c r="K717" s="103">
        <f>สกลนคร!AG50</f>
        <v>965276.79999999993</v>
      </c>
      <c r="L717" s="104">
        <f>สกลนคร!AH50</f>
        <v>3411728.25</v>
      </c>
      <c r="M717" s="104">
        <f>สกลนคร!AI50</f>
        <v>2715769</v>
      </c>
      <c r="N717" s="100"/>
      <c r="O717" s="100"/>
      <c r="P717" s="100"/>
      <c r="Q717" s="92">
        <f t="shared" si="27"/>
        <v>695959.25</v>
      </c>
      <c r="R717" s="93">
        <f t="shared" si="28"/>
        <v>735.12782805429867</v>
      </c>
    </row>
    <row r="718" spans="1:18" x14ac:dyDescent="0.7">
      <c r="A718" s="99">
        <v>7</v>
      </c>
      <c r="B718" s="100" t="s">
        <v>59</v>
      </c>
      <c r="C718" s="100" t="s">
        <v>465</v>
      </c>
      <c r="D718" s="100" t="s">
        <v>80</v>
      </c>
      <c r="E718" s="100" t="s">
        <v>466</v>
      </c>
      <c r="F718" s="100" t="s">
        <v>178</v>
      </c>
      <c r="G718" s="100" t="s">
        <v>1125</v>
      </c>
      <c r="H718" s="101">
        <v>3844</v>
      </c>
      <c r="I718" s="99">
        <v>3</v>
      </c>
      <c r="J718" s="102">
        <f>สกลนคร!F51</f>
        <v>537749.91</v>
      </c>
      <c r="K718" s="103">
        <f>สกลนคร!AG51</f>
        <v>575805.63</v>
      </c>
      <c r="L718" s="104">
        <f>สกลนคร!AH51</f>
        <v>2738846.33</v>
      </c>
      <c r="M718" s="104">
        <f>สกลนคร!AI51</f>
        <v>1815999.4600000002</v>
      </c>
      <c r="N718" s="100"/>
      <c r="O718" s="100"/>
      <c r="P718" s="100"/>
      <c r="Q718" s="92">
        <f t="shared" si="27"/>
        <v>922846.86999999988</v>
      </c>
      <c r="R718" s="93">
        <f t="shared" si="28"/>
        <v>712.49904526534863</v>
      </c>
    </row>
    <row r="719" spans="1:18" s="111" customFormat="1" x14ac:dyDescent="0.7">
      <c r="A719" s="105">
        <v>2</v>
      </c>
      <c r="B719" s="106" t="s">
        <v>59</v>
      </c>
      <c r="C719" s="106"/>
      <c r="D719" s="106"/>
      <c r="E719" s="106" t="s">
        <v>75</v>
      </c>
      <c r="F719" s="106"/>
      <c r="G719" s="106" t="s">
        <v>468</v>
      </c>
      <c r="H719" s="112">
        <f>SUM(H712:H718)</f>
        <v>26830</v>
      </c>
      <c r="I719" s="105"/>
      <c r="J719" s="108">
        <f>SUM(J712:J718)</f>
        <v>3969930.84</v>
      </c>
      <c r="K719" s="108">
        <f>SUM(K712:K718)</f>
        <v>4258111.1199999992</v>
      </c>
      <c r="L719" s="108">
        <f>SUM(L712:L718)</f>
        <v>17777217.520000003</v>
      </c>
      <c r="M719" s="108">
        <f>SUM(M712:M718)</f>
        <v>14734114.900000002</v>
      </c>
      <c r="N719" s="106">
        <v>6</v>
      </c>
      <c r="O719" s="106">
        <v>6</v>
      </c>
      <c r="P719" s="106">
        <f>N719-O719</f>
        <v>0</v>
      </c>
      <c r="Q719" s="109">
        <f t="shared" si="27"/>
        <v>3043102.620000001</v>
      </c>
      <c r="R719" s="110">
        <f>L719/H719</f>
        <v>662.58730972791659</v>
      </c>
    </row>
    <row r="720" spans="1:18" s="111" customFormat="1" x14ac:dyDescent="0.7">
      <c r="A720" s="171">
        <v>1</v>
      </c>
      <c r="B720" s="142" t="s">
        <v>59</v>
      </c>
      <c r="C720" s="142" t="s">
        <v>469</v>
      </c>
      <c r="D720" s="142" t="s">
        <v>87</v>
      </c>
      <c r="E720" s="142" t="s">
        <v>470</v>
      </c>
      <c r="F720" s="142" t="s">
        <v>208</v>
      </c>
      <c r="G720" s="142" t="s">
        <v>470</v>
      </c>
      <c r="H720" s="189"/>
      <c r="I720" s="171"/>
      <c r="J720" s="190"/>
      <c r="K720" s="191"/>
      <c r="L720" s="141"/>
      <c r="M720" s="141"/>
      <c r="N720" s="142"/>
      <c r="O720" s="142"/>
      <c r="P720" s="142"/>
      <c r="Q720" s="109"/>
      <c r="R720" s="110"/>
    </row>
    <row r="721" spans="1:18" x14ac:dyDescent="0.7">
      <c r="A721" s="99">
        <v>2</v>
      </c>
      <c r="B721" s="100" t="s">
        <v>59</v>
      </c>
      <c r="C721" s="100" t="s">
        <v>469</v>
      </c>
      <c r="D721" s="100" t="s">
        <v>87</v>
      </c>
      <c r="E721" s="100" t="s">
        <v>470</v>
      </c>
      <c r="F721" s="100" t="s">
        <v>178</v>
      </c>
      <c r="G721" s="100" t="s">
        <v>1126</v>
      </c>
      <c r="H721" s="101">
        <v>4084</v>
      </c>
      <c r="I721" s="99">
        <v>3</v>
      </c>
      <c r="J721" s="102">
        <f>สกลนคร!F52</f>
        <v>247970.88</v>
      </c>
      <c r="K721" s="103">
        <f>สกลนคร!AG52</f>
        <v>285652.51</v>
      </c>
      <c r="L721" s="104">
        <f>สกลนคร!AH52</f>
        <v>1935718.6600000001</v>
      </c>
      <c r="M721" s="104">
        <f>สกลนคร!AI52</f>
        <v>1803935.28</v>
      </c>
      <c r="N721" s="100"/>
      <c r="O721" s="100"/>
      <c r="P721" s="100"/>
      <c r="Q721" s="92">
        <f t="shared" si="27"/>
        <v>131783.38000000012</v>
      </c>
      <c r="R721" s="93">
        <f t="shared" si="28"/>
        <v>473.97616552399614</v>
      </c>
    </row>
    <row r="722" spans="1:18" x14ac:dyDescent="0.7">
      <c r="A722" s="99">
        <v>3</v>
      </c>
      <c r="B722" s="100" t="s">
        <v>59</v>
      </c>
      <c r="C722" s="100" t="s">
        <v>469</v>
      </c>
      <c r="D722" s="100" t="s">
        <v>87</v>
      </c>
      <c r="E722" s="100" t="s">
        <v>470</v>
      </c>
      <c r="F722" s="100" t="s">
        <v>178</v>
      </c>
      <c r="G722" s="100" t="s">
        <v>1127</v>
      </c>
      <c r="H722" s="101">
        <v>4275</v>
      </c>
      <c r="I722" s="99">
        <v>3</v>
      </c>
      <c r="J722" s="102">
        <f>สกลนคร!F53</f>
        <v>444091.16</v>
      </c>
      <c r="K722" s="103">
        <f>สกลนคร!AG53</f>
        <v>514200.07999999996</v>
      </c>
      <c r="L722" s="104">
        <f>สกลนคร!AH53</f>
        <v>1855832.97</v>
      </c>
      <c r="M722" s="104">
        <f>สกลนคร!AI53</f>
        <v>1968174.86</v>
      </c>
      <c r="N722" s="100"/>
      <c r="O722" s="100"/>
      <c r="P722" s="100"/>
      <c r="Q722" s="92">
        <f t="shared" si="27"/>
        <v>-112341.89000000013</v>
      </c>
      <c r="R722" s="93">
        <f t="shared" si="28"/>
        <v>434.11297543859649</v>
      </c>
    </row>
    <row r="723" spans="1:18" x14ac:dyDescent="0.7">
      <c r="A723" s="99">
        <v>4</v>
      </c>
      <c r="B723" s="100" t="s">
        <v>59</v>
      </c>
      <c r="C723" s="100" t="s">
        <v>469</v>
      </c>
      <c r="D723" s="100" t="s">
        <v>87</v>
      </c>
      <c r="E723" s="100" t="s">
        <v>470</v>
      </c>
      <c r="F723" s="100" t="s">
        <v>178</v>
      </c>
      <c r="G723" s="100" t="s">
        <v>1128</v>
      </c>
      <c r="H723" s="101">
        <v>4414</v>
      </c>
      <c r="I723" s="99">
        <v>3</v>
      </c>
      <c r="J723" s="102">
        <f>สกลนคร!F54</f>
        <v>1132753.07</v>
      </c>
      <c r="K723" s="103">
        <f>สกลนคร!AG54</f>
        <v>1143525.77</v>
      </c>
      <c r="L723" s="104">
        <f>สกลนคร!AH54</f>
        <v>1936183.95</v>
      </c>
      <c r="M723" s="104">
        <f>สกลนคร!AI54</f>
        <v>1971222.09</v>
      </c>
      <c r="N723" s="100"/>
      <c r="O723" s="100"/>
      <c r="P723" s="100"/>
      <c r="Q723" s="92">
        <f t="shared" si="27"/>
        <v>-35038.14000000013</v>
      </c>
      <c r="R723" s="93">
        <f t="shared" si="28"/>
        <v>438.64611463525148</v>
      </c>
    </row>
    <row r="724" spans="1:18" x14ac:dyDescent="0.7">
      <c r="A724" s="99">
        <v>5</v>
      </c>
      <c r="B724" s="100" t="s">
        <v>59</v>
      </c>
      <c r="C724" s="100" t="s">
        <v>469</v>
      </c>
      <c r="D724" s="100" t="s">
        <v>87</v>
      </c>
      <c r="E724" s="100" t="s">
        <v>470</v>
      </c>
      <c r="F724" s="100" t="s">
        <v>178</v>
      </c>
      <c r="G724" s="100" t="s">
        <v>1129</v>
      </c>
      <c r="H724" s="101">
        <v>3418</v>
      </c>
      <c r="I724" s="99">
        <v>3</v>
      </c>
      <c r="J724" s="102">
        <f>สกลนคร!F55</f>
        <v>398110.8</v>
      </c>
      <c r="K724" s="103">
        <f>สกลนคร!AG55</f>
        <v>465093.6</v>
      </c>
      <c r="L724" s="104">
        <f>สกลนคร!AH55</f>
        <v>1591096.15</v>
      </c>
      <c r="M724" s="104">
        <f>สกลนคร!AI55</f>
        <v>1511993.45</v>
      </c>
      <c r="N724" s="100"/>
      <c r="O724" s="100"/>
      <c r="P724" s="100"/>
      <c r="Q724" s="92">
        <f t="shared" si="27"/>
        <v>79102.699999999953</v>
      </c>
      <c r="R724" s="93">
        <f t="shared" si="28"/>
        <v>465.50501755412517</v>
      </c>
    </row>
    <row r="725" spans="1:18" x14ac:dyDescent="0.7">
      <c r="A725" s="99">
        <v>6</v>
      </c>
      <c r="B725" s="100" t="s">
        <v>59</v>
      </c>
      <c r="C725" s="100" t="s">
        <v>469</v>
      </c>
      <c r="D725" s="100" t="s">
        <v>87</v>
      </c>
      <c r="E725" s="100" t="s">
        <v>470</v>
      </c>
      <c r="F725" s="100" t="s">
        <v>178</v>
      </c>
      <c r="G725" s="100" t="s">
        <v>1130</v>
      </c>
      <c r="H725" s="101">
        <v>3625</v>
      </c>
      <c r="I725" s="99">
        <v>3</v>
      </c>
      <c r="J725" s="102">
        <f>สกลนคร!F56</f>
        <v>930598.53</v>
      </c>
      <c r="K725" s="103">
        <f>สกลนคร!AG56</f>
        <v>1000738.06</v>
      </c>
      <c r="L725" s="104">
        <f>สกลนคร!AH56</f>
        <v>1318873.06</v>
      </c>
      <c r="M725" s="104">
        <f>สกลนคร!AI56</f>
        <v>1194750.2200000002</v>
      </c>
      <c r="N725" s="100"/>
      <c r="O725" s="100"/>
      <c r="P725" s="100"/>
      <c r="Q725" s="92">
        <f t="shared" si="27"/>
        <v>124122.83999999985</v>
      </c>
      <c r="R725" s="93">
        <f t="shared" si="28"/>
        <v>363.82705103448279</v>
      </c>
    </row>
    <row r="726" spans="1:18" s="111" customFormat="1" x14ac:dyDescent="0.7">
      <c r="A726" s="105">
        <v>3</v>
      </c>
      <c r="B726" s="106" t="s">
        <v>59</v>
      </c>
      <c r="C726" s="106"/>
      <c r="D726" s="106"/>
      <c r="E726" s="106" t="s">
        <v>75</v>
      </c>
      <c r="F726" s="106"/>
      <c r="G726" s="106" t="s">
        <v>471</v>
      </c>
      <c r="H726" s="112">
        <f>SUM(H721:H725)</f>
        <v>19816</v>
      </c>
      <c r="I726" s="105"/>
      <c r="J726" s="108">
        <f>SUM(J720:J725)</f>
        <v>3153524.4400000004</v>
      </c>
      <c r="K726" s="108">
        <f>SUM(K720:K725)</f>
        <v>3409210.02</v>
      </c>
      <c r="L726" s="108">
        <f>SUM(L720:L725)</f>
        <v>8637704.790000001</v>
      </c>
      <c r="M726" s="108">
        <f>SUM(M720:M725)</f>
        <v>8450075.9000000004</v>
      </c>
      <c r="N726" s="106">
        <v>5</v>
      </c>
      <c r="O726" s="106">
        <v>5</v>
      </c>
      <c r="P726" s="106">
        <f>N726-O726</f>
        <v>0</v>
      </c>
      <c r="Q726" s="109">
        <f t="shared" si="27"/>
        <v>187628.8900000006</v>
      </c>
      <c r="R726" s="110">
        <f>L726/H726</f>
        <v>435.8954778966492</v>
      </c>
    </row>
    <row r="727" spans="1:18" x14ac:dyDescent="0.7">
      <c r="A727" s="99">
        <v>1</v>
      </c>
      <c r="B727" s="100" t="s">
        <v>59</v>
      </c>
      <c r="C727" s="100" t="s">
        <v>472</v>
      </c>
      <c r="D727" s="100" t="s">
        <v>473</v>
      </c>
      <c r="E727" s="100" t="s">
        <v>474</v>
      </c>
      <c r="F727" s="100" t="s">
        <v>208</v>
      </c>
      <c r="G727" s="100" t="s">
        <v>475</v>
      </c>
      <c r="H727" s="101"/>
      <c r="I727" s="99"/>
      <c r="J727" s="102"/>
      <c r="K727" s="103"/>
      <c r="L727" s="104"/>
      <c r="M727" s="104"/>
      <c r="N727" s="100"/>
      <c r="O727" s="100"/>
      <c r="P727" s="100"/>
    </row>
    <row r="728" spans="1:18" x14ac:dyDescent="0.7">
      <c r="A728" s="99">
        <v>2</v>
      </c>
      <c r="B728" s="100" t="s">
        <v>59</v>
      </c>
      <c r="C728" s="100" t="s">
        <v>472</v>
      </c>
      <c r="D728" s="100" t="s">
        <v>473</v>
      </c>
      <c r="E728" s="100" t="s">
        <v>474</v>
      </c>
      <c r="F728" s="100" t="s">
        <v>178</v>
      </c>
      <c r="G728" s="100" t="s">
        <v>1131</v>
      </c>
      <c r="H728" s="101">
        <v>5334</v>
      </c>
      <c r="I728" s="99">
        <v>4</v>
      </c>
      <c r="J728" s="104">
        <f>สกลนคร!F57</f>
        <v>411350.1</v>
      </c>
      <c r="K728" s="103">
        <f>สกลนคร!AG57</f>
        <v>445055.69</v>
      </c>
      <c r="L728" s="104">
        <f>สกลนคร!AH57</f>
        <v>2725254.1100000003</v>
      </c>
      <c r="M728" s="104">
        <f>สกลนคร!AI57</f>
        <v>2825648.93</v>
      </c>
      <c r="N728" s="100"/>
      <c r="O728" s="100"/>
      <c r="P728" s="100"/>
      <c r="Q728" s="92">
        <f t="shared" si="27"/>
        <v>-100394.81999999983</v>
      </c>
      <c r="R728" s="93">
        <f t="shared" si="28"/>
        <v>510.92128046494196</v>
      </c>
    </row>
    <row r="729" spans="1:18" x14ac:dyDescent="0.7">
      <c r="A729" s="99">
        <v>3</v>
      </c>
      <c r="B729" s="100" t="s">
        <v>59</v>
      </c>
      <c r="C729" s="100" t="s">
        <v>472</v>
      </c>
      <c r="D729" s="100" t="s">
        <v>473</v>
      </c>
      <c r="E729" s="100" t="s">
        <v>474</v>
      </c>
      <c r="F729" s="100" t="s">
        <v>178</v>
      </c>
      <c r="G729" s="100" t="s">
        <v>1132</v>
      </c>
      <c r="H729" s="101">
        <v>5309</v>
      </c>
      <c r="I729" s="99">
        <v>4</v>
      </c>
      <c r="J729" s="104">
        <f>สกลนคร!F58</f>
        <v>443621.33</v>
      </c>
      <c r="K729" s="103">
        <f>สกลนคร!AG58</f>
        <v>296615.27</v>
      </c>
      <c r="L729" s="104">
        <f>สกลนคร!AH58</f>
        <v>2719514.46</v>
      </c>
      <c r="M729" s="104">
        <f>สกลนคร!AI58</f>
        <v>2738735.0300000003</v>
      </c>
      <c r="N729" s="100"/>
      <c r="O729" s="100"/>
      <c r="P729" s="100"/>
      <c r="Q729" s="92">
        <f t="shared" si="27"/>
        <v>-19220.570000000298</v>
      </c>
      <c r="R729" s="93">
        <f t="shared" si="28"/>
        <v>512.24608400828777</v>
      </c>
    </row>
    <row r="730" spans="1:18" x14ac:dyDescent="0.7">
      <c r="A730" s="99">
        <v>4</v>
      </c>
      <c r="B730" s="100" t="s">
        <v>59</v>
      </c>
      <c r="C730" s="100" t="s">
        <v>472</v>
      </c>
      <c r="D730" s="100" t="s">
        <v>473</v>
      </c>
      <c r="E730" s="100" t="s">
        <v>474</v>
      </c>
      <c r="F730" s="100" t="s">
        <v>178</v>
      </c>
      <c r="G730" s="100" t="s">
        <v>1133</v>
      </c>
      <c r="H730" s="101">
        <v>4812</v>
      </c>
      <c r="I730" s="99">
        <v>4</v>
      </c>
      <c r="J730" s="104">
        <f>สกลนคร!F59</f>
        <v>586152.35</v>
      </c>
      <c r="K730" s="103">
        <f>สกลนคร!AG59</f>
        <v>657696.62</v>
      </c>
      <c r="L730" s="104">
        <f>สกลนคร!AH59</f>
        <v>2087765.04</v>
      </c>
      <c r="M730" s="104">
        <f>สกลนคร!AI59</f>
        <v>2160104.62</v>
      </c>
      <c r="N730" s="100"/>
      <c r="O730" s="100"/>
      <c r="P730" s="100"/>
      <c r="Q730" s="92">
        <f t="shared" si="27"/>
        <v>-72339.580000000075</v>
      </c>
      <c r="R730" s="93">
        <f t="shared" si="28"/>
        <v>433.86638403990025</v>
      </c>
    </row>
    <row r="731" spans="1:18" x14ac:dyDescent="0.7">
      <c r="A731" s="99">
        <v>5</v>
      </c>
      <c r="B731" s="100" t="s">
        <v>59</v>
      </c>
      <c r="C731" s="100" t="s">
        <v>472</v>
      </c>
      <c r="D731" s="100" t="s">
        <v>473</v>
      </c>
      <c r="E731" s="100" t="s">
        <v>474</v>
      </c>
      <c r="F731" s="100" t="s">
        <v>178</v>
      </c>
      <c r="G731" s="100" t="s">
        <v>1134</v>
      </c>
      <c r="H731" s="101">
        <v>3019</v>
      </c>
      <c r="I731" s="99">
        <v>3</v>
      </c>
      <c r="J731" s="104">
        <f>สกลนคร!F60</f>
        <v>189223.99</v>
      </c>
      <c r="K731" s="103">
        <f>สกลนคร!AG60</f>
        <v>287169.27999999997</v>
      </c>
      <c r="L731" s="104">
        <f>สกลนคร!AH60</f>
        <v>2084590.92</v>
      </c>
      <c r="M731" s="104">
        <f>สกลนคร!AI60</f>
        <v>2200122.7999999998</v>
      </c>
      <c r="N731" s="100"/>
      <c r="O731" s="100"/>
      <c r="P731" s="100"/>
      <c r="Q731" s="92">
        <f t="shared" si="27"/>
        <v>-115531.87999999989</v>
      </c>
      <c r="R731" s="93">
        <f t="shared" si="28"/>
        <v>690.49053328916852</v>
      </c>
    </row>
    <row r="732" spans="1:18" x14ac:dyDescent="0.7">
      <c r="A732" s="99">
        <v>6</v>
      </c>
      <c r="B732" s="100" t="s">
        <v>59</v>
      </c>
      <c r="C732" s="100" t="s">
        <v>472</v>
      </c>
      <c r="D732" s="100" t="s">
        <v>473</v>
      </c>
      <c r="E732" s="100" t="s">
        <v>474</v>
      </c>
      <c r="F732" s="100" t="s">
        <v>178</v>
      </c>
      <c r="G732" s="100" t="s">
        <v>1135</v>
      </c>
      <c r="H732" s="101">
        <v>2474</v>
      </c>
      <c r="I732" s="99">
        <v>2</v>
      </c>
      <c r="J732" s="104">
        <f>สกลนคร!F61</f>
        <v>196537.89</v>
      </c>
      <c r="K732" s="103">
        <f>สกลนคร!AG61</f>
        <v>249105.82</v>
      </c>
      <c r="L732" s="104">
        <f>สกลนคร!AH61</f>
        <v>1512296.33</v>
      </c>
      <c r="M732" s="104">
        <f>สกลนคร!AI61</f>
        <v>1486515.53</v>
      </c>
      <c r="N732" s="100"/>
      <c r="O732" s="100"/>
      <c r="P732" s="100"/>
      <c r="Q732" s="92">
        <f t="shared" si="27"/>
        <v>25780.800000000047</v>
      </c>
      <c r="R732" s="93">
        <f t="shared" si="28"/>
        <v>611.275800323363</v>
      </c>
    </row>
    <row r="733" spans="1:18" x14ac:dyDescent="0.7">
      <c r="A733" s="99">
        <v>7</v>
      </c>
      <c r="B733" s="100" t="s">
        <v>59</v>
      </c>
      <c r="C733" s="100" t="s">
        <v>472</v>
      </c>
      <c r="D733" s="100" t="s">
        <v>473</v>
      </c>
      <c r="E733" s="100" t="s">
        <v>474</v>
      </c>
      <c r="F733" s="100" t="s">
        <v>178</v>
      </c>
      <c r="G733" s="100" t="s">
        <v>1136</v>
      </c>
      <c r="H733" s="101">
        <v>1964</v>
      </c>
      <c r="I733" s="99">
        <v>2</v>
      </c>
      <c r="J733" s="104">
        <f>สกลนคร!F62</f>
        <v>182385.77</v>
      </c>
      <c r="K733" s="103">
        <f>สกลนคร!AG62</f>
        <v>212518.06</v>
      </c>
      <c r="L733" s="104">
        <f>สกลนคร!AH62</f>
        <v>1708561.7000000002</v>
      </c>
      <c r="M733" s="104">
        <f>สกลนคร!AI62</f>
        <v>1733907.2300000002</v>
      </c>
      <c r="N733" s="100"/>
      <c r="O733" s="100"/>
      <c r="P733" s="100"/>
      <c r="Q733" s="92">
        <f t="shared" si="27"/>
        <v>-25345.530000000028</v>
      </c>
      <c r="R733" s="93">
        <f t="shared" si="28"/>
        <v>869.93976578411412</v>
      </c>
    </row>
    <row r="734" spans="1:18" x14ac:dyDescent="0.7">
      <c r="A734" s="99">
        <v>8</v>
      </c>
      <c r="B734" s="100" t="s">
        <v>59</v>
      </c>
      <c r="C734" s="100" t="s">
        <v>472</v>
      </c>
      <c r="D734" s="100" t="s">
        <v>473</v>
      </c>
      <c r="E734" s="100" t="s">
        <v>474</v>
      </c>
      <c r="F734" s="100" t="s">
        <v>178</v>
      </c>
      <c r="G734" s="100" t="s">
        <v>1137</v>
      </c>
      <c r="H734" s="101">
        <v>1314</v>
      </c>
      <c r="I734" s="99">
        <v>1</v>
      </c>
      <c r="J734" s="104">
        <f>สกลนคร!F63</f>
        <v>706523.65</v>
      </c>
      <c r="K734" s="103">
        <f>สกลนคร!AG63</f>
        <v>777912.02</v>
      </c>
      <c r="L734" s="104">
        <f>สกลนคร!AH63</f>
        <v>1644735.35</v>
      </c>
      <c r="M734" s="104">
        <f>สกลนคร!AI63</f>
        <v>1741487.75</v>
      </c>
      <c r="N734" s="100"/>
      <c r="O734" s="100"/>
      <c r="P734" s="100"/>
      <c r="Q734" s="92">
        <f t="shared" si="27"/>
        <v>-96752.399999999907</v>
      </c>
      <c r="R734" s="93">
        <f t="shared" si="28"/>
        <v>1251.7011796042618</v>
      </c>
    </row>
    <row r="735" spans="1:18" x14ac:dyDescent="0.7">
      <c r="A735" s="99">
        <v>9</v>
      </c>
      <c r="B735" s="100" t="s">
        <v>59</v>
      </c>
      <c r="C735" s="100" t="s">
        <v>472</v>
      </c>
      <c r="D735" s="100" t="s">
        <v>473</v>
      </c>
      <c r="E735" s="100" t="s">
        <v>474</v>
      </c>
      <c r="F735" s="100" t="s">
        <v>178</v>
      </c>
      <c r="G735" s="100" t="s">
        <v>1138</v>
      </c>
      <c r="H735" s="101">
        <v>2614</v>
      </c>
      <c r="I735" s="99">
        <v>2</v>
      </c>
      <c r="J735" s="104">
        <f>สกลนคร!F64</f>
        <v>324651.15999999997</v>
      </c>
      <c r="K735" s="103">
        <f>สกลนคร!AG64</f>
        <v>378065.25</v>
      </c>
      <c r="L735" s="104">
        <f>สกลนคร!AH64</f>
        <v>2051716.71</v>
      </c>
      <c r="M735" s="104">
        <f>สกลนคร!AI64</f>
        <v>2086286.03</v>
      </c>
      <c r="N735" s="100"/>
      <c r="O735" s="100"/>
      <c r="P735" s="100"/>
      <c r="Q735" s="92">
        <f t="shared" si="27"/>
        <v>-34569.320000000065</v>
      </c>
      <c r="R735" s="93">
        <f t="shared" si="28"/>
        <v>784.89545141545523</v>
      </c>
    </row>
    <row r="736" spans="1:18" x14ac:dyDescent="0.7">
      <c r="A736" s="99">
        <v>10</v>
      </c>
      <c r="B736" s="100" t="s">
        <v>59</v>
      </c>
      <c r="C736" s="100" t="s">
        <v>472</v>
      </c>
      <c r="D736" s="100" t="s">
        <v>473</v>
      </c>
      <c r="E736" s="100" t="s">
        <v>474</v>
      </c>
      <c r="F736" s="100" t="s">
        <v>178</v>
      </c>
      <c r="G736" s="100" t="s">
        <v>1139</v>
      </c>
      <c r="H736" s="101">
        <v>3039</v>
      </c>
      <c r="I736" s="99">
        <v>3</v>
      </c>
      <c r="J736" s="104">
        <f>สกลนคร!F65</f>
        <v>211926.5</v>
      </c>
      <c r="K736" s="103">
        <f>สกลนคร!AG65</f>
        <v>251600.02000000002</v>
      </c>
      <c r="L736" s="104">
        <f>สกลนคร!AH65</f>
        <v>1788429.99</v>
      </c>
      <c r="M736" s="104">
        <f>สกลนคร!AI65</f>
        <v>1765241.8</v>
      </c>
      <c r="N736" s="100"/>
      <c r="O736" s="100"/>
      <c r="P736" s="100"/>
      <c r="Q736" s="92">
        <f t="shared" si="27"/>
        <v>23188.189999999944</v>
      </c>
      <c r="R736" s="93">
        <f t="shared" si="28"/>
        <v>588.49292201382036</v>
      </c>
    </row>
    <row r="737" spans="1:18" x14ac:dyDescent="0.7">
      <c r="A737" s="99">
        <v>11</v>
      </c>
      <c r="B737" s="100" t="s">
        <v>59</v>
      </c>
      <c r="C737" s="100" t="s">
        <v>472</v>
      </c>
      <c r="D737" s="100" t="s">
        <v>473</v>
      </c>
      <c r="E737" s="100" t="s">
        <v>474</v>
      </c>
      <c r="F737" s="100" t="s">
        <v>178</v>
      </c>
      <c r="G737" s="100" t="s">
        <v>1140</v>
      </c>
      <c r="H737" s="101">
        <v>5019</v>
      </c>
      <c r="I737" s="99">
        <v>4</v>
      </c>
      <c r="J737" s="104">
        <f>สกลนคร!F66</f>
        <v>363363.06</v>
      </c>
      <c r="K737" s="103">
        <f>สกลนคร!AG66</f>
        <v>459914.51</v>
      </c>
      <c r="L737" s="104">
        <f>สกลนคร!AH66</f>
        <v>1579678.24</v>
      </c>
      <c r="M737" s="104">
        <f>สกลนคร!AI66</f>
        <v>1642453.4400000002</v>
      </c>
      <c r="N737" s="100"/>
      <c r="O737" s="100"/>
      <c r="P737" s="100"/>
      <c r="Q737" s="92">
        <f t="shared" si="27"/>
        <v>-62775.200000000186</v>
      </c>
      <c r="R737" s="93">
        <f t="shared" si="28"/>
        <v>314.73963737796373</v>
      </c>
    </row>
    <row r="738" spans="1:18" x14ac:dyDescent="0.7">
      <c r="A738" s="99">
        <v>12</v>
      </c>
      <c r="B738" s="100" t="s">
        <v>59</v>
      </c>
      <c r="C738" s="100" t="s">
        <v>472</v>
      </c>
      <c r="D738" s="100" t="s">
        <v>473</v>
      </c>
      <c r="E738" s="100" t="s">
        <v>474</v>
      </c>
      <c r="F738" s="100" t="s">
        <v>178</v>
      </c>
      <c r="G738" s="100" t="s">
        <v>1141</v>
      </c>
      <c r="H738" s="101">
        <v>4462</v>
      </c>
      <c r="I738" s="99">
        <v>3</v>
      </c>
      <c r="J738" s="104">
        <f>สกลนคร!F67</f>
        <v>449014.81</v>
      </c>
      <c r="K738" s="103">
        <f>สกลนคร!AG67</f>
        <v>533708.43999999994</v>
      </c>
      <c r="L738" s="104">
        <f>สกลนคร!AH67</f>
        <v>1767454.2</v>
      </c>
      <c r="M738" s="104">
        <f>สกลนคร!AI67</f>
        <v>1786973.01</v>
      </c>
      <c r="N738" s="100"/>
      <c r="O738" s="100"/>
      <c r="P738" s="100"/>
      <c r="Q738" s="92">
        <f t="shared" si="27"/>
        <v>-19518.810000000056</v>
      </c>
      <c r="R738" s="93">
        <f t="shared" si="28"/>
        <v>396.11255042581803</v>
      </c>
    </row>
    <row r="739" spans="1:18" x14ac:dyDescent="0.7">
      <c r="A739" s="99">
        <v>13</v>
      </c>
      <c r="B739" s="100" t="s">
        <v>59</v>
      </c>
      <c r="C739" s="100" t="s">
        <v>472</v>
      </c>
      <c r="D739" s="100" t="s">
        <v>473</v>
      </c>
      <c r="E739" s="100" t="s">
        <v>474</v>
      </c>
      <c r="F739" s="100" t="s">
        <v>178</v>
      </c>
      <c r="G739" s="100" t="s">
        <v>1142</v>
      </c>
      <c r="H739" s="101">
        <v>3744</v>
      </c>
      <c r="I739" s="99">
        <v>3</v>
      </c>
      <c r="J739" s="104">
        <f>สกลนคร!F68</f>
        <v>234771.65</v>
      </c>
      <c r="K739" s="103">
        <f>สกลนคร!AG68</f>
        <v>312045.09000000003</v>
      </c>
      <c r="L739" s="104">
        <f>สกลนคร!AH68</f>
        <v>2055128.84</v>
      </c>
      <c r="M739" s="104">
        <f>สกลนคร!AI68</f>
        <v>1939064.89</v>
      </c>
      <c r="N739" s="100"/>
      <c r="O739" s="100"/>
      <c r="P739" s="100"/>
      <c r="Q739" s="92">
        <f t="shared" si="27"/>
        <v>116063.95000000019</v>
      </c>
      <c r="R739" s="93">
        <f t="shared" si="28"/>
        <v>548.91261752136757</v>
      </c>
    </row>
    <row r="740" spans="1:18" x14ac:dyDescent="0.7">
      <c r="A740" s="99">
        <v>14</v>
      </c>
      <c r="B740" s="100" t="s">
        <v>59</v>
      </c>
      <c r="C740" s="100" t="s">
        <v>472</v>
      </c>
      <c r="D740" s="100" t="s">
        <v>473</v>
      </c>
      <c r="E740" s="100" t="s">
        <v>474</v>
      </c>
      <c r="F740" s="100" t="s">
        <v>178</v>
      </c>
      <c r="G740" s="100" t="s">
        <v>1143</v>
      </c>
      <c r="H740" s="101">
        <v>3274</v>
      </c>
      <c r="I740" s="99">
        <v>3</v>
      </c>
      <c r="J740" s="104">
        <f>สกลนคร!F69</f>
        <v>249083.37</v>
      </c>
      <c r="K740" s="103">
        <f>สกลนคร!AG69</f>
        <v>286621.68</v>
      </c>
      <c r="L740" s="104">
        <f>สกลนคร!AH69</f>
        <v>3279159.8600000003</v>
      </c>
      <c r="M740" s="104">
        <f>สกลนคร!AI69</f>
        <v>3306921.12</v>
      </c>
      <c r="N740" s="100"/>
      <c r="O740" s="100"/>
      <c r="P740" s="100"/>
      <c r="Q740" s="92">
        <f t="shared" si="27"/>
        <v>-27761.259999999776</v>
      </c>
      <c r="R740" s="93">
        <f t="shared" si="28"/>
        <v>1001.576010995724</v>
      </c>
    </row>
    <row r="741" spans="1:18" s="119" customFormat="1" x14ac:dyDescent="0.7">
      <c r="A741" s="113">
        <v>15</v>
      </c>
      <c r="B741" s="114" t="s">
        <v>59</v>
      </c>
      <c r="C741" s="114" t="s">
        <v>477</v>
      </c>
      <c r="D741" s="114" t="s">
        <v>473</v>
      </c>
      <c r="E741" s="114" t="s">
        <v>474</v>
      </c>
      <c r="F741" s="114" t="s">
        <v>178</v>
      </c>
      <c r="G741" s="114" t="s">
        <v>1144</v>
      </c>
      <c r="H741" s="115">
        <v>2726</v>
      </c>
      <c r="I741" s="113">
        <v>2</v>
      </c>
      <c r="J741" s="104">
        <f>สกลนคร!F70</f>
        <v>283005.73</v>
      </c>
      <c r="K741" s="103">
        <f>สกลนคร!AG70</f>
        <v>385081.24</v>
      </c>
      <c r="L741" s="104">
        <f>สกลนคร!AH70</f>
        <v>1461246.24</v>
      </c>
      <c r="M741" s="104">
        <f>สกลนคร!AI70</f>
        <v>1635965.62</v>
      </c>
      <c r="N741" s="114"/>
      <c r="O741" s="114"/>
      <c r="P741" s="114"/>
      <c r="Q741" s="117">
        <f t="shared" si="27"/>
        <v>-174719.38000000012</v>
      </c>
      <c r="R741" s="118">
        <f t="shared" si="28"/>
        <v>536.04044020542915</v>
      </c>
    </row>
    <row r="742" spans="1:18" s="111" customFormat="1" x14ac:dyDescent="0.7">
      <c r="A742" s="105">
        <v>4</v>
      </c>
      <c r="B742" s="106" t="s">
        <v>59</v>
      </c>
      <c r="C742" s="106"/>
      <c r="D742" s="106"/>
      <c r="E742" s="106" t="s">
        <v>75</v>
      </c>
      <c r="F742" s="106"/>
      <c r="G742" s="106" t="s">
        <v>476</v>
      </c>
      <c r="H742" s="112">
        <f>SUM(H727:H740)</f>
        <v>46378</v>
      </c>
      <c r="I742" s="105"/>
      <c r="J742" s="108">
        <f>SUM(J727:J740)</f>
        <v>4548605.63</v>
      </c>
      <c r="K742" s="108">
        <f>SUM(K727:K740)</f>
        <v>5148027.75</v>
      </c>
      <c r="L742" s="108">
        <f>SUM(L727:L740)</f>
        <v>27004285.749999996</v>
      </c>
      <c r="M742" s="108">
        <f>SUM(M727:M740)</f>
        <v>27413462.180000007</v>
      </c>
      <c r="N742" s="106">
        <v>14</v>
      </c>
      <c r="O742" s="106">
        <v>14</v>
      </c>
      <c r="P742" s="106">
        <f>N742-O742</f>
        <v>0</v>
      </c>
      <c r="Q742" s="109">
        <f t="shared" si="27"/>
        <v>-409176.43000001088</v>
      </c>
      <c r="R742" s="110">
        <f>L742/H742</f>
        <v>582.26499094398196</v>
      </c>
    </row>
    <row r="743" spans="1:18" x14ac:dyDescent="0.7">
      <c r="A743" s="99">
        <v>1</v>
      </c>
      <c r="B743" s="100" t="s">
        <v>59</v>
      </c>
      <c r="C743" s="100" t="s">
        <v>477</v>
      </c>
      <c r="D743" s="100" t="s">
        <v>101</v>
      </c>
      <c r="E743" s="100" t="s">
        <v>478</v>
      </c>
      <c r="F743" s="100" t="s">
        <v>208</v>
      </c>
      <c r="G743" s="100" t="s">
        <v>479</v>
      </c>
      <c r="H743" s="101"/>
      <c r="I743" s="99"/>
      <c r="J743" s="102"/>
      <c r="K743" s="103"/>
      <c r="L743" s="104"/>
      <c r="M743" s="104"/>
      <c r="N743" s="100"/>
      <c r="O743" s="100"/>
      <c r="P743" s="100"/>
    </row>
    <row r="744" spans="1:18" s="119" customFormat="1" x14ac:dyDescent="0.7">
      <c r="A744" s="113">
        <v>2</v>
      </c>
      <c r="B744" s="114" t="s">
        <v>59</v>
      </c>
      <c r="C744" s="114" t="s">
        <v>477</v>
      </c>
      <c r="D744" s="114" t="s">
        <v>101</v>
      </c>
      <c r="E744" s="114" t="s">
        <v>478</v>
      </c>
      <c r="F744" s="114" t="s">
        <v>178</v>
      </c>
      <c r="G744" s="114" t="s">
        <v>1145</v>
      </c>
      <c r="H744" s="115">
        <v>6085</v>
      </c>
      <c r="I744" s="113">
        <v>5</v>
      </c>
      <c r="J744" s="104">
        <f>สกลนคร!F71</f>
        <v>577843.74</v>
      </c>
      <c r="K744" s="116">
        <f>สกลนคร!AG71</f>
        <v>700505.36</v>
      </c>
      <c r="L744" s="104">
        <f>สกลนคร!AH71</f>
        <v>3175759.58</v>
      </c>
      <c r="M744" s="104">
        <f>สกลนคร!AI71</f>
        <v>3119921.93</v>
      </c>
      <c r="N744" s="114"/>
      <c r="O744" s="114"/>
      <c r="P744" s="114"/>
      <c r="Q744" s="92">
        <f t="shared" si="27"/>
        <v>55837.649999999907</v>
      </c>
      <c r="R744" s="93">
        <f t="shared" si="28"/>
        <v>521.8996844700082</v>
      </c>
    </row>
    <row r="745" spans="1:18" s="119" customFormat="1" x14ac:dyDescent="0.7">
      <c r="A745" s="113">
        <v>3</v>
      </c>
      <c r="B745" s="114" t="s">
        <v>59</v>
      </c>
      <c r="C745" s="114" t="s">
        <v>477</v>
      </c>
      <c r="D745" s="114" t="s">
        <v>101</v>
      </c>
      <c r="E745" s="114" t="s">
        <v>478</v>
      </c>
      <c r="F745" s="114" t="s">
        <v>178</v>
      </c>
      <c r="G745" s="114" t="s">
        <v>1146</v>
      </c>
      <c r="H745" s="115">
        <v>4230</v>
      </c>
      <c r="I745" s="113">
        <v>3</v>
      </c>
      <c r="J745" s="104">
        <f>สกลนคร!F72</f>
        <v>712612.53</v>
      </c>
      <c r="K745" s="116">
        <f>สกลนคร!AG72</f>
        <v>1076079.57</v>
      </c>
      <c r="L745" s="104">
        <f>สกลนคร!AH72</f>
        <v>2902583.15</v>
      </c>
      <c r="M745" s="104">
        <f>สกลนคร!AI72</f>
        <v>2677253.61</v>
      </c>
      <c r="N745" s="114"/>
      <c r="O745" s="114"/>
      <c r="P745" s="114"/>
      <c r="Q745" s="92">
        <f t="shared" si="27"/>
        <v>225329.54000000004</v>
      </c>
      <c r="R745" s="93">
        <f t="shared" si="28"/>
        <v>686.18986997635932</v>
      </c>
    </row>
    <row r="746" spans="1:18" s="119" customFormat="1" x14ac:dyDescent="0.7">
      <c r="A746" s="113">
        <v>4</v>
      </c>
      <c r="B746" s="114" t="s">
        <v>59</v>
      </c>
      <c r="C746" s="114" t="s">
        <v>477</v>
      </c>
      <c r="D746" s="114" t="s">
        <v>101</v>
      </c>
      <c r="E746" s="114" t="s">
        <v>478</v>
      </c>
      <c r="F746" s="114" t="s">
        <v>178</v>
      </c>
      <c r="G746" s="114" t="s">
        <v>1147</v>
      </c>
      <c r="H746" s="115">
        <v>4909</v>
      </c>
      <c r="I746" s="113">
        <v>4</v>
      </c>
      <c r="J746" s="104">
        <f>สกลนคร!F73</f>
        <v>766358.5</v>
      </c>
      <c r="K746" s="116">
        <f>สกลนคร!AG73</f>
        <v>825117.04</v>
      </c>
      <c r="L746" s="104">
        <f>สกลนคร!AH73</f>
        <v>2731143.21</v>
      </c>
      <c r="M746" s="104">
        <f>สกลนคร!AI73</f>
        <v>2823965.84</v>
      </c>
      <c r="N746" s="114"/>
      <c r="O746" s="114"/>
      <c r="P746" s="114"/>
      <c r="Q746" s="92">
        <f t="shared" si="27"/>
        <v>-92822.629999999888</v>
      </c>
      <c r="R746" s="93">
        <f t="shared" si="28"/>
        <v>556.35429007944595</v>
      </c>
    </row>
    <row r="747" spans="1:18" s="119" customFormat="1" x14ac:dyDescent="0.7">
      <c r="A747" s="113">
        <v>5</v>
      </c>
      <c r="B747" s="114" t="s">
        <v>59</v>
      </c>
      <c r="C747" s="114" t="s">
        <v>477</v>
      </c>
      <c r="D747" s="114" t="s">
        <v>101</v>
      </c>
      <c r="E747" s="114" t="s">
        <v>478</v>
      </c>
      <c r="F747" s="114" t="s">
        <v>178</v>
      </c>
      <c r="G747" s="114" t="s">
        <v>1148</v>
      </c>
      <c r="H747" s="115">
        <v>3876</v>
      </c>
      <c r="I747" s="113">
        <v>3</v>
      </c>
      <c r="J747" s="104">
        <f>สกลนคร!F74</f>
        <v>680835.31</v>
      </c>
      <c r="K747" s="116">
        <f>สกลนคร!AG74</f>
        <v>786137.12000000011</v>
      </c>
      <c r="L747" s="104">
        <f>สกลนคร!AH74</f>
        <v>2825651.8499999996</v>
      </c>
      <c r="M747" s="104">
        <f>สกลนคร!AI74</f>
        <v>2769483.98</v>
      </c>
      <c r="N747" s="114"/>
      <c r="O747" s="114"/>
      <c r="P747" s="114"/>
      <c r="Q747" s="92">
        <f t="shared" si="27"/>
        <v>56167.869999999646</v>
      </c>
      <c r="R747" s="93">
        <f t="shared" si="28"/>
        <v>729.0123452012383</v>
      </c>
    </row>
    <row r="748" spans="1:18" s="119" customFormat="1" x14ac:dyDescent="0.7">
      <c r="A748" s="113">
        <v>6</v>
      </c>
      <c r="B748" s="114" t="s">
        <v>59</v>
      </c>
      <c r="C748" s="114" t="s">
        <v>477</v>
      </c>
      <c r="D748" s="114" t="s">
        <v>101</v>
      </c>
      <c r="E748" s="114" t="s">
        <v>478</v>
      </c>
      <c r="F748" s="114" t="s">
        <v>178</v>
      </c>
      <c r="G748" s="114" t="s">
        <v>1149</v>
      </c>
      <c r="H748" s="115">
        <v>4206</v>
      </c>
      <c r="I748" s="113">
        <v>3</v>
      </c>
      <c r="J748" s="104">
        <f>สกลนคร!F75</f>
        <v>233773.23</v>
      </c>
      <c r="K748" s="116">
        <f>สกลนคร!AG75</f>
        <v>294539.26</v>
      </c>
      <c r="L748" s="104">
        <f>สกลนคร!AH75</f>
        <v>2583546.5</v>
      </c>
      <c r="M748" s="104">
        <f>สกลนคร!AI75</f>
        <v>2752963.73</v>
      </c>
      <c r="N748" s="114"/>
      <c r="O748" s="114"/>
      <c r="P748" s="114"/>
      <c r="Q748" s="92">
        <f t="shared" si="27"/>
        <v>-169417.22999999998</v>
      </c>
      <c r="R748" s="93">
        <f t="shared" si="28"/>
        <v>614.25261531145986</v>
      </c>
    </row>
    <row r="749" spans="1:18" s="119" customFormat="1" x14ac:dyDescent="0.7">
      <c r="A749" s="113">
        <v>7</v>
      </c>
      <c r="B749" s="114" t="s">
        <v>59</v>
      </c>
      <c r="C749" s="114" t="s">
        <v>477</v>
      </c>
      <c r="D749" s="114" t="s">
        <v>101</v>
      </c>
      <c r="E749" s="114" t="s">
        <v>478</v>
      </c>
      <c r="F749" s="114" t="s">
        <v>178</v>
      </c>
      <c r="G749" s="114" t="s">
        <v>1150</v>
      </c>
      <c r="H749" s="115">
        <v>2071</v>
      </c>
      <c r="I749" s="113">
        <v>2</v>
      </c>
      <c r="J749" s="104">
        <f>สกลนคร!F76</f>
        <v>503363.66</v>
      </c>
      <c r="K749" s="116">
        <f>สกลนคร!AG76</f>
        <v>547599.06999999995</v>
      </c>
      <c r="L749" s="104">
        <f>สกลนคร!AH76</f>
        <v>2323917.12</v>
      </c>
      <c r="M749" s="104">
        <f>สกลนคร!AI76</f>
        <v>2470073.88</v>
      </c>
      <c r="N749" s="114"/>
      <c r="O749" s="114"/>
      <c r="P749" s="114"/>
      <c r="Q749" s="92">
        <f t="shared" si="27"/>
        <v>-146156.75999999978</v>
      </c>
      <c r="R749" s="93">
        <f t="shared" si="28"/>
        <v>1122.1231868662483</v>
      </c>
    </row>
    <row r="750" spans="1:18" s="119" customFormat="1" x14ac:dyDescent="0.7">
      <c r="A750" s="113">
        <v>8</v>
      </c>
      <c r="B750" s="114" t="s">
        <v>59</v>
      </c>
      <c r="C750" s="114" t="s">
        <v>477</v>
      </c>
      <c r="D750" s="114" t="s">
        <v>101</v>
      </c>
      <c r="E750" s="114" t="s">
        <v>478</v>
      </c>
      <c r="F750" s="114" t="s">
        <v>178</v>
      </c>
      <c r="G750" s="114" t="s">
        <v>1151</v>
      </c>
      <c r="H750" s="115">
        <v>1955</v>
      </c>
      <c r="I750" s="113">
        <v>2</v>
      </c>
      <c r="J750" s="104">
        <f>สกลนคร!F77</f>
        <v>407070.62</v>
      </c>
      <c r="K750" s="116">
        <f>สกลนคร!AG77</f>
        <v>699054.51</v>
      </c>
      <c r="L750" s="104">
        <f>สกลนคร!AH77</f>
        <v>2679146.1</v>
      </c>
      <c r="M750" s="104">
        <f>สกลนคร!AI77</f>
        <v>2477038.59</v>
      </c>
      <c r="N750" s="114"/>
      <c r="O750" s="114"/>
      <c r="P750" s="114"/>
      <c r="Q750" s="92">
        <f t="shared" si="27"/>
        <v>202107.51000000024</v>
      </c>
      <c r="R750" s="93">
        <f t="shared" si="28"/>
        <v>1370.407212276215</v>
      </c>
    </row>
    <row r="751" spans="1:18" s="111" customFormat="1" x14ac:dyDescent="0.7">
      <c r="A751" s="105">
        <v>5</v>
      </c>
      <c r="B751" s="106" t="s">
        <v>59</v>
      </c>
      <c r="C751" s="106"/>
      <c r="D751" s="106"/>
      <c r="E751" s="106" t="s">
        <v>75</v>
      </c>
      <c r="F751" s="106"/>
      <c r="G751" s="106" t="s">
        <v>480</v>
      </c>
      <c r="H751" s="112">
        <f>SUM(H744:H750)</f>
        <v>27332</v>
      </c>
      <c r="I751" s="105"/>
      <c r="J751" s="108">
        <f>SUM(J743:J750)</f>
        <v>3881857.5900000003</v>
      </c>
      <c r="K751" s="108">
        <f>SUM(K743:K750)</f>
        <v>4929031.9300000006</v>
      </c>
      <c r="L751" s="108">
        <f>SUM(L743:L750)</f>
        <v>19221747.510000002</v>
      </c>
      <c r="M751" s="108">
        <f>SUM(M743:M750)</f>
        <v>19090701.559999999</v>
      </c>
      <c r="N751" s="106">
        <v>7</v>
      </c>
      <c r="O751" s="106">
        <v>7</v>
      </c>
      <c r="P751" s="106">
        <f>N751-O751</f>
        <v>0</v>
      </c>
      <c r="Q751" s="109">
        <f t="shared" si="27"/>
        <v>131045.95000000298</v>
      </c>
      <c r="R751" s="110">
        <f>L751/H751</f>
        <v>703.26897080345384</v>
      </c>
    </row>
    <row r="752" spans="1:18" x14ac:dyDescent="0.7">
      <c r="A752" s="99">
        <v>1</v>
      </c>
      <c r="B752" s="100" t="s">
        <v>59</v>
      </c>
      <c r="C752" s="100" t="s">
        <v>481</v>
      </c>
      <c r="D752" s="100" t="s">
        <v>108</v>
      </c>
      <c r="E752" s="100" t="s">
        <v>482</v>
      </c>
      <c r="F752" s="100" t="s">
        <v>208</v>
      </c>
      <c r="G752" s="100" t="s">
        <v>483</v>
      </c>
      <c r="H752" s="101"/>
      <c r="I752" s="99"/>
      <c r="J752" s="102"/>
      <c r="K752" s="103"/>
      <c r="L752" s="104"/>
      <c r="M752" s="104"/>
      <c r="N752" s="100"/>
      <c r="O752" s="100"/>
      <c r="P752" s="100"/>
    </row>
    <row r="753" spans="1:18" x14ac:dyDescent="0.7">
      <c r="A753" s="99">
        <v>2</v>
      </c>
      <c r="B753" s="100" t="s">
        <v>59</v>
      </c>
      <c r="C753" s="100" t="s">
        <v>481</v>
      </c>
      <c r="D753" s="100" t="s">
        <v>108</v>
      </c>
      <c r="E753" s="100" t="s">
        <v>482</v>
      </c>
      <c r="F753" s="100" t="s">
        <v>178</v>
      </c>
      <c r="G753" s="100" t="s">
        <v>1152</v>
      </c>
      <c r="H753" s="101">
        <v>3739</v>
      </c>
      <c r="I753" s="99">
        <v>3</v>
      </c>
      <c r="J753" s="104">
        <f>สกลนคร!F78</f>
        <v>281540.73</v>
      </c>
      <c r="K753" s="103">
        <f>สกลนคร!AG78</f>
        <v>339509.1</v>
      </c>
      <c r="L753" s="104">
        <f>สกลนคร!AH78</f>
        <v>1637569.45</v>
      </c>
      <c r="M753" s="104">
        <f>สกลนคร!AI78</f>
        <v>1523398.58</v>
      </c>
      <c r="N753" s="100"/>
      <c r="O753" s="100"/>
      <c r="P753" s="100"/>
      <c r="Q753" s="92">
        <f t="shared" si="27"/>
        <v>114170.86999999988</v>
      </c>
      <c r="R753" s="93">
        <f t="shared" si="28"/>
        <v>437.96989836854772</v>
      </c>
    </row>
    <row r="754" spans="1:18" x14ac:dyDescent="0.7">
      <c r="A754" s="99">
        <v>3</v>
      </c>
      <c r="B754" s="100" t="s">
        <v>59</v>
      </c>
      <c r="C754" s="100" t="s">
        <v>481</v>
      </c>
      <c r="D754" s="100" t="s">
        <v>108</v>
      </c>
      <c r="E754" s="100" t="s">
        <v>482</v>
      </c>
      <c r="F754" s="100" t="s">
        <v>178</v>
      </c>
      <c r="G754" s="100" t="s">
        <v>1153</v>
      </c>
      <c r="H754" s="101">
        <v>3786</v>
      </c>
      <c r="I754" s="99">
        <v>3</v>
      </c>
      <c r="J754" s="104">
        <f>สกลนคร!F79</f>
        <v>236276.52</v>
      </c>
      <c r="K754" s="103">
        <f>สกลนคร!AG79</f>
        <v>307157.17</v>
      </c>
      <c r="L754" s="104">
        <f>สกลนคร!AH79</f>
        <v>2728341.73</v>
      </c>
      <c r="M754" s="104">
        <f>สกลนคร!AI79</f>
        <v>2604416.0100000002</v>
      </c>
      <c r="N754" s="100"/>
      <c r="O754" s="100"/>
      <c r="P754" s="100"/>
      <c r="Q754" s="92">
        <f t="shared" si="27"/>
        <v>123925.71999999974</v>
      </c>
      <c r="R754" s="93">
        <f t="shared" si="28"/>
        <v>720.6396539883782</v>
      </c>
    </row>
    <row r="755" spans="1:18" x14ac:dyDescent="0.7">
      <c r="A755" s="99">
        <v>4</v>
      </c>
      <c r="B755" s="100" t="s">
        <v>59</v>
      </c>
      <c r="C755" s="100" t="s">
        <v>481</v>
      </c>
      <c r="D755" s="100" t="s">
        <v>108</v>
      </c>
      <c r="E755" s="100" t="s">
        <v>482</v>
      </c>
      <c r="F755" s="100" t="s">
        <v>178</v>
      </c>
      <c r="G755" s="100" t="s">
        <v>1154</v>
      </c>
      <c r="H755" s="101">
        <v>3021</v>
      </c>
      <c r="I755" s="99">
        <v>3</v>
      </c>
      <c r="J755" s="104">
        <f>สกลนคร!F80</f>
        <v>229134.96</v>
      </c>
      <c r="K755" s="103">
        <f>สกลนคร!AG80</f>
        <v>283803.95</v>
      </c>
      <c r="L755" s="104">
        <f>สกลนคร!AH80</f>
        <v>2357366.7800000003</v>
      </c>
      <c r="M755" s="104">
        <f>สกลนคร!AI80</f>
        <v>2213688.3200000003</v>
      </c>
      <c r="N755" s="100"/>
      <c r="O755" s="100"/>
      <c r="P755" s="100"/>
      <c r="Q755" s="92">
        <f t="shared" si="27"/>
        <v>143678.45999999996</v>
      </c>
      <c r="R755" s="93">
        <f t="shared" si="28"/>
        <v>780.32664018536911</v>
      </c>
    </row>
    <row r="756" spans="1:18" x14ac:dyDescent="0.7">
      <c r="A756" s="99">
        <v>5</v>
      </c>
      <c r="B756" s="100" t="s">
        <v>59</v>
      </c>
      <c r="C756" s="100" t="s">
        <v>481</v>
      </c>
      <c r="D756" s="100" t="s">
        <v>108</v>
      </c>
      <c r="E756" s="100" t="s">
        <v>482</v>
      </c>
      <c r="F756" s="100" t="s">
        <v>178</v>
      </c>
      <c r="G756" s="100" t="s">
        <v>1155</v>
      </c>
      <c r="H756" s="101">
        <v>1545</v>
      </c>
      <c r="I756" s="99">
        <v>2</v>
      </c>
      <c r="J756" s="104">
        <f>สกลนคร!F81</f>
        <v>235349.61</v>
      </c>
      <c r="K756" s="103">
        <f>สกลนคร!AG81</f>
        <v>257998.99</v>
      </c>
      <c r="L756" s="104">
        <f>สกลนคร!AH81</f>
        <v>1608259.63</v>
      </c>
      <c r="M756" s="104">
        <f>สกลนคร!AI81</f>
        <v>1635802.6300000001</v>
      </c>
      <c r="N756" s="100"/>
      <c r="O756" s="100"/>
      <c r="P756" s="100"/>
      <c r="Q756" s="92">
        <f t="shared" si="27"/>
        <v>-27543.000000000233</v>
      </c>
      <c r="R756" s="93">
        <f t="shared" si="28"/>
        <v>1040.9447443365696</v>
      </c>
    </row>
    <row r="757" spans="1:18" x14ac:dyDescent="0.7">
      <c r="A757" s="99">
        <v>6</v>
      </c>
      <c r="B757" s="100" t="s">
        <v>59</v>
      </c>
      <c r="C757" s="100" t="s">
        <v>481</v>
      </c>
      <c r="D757" s="100" t="s">
        <v>108</v>
      </c>
      <c r="E757" s="100" t="s">
        <v>482</v>
      </c>
      <c r="F757" s="100" t="s">
        <v>178</v>
      </c>
      <c r="G757" s="100" t="s">
        <v>1156</v>
      </c>
      <c r="H757" s="101">
        <v>3954</v>
      </c>
      <c r="I757" s="99">
        <v>3</v>
      </c>
      <c r="J757" s="104">
        <f>สกลนคร!F82</f>
        <v>173749.99</v>
      </c>
      <c r="K757" s="103">
        <f>สกลนคร!AG82</f>
        <v>201164.68</v>
      </c>
      <c r="L757" s="104">
        <f>สกลนคร!AH82</f>
        <v>1619810.46</v>
      </c>
      <c r="M757" s="104">
        <f>สกลนคร!AI82</f>
        <v>1473592.47</v>
      </c>
      <c r="N757" s="100"/>
      <c r="O757" s="100"/>
      <c r="P757" s="100"/>
      <c r="Q757" s="92">
        <f t="shared" si="27"/>
        <v>146217.99</v>
      </c>
      <c r="R757" s="93">
        <f t="shared" si="28"/>
        <v>409.66374810318666</v>
      </c>
    </row>
    <row r="758" spans="1:18" x14ac:dyDescent="0.7">
      <c r="A758" s="99">
        <v>7</v>
      </c>
      <c r="B758" s="100" t="s">
        <v>59</v>
      </c>
      <c r="C758" s="100" t="s">
        <v>481</v>
      </c>
      <c r="D758" s="100" t="s">
        <v>108</v>
      </c>
      <c r="E758" s="100" t="s">
        <v>482</v>
      </c>
      <c r="F758" s="100" t="s">
        <v>178</v>
      </c>
      <c r="G758" s="100" t="s">
        <v>1157</v>
      </c>
      <c r="H758" s="101">
        <v>6234</v>
      </c>
      <c r="I758" s="99">
        <v>5</v>
      </c>
      <c r="J758" s="104">
        <f>สกลนคร!F83</f>
        <v>365013.4</v>
      </c>
      <c r="K758" s="103">
        <f>สกลนคร!AG83</f>
        <v>433452.84</v>
      </c>
      <c r="L758" s="104">
        <f>สกลนคร!AH83</f>
        <v>2897479.6800000002</v>
      </c>
      <c r="M758" s="104">
        <f>สกลนคร!AI83</f>
        <v>2720059.61</v>
      </c>
      <c r="N758" s="100"/>
      <c r="O758" s="100"/>
      <c r="P758" s="100"/>
      <c r="Q758" s="92">
        <f t="shared" si="27"/>
        <v>177420.0700000003</v>
      </c>
      <c r="R758" s="93">
        <f t="shared" si="28"/>
        <v>464.7866025024062</v>
      </c>
    </row>
    <row r="759" spans="1:18" x14ac:dyDescent="0.7">
      <c r="A759" s="99">
        <v>8</v>
      </c>
      <c r="B759" s="100" t="s">
        <v>59</v>
      </c>
      <c r="C759" s="100" t="s">
        <v>481</v>
      </c>
      <c r="D759" s="100" t="s">
        <v>108</v>
      </c>
      <c r="E759" s="100" t="s">
        <v>482</v>
      </c>
      <c r="F759" s="100" t="s">
        <v>178</v>
      </c>
      <c r="G759" s="100" t="s">
        <v>1158</v>
      </c>
      <c r="H759" s="101">
        <v>4005</v>
      </c>
      <c r="I759" s="99">
        <v>3</v>
      </c>
      <c r="J759" s="104">
        <f>สกลนคร!F84</f>
        <v>210695.36</v>
      </c>
      <c r="K759" s="103">
        <f>สกลนคร!AG84</f>
        <v>265549.18</v>
      </c>
      <c r="L759" s="104">
        <f>สกลนคร!AH84</f>
        <v>2969104.63</v>
      </c>
      <c r="M759" s="104">
        <f>สกลนคร!AI84</f>
        <v>2727710.51</v>
      </c>
      <c r="N759" s="100"/>
      <c r="O759" s="100"/>
      <c r="P759" s="100"/>
      <c r="Q759" s="92">
        <f t="shared" si="27"/>
        <v>241394.12000000011</v>
      </c>
      <c r="R759" s="93">
        <f t="shared" si="28"/>
        <v>741.34947066167285</v>
      </c>
    </row>
    <row r="760" spans="1:18" x14ac:dyDescent="0.7">
      <c r="A760" s="99">
        <v>9</v>
      </c>
      <c r="B760" s="100" t="s">
        <v>59</v>
      </c>
      <c r="C760" s="100" t="s">
        <v>481</v>
      </c>
      <c r="D760" s="100" t="s">
        <v>108</v>
      </c>
      <c r="E760" s="100" t="s">
        <v>482</v>
      </c>
      <c r="F760" s="100" t="s">
        <v>178</v>
      </c>
      <c r="G760" s="100" t="s">
        <v>1159</v>
      </c>
      <c r="H760" s="101">
        <v>3358</v>
      </c>
      <c r="I760" s="99">
        <v>3</v>
      </c>
      <c r="J760" s="104">
        <f>สกลนคร!F85</f>
        <v>334915.14</v>
      </c>
      <c r="K760" s="103">
        <f>สกลนคร!AG85</f>
        <v>365062.13</v>
      </c>
      <c r="L760" s="104">
        <f>สกลนคร!AH85</f>
        <v>2225021.63</v>
      </c>
      <c r="M760" s="104">
        <f>สกลนคร!AI85</f>
        <v>2161335.9</v>
      </c>
      <c r="N760" s="100"/>
      <c r="O760" s="100"/>
      <c r="P760" s="100"/>
      <c r="Q760" s="92">
        <f t="shared" si="27"/>
        <v>63685.729999999981</v>
      </c>
      <c r="R760" s="93">
        <f t="shared" si="28"/>
        <v>662.60322513400831</v>
      </c>
    </row>
    <row r="761" spans="1:18" x14ac:dyDescent="0.7">
      <c r="A761" s="99">
        <v>10</v>
      </c>
      <c r="B761" s="100" t="s">
        <v>59</v>
      </c>
      <c r="C761" s="100" t="s">
        <v>481</v>
      </c>
      <c r="D761" s="100" t="s">
        <v>108</v>
      </c>
      <c r="E761" s="100" t="s">
        <v>482</v>
      </c>
      <c r="F761" s="100" t="s">
        <v>178</v>
      </c>
      <c r="G761" s="100" t="s">
        <v>1160</v>
      </c>
      <c r="H761" s="101">
        <v>1364</v>
      </c>
      <c r="I761" s="99">
        <v>1</v>
      </c>
      <c r="J761" s="104">
        <f>สกลนคร!F86</f>
        <v>199003.41</v>
      </c>
      <c r="K761" s="103">
        <f>สกลนคร!AG86</f>
        <v>218899.03</v>
      </c>
      <c r="L761" s="104">
        <f>สกลนคร!AH86</f>
        <v>1022593.2100000001</v>
      </c>
      <c r="M761" s="104">
        <f>สกลนคร!AI86</f>
        <v>951923.00999999989</v>
      </c>
      <c r="N761" s="100"/>
      <c r="O761" s="100"/>
      <c r="P761" s="100"/>
      <c r="Q761" s="92">
        <f t="shared" si="27"/>
        <v>70670.200000000186</v>
      </c>
      <c r="R761" s="93">
        <f t="shared" si="28"/>
        <v>749.70176686217019</v>
      </c>
    </row>
    <row r="762" spans="1:18" s="111" customFormat="1" x14ac:dyDescent="0.7">
      <c r="A762" s="105">
        <v>6</v>
      </c>
      <c r="B762" s="106" t="s">
        <v>59</v>
      </c>
      <c r="C762" s="106"/>
      <c r="D762" s="106"/>
      <c r="E762" s="106" t="s">
        <v>75</v>
      </c>
      <c r="F762" s="106"/>
      <c r="G762" s="106" t="s">
        <v>484</v>
      </c>
      <c r="H762" s="112">
        <f>SUM(H753:H761)</f>
        <v>31006</v>
      </c>
      <c r="I762" s="105"/>
      <c r="J762" s="108">
        <f>SUM(J752:J761)</f>
        <v>2265679.12</v>
      </c>
      <c r="K762" s="108">
        <f>SUM(K752:K761)</f>
        <v>2672597.0699999998</v>
      </c>
      <c r="L762" s="108">
        <f>SUM(L752:L761)</f>
        <v>19065547.199999999</v>
      </c>
      <c r="M762" s="108">
        <f>SUM(M752:M761)</f>
        <v>18011927.039999999</v>
      </c>
      <c r="N762" s="106">
        <v>9</v>
      </c>
      <c r="O762" s="106">
        <v>9</v>
      </c>
      <c r="P762" s="106">
        <f>N762-O762</f>
        <v>0</v>
      </c>
      <c r="Q762" s="109">
        <f t="shared" si="27"/>
        <v>1053620.1600000001</v>
      </c>
      <c r="R762" s="110">
        <f>L762/H762</f>
        <v>614.89863897310192</v>
      </c>
    </row>
    <row r="763" spans="1:18" x14ac:dyDescent="0.7">
      <c r="A763" s="99">
        <v>1</v>
      </c>
      <c r="B763" s="100" t="s">
        <v>59</v>
      </c>
      <c r="C763" s="100" t="s">
        <v>485</v>
      </c>
      <c r="D763" s="100" t="s">
        <v>115</v>
      </c>
      <c r="E763" s="100" t="s">
        <v>486</v>
      </c>
      <c r="F763" s="100" t="s">
        <v>208</v>
      </c>
      <c r="G763" s="100" t="s">
        <v>487</v>
      </c>
      <c r="H763" s="101"/>
      <c r="I763" s="99"/>
      <c r="J763" s="102"/>
      <c r="K763" s="103"/>
      <c r="L763" s="104"/>
      <c r="M763" s="104"/>
      <c r="N763" s="100"/>
      <c r="O763" s="100"/>
      <c r="P763" s="100"/>
    </row>
    <row r="764" spans="1:18" x14ac:dyDescent="0.7">
      <c r="A764" s="99">
        <v>2</v>
      </c>
      <c r="B764" s="100" t="s">
        <v>59</v>
      </c>
      <c r="C764" s="100" t="s">
        <v>485</v>
      </c>
      <c r="D764" s="100" t="s">
        <v>115</v>
      </c>
      <c r="E764" s="100" t="s">
        <v>486</v>
      </c>
      <c r="F764" s="100" t="s">
        <v>178</v>
      </c>
      <c r="G764" s="100" t="s">
        <v>1161</v>
      </c>
      <c r="H764" s="101">
        <v>2110</v>
      </c>
      <c r="I764" s="99">
        <v>2</v>
      </c>
      <c r="J764" s="104">
        <f>สกลนคร!F87</f>
        <v>475246.3</v>
      </c>
      <c r="K764" s="103">
        <f>สกลนคร!AG87</f>
        <v>529476.5</v>
      </c>
      <c r="L764" s="104">
        <f>สกลนคร!AH87</f>
        <v>1170191.3700000001</v>
      </c>
      <c r="M764" s="104">
        <f>สกลนคร!AI87</f>
        <v>1348122.4600000002</v>
      </c>
      <c r="N764" s="100"/>
      <c r="O764" s="100"/>
      <c r="P764" s="100"/>
      <c r="Q764" s="92">
        <f t="shared" si="27"/>
        <v>-177931.09000000008</v>
      </c>
      <c r="R764" s="93">
        <f t="shared" si="28"/>
        <v>554.59306635071096</v>
      </c>
    </row>
    <row r="765" spans="1:18" x14ac:dyDescent="0.7">
      <c r="A765" s="99">
        <v>3</v>
      </c>
      <c r="B765" s="100" t="s">
        <v>59</v>
      </c>
      <c r="C765" s="100" t="s">
        <v>485</v>
      </c>
      <c r="D765" s="100" t="s">
        <v>115</v>
      </c>
      <c r="E765" s="100" t="s">
        <v>486</v>
      </c>
      <c r="F765" s="100" t="s">
        <v>178</v>
      </c>
      <c r="G765" s="100" t="s">
        <v>1162</v>
      </c>
      <c r="H765" s="101">
        <v>1235</v>
      </c>
      <c r="I765" s="99">
        <v>1</v>
      </c>
      <c r="J765" s="104">
        <f>สกลนคร!F88</f>
        <v>261574.81</v>
      </c>
      <c r="K765" s="103">
        <f>สกลนคร!AG88</f>
        <v>269069.31</v>
      </c>
      <c r="L765" s="104">
        <f>สกลนคร!AH88</f>
        <v>1144351.82</v>
      </c>
      <c r="M765" s="104">
        <f>สกลนคร!AI88</f>
        <v>1267889.45</v>
      </c>
      <c r="N765" s="100"/>
      <c r="O765" s="100"/>
      <c r="P765" s="100"/>
      <c r="Q765" s="92">
        <f t="shared" si="27"/>
        <v>-123537.62999999989</v>
      </c>
      <c r="R765" s="93">
        <f t="shared" si="28"/>
        <v>926.60066396761135</v>
      </c>
    </row>
    <row r="766" spans="1:18" x14ac:dyDescent="0.7">
      <c r="A766" s="99">
        <v>4</v>
      </c>
      <c r="B766" s="100" t="s">
        <v>59</v>
      </c>
      <c r="C766" s="100" t="s">
        <v>485</v>
      </c>
      <c r="D766" s="100" t="s">
        <v>115</v>
      </c>
      <c r="E766" s="100" t="s">
        <v>486</v>
      </c>
      <c r="F766" s="100" t="s">
        <v>178</v>
      </c>
      <c r="G766" s="100" t="s">
        <v>1163</v>
      </c>
      <c r="H766" s="101">
        <v>2785</v>
      </c>
      <c r="I766" s="99">
        <v>2</v>
      </c>
      <c r="J766" s="104">
        <f>สกลนคร!F89</f>
        <v>748914.06</v>
      </c>
      <c r="K766" s="103">
        <f>สกลนคร!AG89</f>
        <v>764233.13</v>
      </c>
      <c r="L766" s="104">
        <f>สกลนคร!AH89</f>
        <v>1668451.85</v>
      </c>
      <c r="M766" s="104">
        <f>สกลนคร!AI89</f>
        <v>1816488.8199999998</v>
      </c>
      <c r="N766" s="100"/>
      <c r="O766" s="100"/>
      <c r="P766" s="100"/>
      <c r="Q766" s="92">
        <f t="shared" si="27"/>
        <v>-148036.96999999974</v>
      </c>
      <c r="R766" s="93">
        <f t="shared" si="28"/>
        <v>599.08504488330345</v>
      </c>
    </row>
    <row r="767" spans="1:18" x14ac:dyDescent="0.7">
      <c r="A767" s="99">
        <v>5</v>
      </c>
      <c r="B767" s="100" t="s">
        <v>59</v>
      </c>
      <c r="C767" s="100" t="s">
        <v>485</v>
      </c>
      <c r="D767" s="100" t="s">
        <v>115</v>
      </c>
      <c r="E767" s="100" t="s">
        <v>486</v>
      </c>
      <c r="F767" s="100" t="s">
        <v>178</v>
      </c>
      <c r="G767" s="100" t="s">
        <v>1164</v>
      </c>
      <c r="H767" s="101">
        <v>1721</v>
      </c>
      <c r="I767" s="99">
        <v>2</v>
      </c>
      <c r="J767" s="104">
        <f>สกลนคร!F90</f>
        <v>144367.53</v>
      </c>
      <c r="K767" s="103">
        <f>สกลนคร!AG90</f>
        <v>163188.06</v>
      </c>
      <c r="L767" s="104">
        <f>สกลนคร!AH90</f>
        <v>1645641.8599999999</v>
      </c>
      <c r="M767" s="104">
        <f>สกลนคร!AI90</f>
        <v>1738715.5999999999</v>
      </c>
      <c r="N767" s="100"/>
      <c r="O767" s="100"/>
      <c r="P767" s="100"/>
      <c r="Q767" s="92">
        <f t="shared" si="27"/>
        <v>-93073.739999999991</v>
      </c>
      <c r="R767" s="93">
        <f t="shared" si="28"/>
        <v>956.21258570598479</v>
      </c>
    </row>
    <row r="768" spans="1:18" s="111" customFormat="1" x14ac:dyDescent="0.7">
      <c r="A768" s="105">
        <v>7</v>
      </c>
      <c r="B768" s="106" t="s">
        <v>59</v>
      </c>
      <c r="C768" s="106"/>
      <c r="D768" s="106"/>
      <c r="E768" s="106" t="s">
        <v>75</v>
      </c>
      <c r="F768" s="106"/>
      <c r="G768" s="106" t="s">
        <v>488</v>
      </c>
      <c r="H768" s="112">
        <f>SUM(H764:H767)</f>
        <v>7851</v>
      </c>
      <c r="I768" s="105"/>
      <c r="J768" s="108">
        <f>SUM(J763:J767)</f>
        <v>1630102.7</v>
      </c>
      <c r="K768" s="108">
        <f>SUM(K763:K767)</f>
        <v>1725967</v>
      </c>
      <c r="L768" s="108">
        <f>SUM(L763:L767)</f>
        <v>5628636.9000000004</v>
      </c>
      <c r="M768" s="108">
        <f>SUM(M763:M767)</f>
        <v>6171216.3300000001</v>
      </c>
      <c r="N768" s="106">
        <v>4</v>
      </c>
      <c r="O768" s="106">
        <v>4</v>
      </c>
      <c r="P768" s="106">
        <f>N768-O768</f>
        <v>0</v>
      </c>
      <c r="Q768" s="109">
        <f t="shared" si="27"/>
        <v>-542579.4299999997</v>
      </c>
      <c r="R768" s="110">
        <f>L768/H768</f>
        <v>716.93247993886132</v>
      </c>
    </row>
    <row r="769" spans="1:18" x14ac:dyDescent="0.7">
      <c r="A769" s="99">
        <v>1</v>
      </c>
      <c r="B769" s="100" t="s">
        <v>59</v>
      </c>
      <c r="C769" s="100" t="s">
        <v>489</v>
      </c>
      <c r="D769" s="100" t="s">
        <v>122</v>
      </c>
      <c r="E769" s="100" t="s">
        <v>490</v>
      </c>
      <c r="F769" s="100" t="s">
        <v>208</v>
      </c>
      <c r="G769" s="100" t="s">
        <v>491</v>
      </c>
      <c r="H769" s="101"/>
      <c r="I769" s="99"/>
      <c r="J769" s="102"/>
      <c r="K769" s="103"/>
      <c r="L769" s="104"/>
      <c r="M769" s="104"/>
      <c r="N769" s="100"/>
      <c r="O769" s="100"/>
      <c r="P769" s="100"/>
    </row>
    <row r="770" spans="1:18" x14ac:dyDescent="0.7">
      <c r="A770" s="99">
        <v>2</v>
      </c>
      <c r="B770" s="100" t="s">
        <v>59</v>
      </c>
      <c r="C770" s="100" t="s">
        <v>489</v>
      </c>
      <c r="D770" s="100" t="s">
        <v>122</v>
      </c>
      <c r="E770" s="100" t="s">
        <v>490</v>
      </c>
      <c r="F770" s="100" t="s">
        <v>178</v>
      </c>
      <c r="G770" s="100" t="s">
        <v>1165</v>
      </c>
      <c r="H770" s="101">
        <v>5792</v>
      </c>
      <c r="I770" s="99">
        <v>4</v>
      </c>
      <c r="J770" s="104">
        <f>สกลนคร!F91</f>
        <v>383939.99</v>
      </c>
      <c r="K770" s="103">
        <f>สกลนคร!AG91</f>
        <v>429325.11999999994</v>
      </c>
      <c r="L770" s="104">
        <f>สกลนคร!AH91</f>
        <v>3177071.4</v>
      </c>
      <c r="M770" s="104">
        <f>สกลนคร!AI91</f>
        <v>2948180.59</v>
      </c>
      <c r="N770" s="100"/>
      <c r="O770" s="100"/>
      <c r="P770" s="100"/>
      <c r="Q770" s="92">
        <f t="shared" si="27"/>
        <v>228890.81000000006</v>
      </c>
      <c r="R770" s="93">
        <f t="shared" si="28"/>
        <v>548.52752071823204</v>
      </c>
    </row>
    <row r="771" spans="1:18" x14ac:dyDescent="0.7">
      <c r="A771" s="99">
        <v>3</v>
      </c>
      <c r="B771" s="100" t="s">
        <v>59</v>
      </c>
      <c r="C771" s="100" t="s">
        <v>489</v>
      </c>
      <c r="D771" s="100" t="s">
        <v>122</v>
      </c>
      <c r="E771" s="100" t="s">
        <v>490</v>
      </c>
      <c r="F771" s="100" t="s">
        <v>178</v>
      </c>
      <c r="G771" s="100" t="s">
        <v>1166</v>
      </c>
      <c r="H771" s="101">
        <v>2531</v>
      </c>
      <c r="I771" s="99">
        <v>2</v>
      </c>
      <c r="J771" s="104">
        <f>สกลนคร!F92</f>
        <v>121653.33</v>
      </c>
      <c r="K771" s="103">
        <f>สกลนคร!AG92</f>
        <v>152486.96</v>
      </c>
      <c r="L771" s="104">
        <f>สกลนคร!AH92</f>
        <v>1995289.47</v>
      </c>
      <c r="M771" s="104">
        <f>สกลนคร!AI92</f>
        <v>1840877.6</v>
      </c>
      <c r="N771" s="100"/>
      <c r="O771" s="100"/>
      <c r="P771" s="100"/>
      <c r="Q771" s="92">
        <f t="shared" si="27"/>
        <v>154411.86999999988</v>
      </c>
      <c r="R771" s="93">
        <f t="shared" si="28"/>
        <v>788.34036744369814</v>
      </c>
    </row>
    <row r="772" spans="1:18" x14ac:dyDescent="0.7">
      <c r="A772" s="99">
        <v>4</v>
      </c>
      <c r="B772" s="100" t="s">
        <v>59</v>
      </c>
      <c r="C772" s="100" t="s">
        <v>489</v>
      </c>
      <c r="D772" s="100" t="s">
        <v>122</v>
      </c>
      <c r="E772" s="100" t="s">
        <v>490</v>
      </c>
      <c r="F772" s="100" t="s">
        <v>178</v>
      </c>
      <c r="G772" s="100" t="s">
        <v>1167</v>
      </c>
      <c r="H772" s="101">
        <v>3458</v>
      </c>
      <c r="I772" s="99">
        <v>3</v>
      </c>
      <c r="J772" s="104">
        <f>สกลนคร!F93</f>
        <v>102479.4</v>
      </c>
      <c r="K772" s="103">
        <f>สกลนคร!AG93</f>
        <v>146139.78999999998</v>
      </c>
      <c r="L772" s="104">
        <f>สกลนคร!AH93</f>
        <v>2715587.87</v>
      </c>
      <c r="M772" s="104">
        <f>สกลนคร!AI93</f>
        <v>2858559.11</v>
      </c>
      <c r="N772" s="100"/>
      <c r="O772" s="100"/>
      <c r="P772" s="100"/>
      <c r="Q772" s="92">
        <f t="shared" si="27"/>
        <v>-142971.23999999976</v>
      </c>
      <c r="R772" s="93">
        <f t="shared" si="28"/>
        <v>785.30591960670915</v>
      </c>
    </row>
    <row r="773" spans="1:18" x14ac:dyDescent="0.7">
      <c r="A773" s="99">
        <v>5</v>
      </c>
      <c r="B773" s="100" t="s">
        <v>59</v>
      </c>
      <c r="C773" s="100" t="s">
        <v>489</v>
      </c>
      <c r="D773" s="100" t="s">
        <v>122</v>
      </c>
      <c r="E773" s="100" t="s">
        <v>490</v>
      </c>
      <c r="F773" s="100" t="s">
        <v>178</v>
      </c>
      <c r="G773" s="100" t="s">
        <v>1168</v>
      </c>
      <c r="H773" s="101">
        <v>6025</v>
      </c>
      <c r="I773" s="99">
        <v>5</v>
      </c>
      <c r="J773" s="104">
        <f>สกลนคร!F94</f>
        <v>237481.78</v>
      </c>
      <c r="K773" s="103">
        <f>สกลนคร!AG94</f>
        <v>272379.7</v>
      </c>
      <c r="L773" s="104">
        <f>สกลนคร!AH94</f>
        <v>2712924.83</v>
      </c>
      <c r="M773" s="104">
        <f>สกลนคร!AI94</f>
        <v>2746360.73</v>
      </c>
      <c r="N773" s="100"/>
      <c r="O773" s="100"/>
      <c r="P773" s="100"/>
      <c r="Q773" s="92">
        <f t="shared" si="27"/>
        <v>-33435.899999999907</v>
      </c>
      <c r="R773" s="93">
        <f t="shared" si="28"/>
        <v>450.27798008298754</v>
      </c>
    </row>
    <row r="774" spans="1:18" x14ac:dyDescent="0.7">
      <c r="A774" s="99">
        <v>6</v>
      </c>
      <c r="B774" s="100" t="s">
        <v>59</v>
      </c>
      <c r="C774" s="100" t="s">
        <v>489</v>
      </c>
      <c r="D774" s="100" t="s">
        <v>122</v>
      </c>
      <c r="E774" s="100" t="s">
        <v>490</v>
      </c>
      <c r="F774" s="100" t="s">
        <v>178</v>
      </c>
      <c r="G774" s="100" t="s">
        <v>1169</v>
      </c>
      <c r="H774" s="101">
        <v>3940</v>
      </c>
      <c r="I774" s="99">
        <v>3</v>
      </c>
      <c r="J774" s="104">
        <f>สกลนคร!F95</f>
        <v>220669.98</v>
      </c>
      <c r="K774" s="103">
        <f>สกลนคร!AG95</f>
        <v>228188.31</v>
      </c>
      <c r="L774" s="104">
        <f>สกลนคร!AH95</f>
        <v>2363415.5099999998</v>
      </c>
      <c r="M774" s="104">
        <f>สกลนคร!AI95</f>
        <v>2601362.2200000002</v>
      </c>
      <c r="N774" s="100"/>
      <c r="O774" s="100"/>
      <c r="P774" s="100"/>
      <c r="Q774" s="92">
        <f t="shared" si="27"/>
        <v>-237946.71000000043</v>
      </c>
      <c r="R774" s="93">
        <f t="shared" si="28"/>
        <v>599.85165228426388</v>
      </c>
    </row>
    <row r="775" spans="1:18" x14ac:dyDescent="0.7">
      <c r="A775" s="99">
        <v>7</v>
      </c>
      <c r="B775" s="100" t="s">
        <v>59</v>
      </c>
      <c r="C775" s="100" t="s">
        <v>489</v>
      </c>
      <c r="D775" s="100" t="s">
        <v>122</v>
      </c>
      <c r="E775" s="100" t="s">
        <v>490</v>
      </c>
      <c r="F775" s="100" t="s">
        <v>178</v>
      </c>
      <c r="G775" s="100" t="s">
        <v>1170</v>
      </c>
      <c r="H775" s="101">
        <v>4289</v>
      </c>
      <c r="I775" s="99">
        <v>3</v>
      </c>
      <c r="J775" s="104">
        <f>สกลนคร!F96</f>
        <v>457093.99</v>
      </c>
      <c r="K775" s="103">
        <f>สกลนคร!AG96</f>
        <v>491268.26999999996</v>
      </c>
      <c r="L775" s="104">
        <f>สกลนคร!AH96</f>
        <v>2859966.83</v>
      </c>
      <c r="M775" s="104">
        <f>สกลนคร!AI96</f>
        <v>2461807.23</v>
      </c>
      <c r="N775" s="100"/>
      <c r="O775" s="100"/>
      <c r="P775" s="100"/>
      <c r="Q775" s="92">
        <f t="shared" ref="Q775:Q838" si="29">L775-M775</f>
        <v>398159.60000000009</v>
      </c>
      <c r="R775" s="93">
        <f t="shared" ref="R775:R838" si="30">L775/H775</f>
        <v>666.8143693168571</v>
      </c>
    </row>
    <row r="776" spans="1:18" x14ac:dyDescent="0.7">
      <c r="A776" s="99">
        <v>8</v>
      </c>
      <c r="B776" s="100" t="s">
        <v>59</v>
      </c>
      <c r="C776" s="100" t="s">
        <v>489</v>
      </c>
      <c r="D776" s="100" t="s">
        <v>122</v>
      </c>
      <c r="E776" s="100" t="s">
        <v>490</v>
      </c>
      <c r="F776" s="100" t="s">
        <v>178</v>
      </c>
      <c r="G776" s="100" t="s">
        <v>1171</v>
      </c>
      <c r="H776" s="101">
        <v>3268</v>
      </c>
      <c r="I776" s="99">
        <v>3</v>
      </c>
      <c r="J776" s="104">
        <f>สกลนคร!F97</f>
        <v>351236.38</v>
      </c>
      <c r="K776" s="103">
        <f>สกลนคร!AG97</f>
        <v>376607.78</v>
      </c>
      <c r="L776" s="104">
        <f>สกลนคร!AH97</f>
        <v>2473689.0099999998</v>
      </c>
      <c r="M776" s="104">
        <f>สกลนคร!AI97</f>
        <v>2253991.46</v>
      </c>
      <c r="N776" s="100"/>
      <c r="O776" s="100"/>
      <c r="P776" s="100"/>
      <c r="Q776" s="92">
        <f t="shared" si="29"/>
        <v>219697.54999999981</v>
      </c>
      <c r="R776" s="93">
        <f t="shared" si="30"/>
        <v>756.94278151774779</v>
      </c>
    </row>
    <row r="777" spans="1:18" x14ac:dyDescent="0.7">
      <c r="A777" s="99">
        <v>9</v>
      </c>
      <c r="B777" s="100" t="s">
        <v>59</v>
      </c>
      <c r="C777" s="100" t="s">
        <v>489</v>
      </c>
      <c r="D777" s="100" t="s">
        <v>122</v>
      </c>
      <c r="E777" s="100" t="s">
        <v>490</v>
      </c>
      <c r="F777" s="100" t="s">
        <v>178</v>
      </c>
      <c r="G777" s="100" t="s">
        <v>1172</v>
      </c>
      <c r="H777" s="101">
        <v>6769</v>
      </c>
      <c r="I777" s="99">
        <v>5</v>
      </c>
      <c r="J777" s="104">
        <f>สกลนคร!F98</f>
        <v>61826.1</v>
      </c>
      <c r="K777" s="103">
        <f>สกลนคร!AG98</f>
        <v>124239.76000000001</v>
      </c>
      <c r="L777" s="104">
        <f>สกลนคร!AH98</f>
        <v>2366279.0099999998</v>
      </c>
      <c r="M777" s="104">
        <f>สกลนคร!AI98</f>
        <v>2392280.39</v>
      </c>
      <c r="N777" s="100"/>
      <c r="O777" s="100"/>
      <c r="P777" s="100"/>
      <c r="Q777" s="92">
        <f t="shared" si="29"/>
        <v>-26001.380000000354</v>
      </c>
      <c r="R777" s="93">
        <f t="shared" si="30"/>
        <v>349.57586201802332</v>
      </c>
    </row>
    <row r="778" spans="1:18" x14ac:dyDescent="0.7">
      <c r="A778" s="99">
        <v>10</v>
      </c>
      <c r="B778" s="100" t="s">
        <v>59</v>
      </c>
      <c r="C778" s="100" t="s">
        <v>489</v>
      </c>
      <c r="D778" s="100" t="s">
        <v>122</v>
      </c>
      <c r="E778" s="100" t="s">
        <v>490</v>
      </c>
      <c r="F778" s="100" t="s">
        <v>178</v>
      </c>
      <c r="G778" s="100" t="s">
        <v>1173</v>
      </c>
      <c r="H778" s="101">
        <v>3663</v>
      </c>
      <c r="I778" s="99">
        <v>3</v>
      </c>
      <c r="J778" s="104">
        <f>สกลนคร!F99</f>
        <v>377044.54</v>
      </c>
      <c r="K778" s="103">
        <f>สกลนคร!AG99</f>
        <v>417551.16</v>
      </c>
      <c r="L778" s="104">
        <f>สกลนคร!AH99</f>
        <v>1703712.17</v>
      </c>
      <c r="M778" s="104">
        <f>สกลนคร!AI99</f>
        <v>1673510.0499999998</v>
      </c>
      <c r="N778" s="100"/>
      <c r="O778" s="100"/>
      <c r="P778" s="100"/>
      <c r="Q778" s="92">
        <f t="shared" si="29"/>
        <v>30202.120000000112</v>
      </c>
      <c r="R778" s="93">
        <f t="shared" si="30"/>
        <v>465.11388752388751</v>
      </c>
    </row>
    <row r="779" spans="1:18" x14ac:dyDescent="0.7">
      <c r="A779" s="99">
        <v>11</v>
      </c>
      <c r="B779" s="100" t="s">
        <v>59</v>
      </c>
      <c r="C779" s="100" t="s">
        <v>489</v>
      </c>
      <c r="D779" s="100" t="s">
        <v>122</v>
      </c>
      <c r="E779" s="100" t="s">
        <v>490</v>
      </c>
      <c r="F779" s="100" t="s">
        <v>178</v>
      </c>
      <c r="G779" s="100" t="s">
        <v>1174</v>
      </c>
      <c r="H779" s="101">
        <v>6722</v>
      </c>
      <c r="I779" s="99">
        <v>5</v>
      </c>
      <c r="J779" s="104">
        <f>สกลนคร!F100</f>
        <v>218407.66</v>
      </c>
      <c r="K779" s="103">
        <f>สกลนคร!AG100</f>
        <v>235044.27</v>
      </c>
      <c r="L779" s="104">
        <f>สกลนคร!AH100</f>
        <v>2439869.25</v>
      </c>
      <c r="M779" s="104">
        <f>สกลนคร!AI100</f>
        <v>2432237.79</v>
      </c>
      <c r="N779" s="100"/>
      <c r="O779" s="100"/>
      <c r="P779" s="100"/>
      <c r="Q779" s="92">
        <f t="shared" si="29"/>
        <v>7631.4599999999627</v>
      </c>
      <c r="R779" s="93">
        <f t="shared" si="30"/>
        <v>362.96775513240107</v>
      </c>
    </row>
    <row r="780" spans="1:18" x14ac:dyDescent="0.7">
      <c r="A780" s="99">
        <v>12</v>
      </c>
      <c r="B780" s="100" t="s">
        <v>59</v>
      </c>
      <c r="C780" s="100" t="s">
        <v>489</v>
      </c>
      <c r="D780" s="100" t="s">
        <v>122</v>
      </c>
      <c r="E780" s="100" t="s">
        <v>490</v>
      </c>
      <c r="F780" s="100" t="s">
        <v>178</v>
      </c>
      <c r="G780" s="100" t="s">
        <v>1175</v>
      </c>
      <c r="H780" s="101">
        <v>5057</v>
      </c>
      <c r="I780" s="99">
        <v>4</v>
      </c>
      <c r="J780" s="104">
        <f>สกลนคร!F101</f>
        <v>122958.68</v>
      </c>
      <c r="K780" s="103">
        <f>สกลนคร!AG101</f>
        <v>199754.62</v>
      </c>
      <c r="L780" s="104">
        <f>สกลนคร!AH101</f>
        <v>2904672.23</v>
      </c>
      <c r="M780" s="104">
        <f>สกลนคร!AI101</f>
        <v>2828629.98</v>
      </c>
      <c r="N780" s="100"/>
      <c r="O780" s="100"/>
      <c r="P780" s="100"/>
      <c r="Q780" s="92">
        <f t="shared" si="29"/>
        <v>76042.25</v>
      </c>
      <c r="R780" s="93">
        <f t="shared" si="30"/>
        <v>574.38644057741749</v>
      </c>
    </row>
    <row r="781" spans="1:18" x14ac:dyDescent="0.7">
      <c r="A781" s="99">
        <v>13</v>
      </c>
      <c r="B781" s="100" t="s">
        <v>59</v>
      </c>
      <c r="C781" s="100" t="s">
        <v>489</v>
      </c>
      <c r="D781" s="100" t="s">
        <v>122</v>
      </c>
      <c r="E781" s="100" t="s">
        <v>490</v>
      </c>
      <c r="F781" s="100" t="s">
        <v>178</v>
      </c>
      <c r="G781" s="100" t="s">
        <v>1176</v>
      </c>
      <c r="H781" s="101">
        <v>3110</v>
      </c>
      <c r="I781" s="99">
        <v>3</v>
      </c>
      <c r="J781" s="104">
        <f>สกลนคร!F102</f>
        <v>70725.95</v>
      </c>
      <c r="K781" s="103">
        <f>สกลนคร!AG102</f>
        <v>84695.819999999992</v>
      </c>
      <c r="L781" s="104">
        <f>สกลนคร!AH102</f>
        <v>1664775.63</v>
      </c>
      <c r="M781" s="104">
        <f>สกลนคร!AI102</f>
        <v>1768947.09</v>
      </c>
      <c r="N781" s="100"/>
      <c r="O781" s="100"/>
      <c r="P781" s="100"/>
      <c r="Q781" s="92">
        <f t="shared" si="29"/>
        <v>-104171.4600000002</v>
      </c>
      <c r="R781" s="93">
        <f t="shared" si="30"/>
        <v>535.2976302250803</v>
      </c>
    </row>
    <row r="782" spans="1:18" x14ac:dyDescent="0.7">
      <c r="A782" s="99">
        <v>14</v>
      </c>
      <c r="B782" s="100" t="s">
        <v>59</v>
      </c>
      <c r="C782" s="100" t="s">
        <v>489</v>
      </c>
      <c r="D782" s="100" t="s">
        <v>122</v>
      </c>
      <c r="E782" s="100" t="s">
        <v>490</v>
      </c>
      <c r="F782" s="100" t="s">
        <v>178</v>
      </c>
      <c r="G782" s="100" t="s">
        <v>1177</v>
      </c>
      <c r="H782" s="101">
        <v>3446</v>
      </c>
      <c r="I782" s="99">
        <v>3</v>
      </c>
      <c r="J782" s="104">
        <f>สกลนคร!F103</f>
        <v>535653.12</v>
      </c>
      <c r="K782" s="103">
        <f>สกลนคร!AG103</f>
        <v>549508.65</v>
      </c>
      <c r="L782" s="104">
        <f>สกลนคร!AH103</f>
        <v>2631679.65</v>
      </c>
      <c r="M782" s="104">
        <f>สกลนคร!AI103</f>
        <v>2255022.85</v>
      </c>
      <c r="N782" s="100"/>
      <c r="O782" s="100"/>
      <c r="P782" s="100"/>
      <c r="Q782" s="92">
        <f t="shared" si="29"/>
        <v>376656.79999999981</v>
      </c>
      <c r="R782" s="93">
        <f t="shared" si="30"/>
        <v>763.69113464886823</v>
      </c>
    </row>
    <row r="783" spans="1:18" x14ac:dyDescent="0.7">
      <c r="A783" s="99">
        <v>15</v>
      </c>
      <c r="B783" s="100" t="s">
        <v>59</v>
      </c>
      <c r="C783" s="100" t="s">
        <v>489</v>
      </c>
      <c r="D783" s="100" t="s">
        <v>122</v>
      </c>
      <c r="E783" s="100" t="s">
        <v>490</v>
      </c>
      <c r="F783" s="100" t="s">
        <v>178</v>
      </c>
      <c r="G783" s="100" t="s">
        <v>1178</v>
      </c>
      <c r="H783" s="101">
        <v>4224</v>
      </c>
      <c r="I783" s="99">
        <v>3</v>
      </c>
      <c r="J783" s="104">
        <f>สกลนคร!F104</f>
        <v>400383.55</v>
      </c>
      <c r="K783" s="103">
        <f>สกลนคร!AG104</f>
        <v>427893.60000000003</v>
      </c>
      <c r="L783" s="104">
        <f>สกลนคร!AH104</f>
        <v>2713366.05</v>
      </c>
      <c r="M783" s="104">
        <f>สกลนคร!AI104</f>
        <v>2504129.29</v>
      </c>
      <c r="N783" s="100"/>
      <c r="O783" s="100"/>
      <c r="P783" s="100"/>
      <c r="Q783" s="92">
        <f t="shared" si="29"/>
        <v>209236.75999999978</v>
      </c>
      <c r="R783" s="93">
        <f t="shared" si="30"/>
        <v>642.36885653409081</v>
      </c>
    </row>
    <row r="784" spans="1:18" x14ac:dyDescent="0.7">
      <c r="A784" s="99">
        <v>16</v>
      </c>
      <c r="B784" s="100" t="s">
        <v>59</v>
      </c>
      <c r="C784" s="100" t="s">
        <v>489</v>
      </c>
      <c r="D784" s="100" t="s">
        <v>122</v>
      </c>
      <c r="E784" s="100" t="s">
        <v>490</v>
      </c>
      <c r="F784" s="100" t="s">
        <v>178</v>
      </c>
      <c r="G784" s="100" t="s">
        <v>1179</v>
      </c>
      <c r="H784" s="101">
        <v>4904</v>
      </c>
      <c r="I784" s="99">
        <v>4</v>
      </c>
      <c r="J784" s="104">
        <f>สกลนคร!F105</f>
        <v>181355.65</v>
      </c>
      <c r="K784" s="103">
        <f>สกลนคร!AG105</f>
        <v>82071.850000000006</v>
      </c>
      <c r="L784" s="104">
        <f>สกลนคร!AH105</f>
        <v>3276356.66</v>
      </c>
      <c r="M784" s="104">
        <f>สกลนคร!AI105</f>
        <v>3291791.75</v>
      </c>
      <c r="N784" s="100"/>
      <c r="O784" s="100"/>
      <c r="P784" s="100"/>
      <c r="Q784" s="92">
        <f t="shared" si="29"/>
        <v>-15435.089999999851</v>
      </c>
      <c r="R784" s="93">
        <f t="shared" si="30"/>
        <v>668.0988295269168</v>
      </c>
    </row>
    <row r="785" spans="1:18" x14ac:dyDescent="0.7">
      <c r="A785" s="99">
        <v>17</v>
      </c>
      <c r="B785" s="100" t="s">
        <v>59</v>
      </c>
      <c r="C785" s="100" t="s">
        <v>489</v>
      </c>
      <c r="D785" s="100" t="s">
        <v>122</v>
      </c>
      <c r="E785" s="100" t="s">
        <v>490</v>
      </c>
      <c r="F785" s="100" t="s">
        <v>178</v>
      </c>
      <c r="G785" s="100" t="s">
        <v>1180</v>
      </c>
      <c r="H785" s="101">
        <v>4515</v>
      </c>
      <c r="I785" s="99">
        <v>4</v>
      </c>
      <c r="J785" s="104">
        <f>สกลนคร!F106</f>
        <v>396270.91</v>
      </c>
      <c r="K785" s="103">
        <f>สกลนคร!AG106</f>
        <v>450762.79</v>
      </c>
      <c r="L785" s="104">
        <f>สกลนคร!AH106</f>
        <v>2833371.3200000003</v>
      </c>
      <c r="M785" s="104">
        <f>สกลนคร!AI106</f>
        <v>2760789.41</v>
      </c>
      <c r="N785" s="100"/>
      <c r="O785" s="100"/>
      <c r="P785" s="100"/>
      <c r="Q785" s="92">
        <f t="shared" si="29"/>
        <v>72581.910000000149</v>
      </c>
      <c r="R785" s="93">
        <f t="shared" si="30"/>
        <v>627.54625027685495</v>
      </c>
    </row>
    <row r="786" spans="1:18" x14ac:dyDescent="0.7">
      <c r="A786" s="99">
        <v>18</v>
      </c>
      <c r="B786" s="100" t="s">
        <v>59</v>
      </c>
      <c r="C786" s="100" t="s">
        <v>489</v>
      </c>
      <c r="D786" s="100" t="s">
        <v>122</v>
      </c>
      <c r="E786" s="100" t="s">
        <v>490</v>
      </c>
      <c r="F786" s="100" t="s">
        <v>178</v>
      </c>
      <c r="G786" s="100" t="s">
        <v>1181</v>
      </c>
      <c r="H786" s="101">
        <v>2847</v>
      </c>
      <c r="I786" s="99">
        <v>2</v>
      </c>
      <c r="J786" s="104">
        <f>สกลนคร!F107</f>
        <v>274252.34000000003</v>
      </c>
      <c r="K786" s="103">
        <f>สกลนคร!AG107</f>
        <v>300525.45</v>
      </c>
      <c r="L786" s="104">
        <f>สกลนคร!AH107</f>
        <v>1940414.28</v>
      </c>
      <c r="M786" s="104">
        <f>สกลนคร!AI107</f>
        <v>2055623.31</v>
      </c>
      <c r="N786" s="100"/>
      <c r="O786" s="100"/>
      <c r="P786" s="100"/>
      <c r="Q786" s="92">
        <f t="shared" si="29"/>
        <v>-115209.03000000003</v>
      </c>
      <c r="R786" s="93">
        <f t="shared" si="30"/>
        <v>681.56455216016866</v>
      </c>
    </row>
    <row r="787" spans="1:18" x14ac:dyDescent="0.7">
      <c r="A787" s="99">
        <v>19</v>
      </c>
      <c r="B787" s="100" t="s">
        <v>59</v>
      </c>
      <c r="C787" s="100" t="s">
        <v>489</v>
      </c>
      <c r="D787" s="100" t="s">
        <v>122</v>
      </c>
      <c r="E787" s="100" t="s">
        <v>490</v>
      </c>
      <c r="F787" s="100" t="s">
        <v>178</v>
      </c>
      <c r="G787" s="100" t="s">
        <v>1182</v>
      </c>
      <c r="H787" s="101">
        <v>3128</v>
      </c>
      <c r="I787" s="99">
        <v>3</v>
      </c>
      <c r="J787" s="104">
        <f>สกลนคร!F108</f>
        <v>371082.93</v>
      </c>
      <c r="K787" s="103">
        <f>สกลนคร!AG108</f>
        <v>410107.12</v>
      </c>
      <c r="L787" s="104">
        <f>สกลนคร!AH108</f>
        <v>1694668.8900000001</v>
      </c>
      <c r="M787" s="104">
        <f>สกลนคร!AI108</f>
        <v>1644944.4</v>
      </c>
      <c r="N787" s="100"/>
      <c r="O787" s="100"/>
      <c r="P787" s="100"/>
      <c r="Q787" s="92">
        <f t="shared" si="29"/>
        <v>49724.490000000224</v>
      </c>
      <c r="R787" s="93">
        <f t="shared" si="30"/>
        <v>541.7739418158568</v>
      </c>
    </row>
    <row r="788" spans="1:18" s="111" customFormat="1" x14ac:dyDescent="0.7">
      <c r="A788" s="105">
        <v>8</v>
      </c>
      <c r="B788" s="106" t="s">
        <v>59</v>
      </c>
      <c r="C788" s="106"/>
      <c r="D788" s="106"/>
      <c r="E788" s="106" t="s">
        <v>75</v>
      </c>
      <c r="F788" s="106"/>
      <c r="G788" s="106" t="s">
        <v>492</v>
      </c>
      <c r="H788" s="112">
        <f>SUM(H770:H787)</f>
        <v>77688</v>
      </c>
      <c r="I788" s="105"/>
      <c r="J788" s="108">
        <f>SUM(J769:J787)</f>
        <v>4884516.28</v>
      </c>
      <c r="K788" s="108">
        <f>SUM(K769:K787)</f>
        <v>5378551.0200000005</v>
      </c>
      <c r="L788" s="108">
        <f>SUM(L769:L787)</f>
        <v>44467110.059999995</v>
      </c>
      <c r="M788" s="108">
        <f>SUM(M769:M787)</f>
        <v>43319045.250000007</v>
      </c>
      <c r="N788" s="106">
        <v>18</v>
      </c>
      <c r="O788" s="106">
        <v>18</v>
      </c>
      <c r="P788" s="106">
        <f>N788-O788</f>
        <v>0</v>
      </c>
      <c r="Q788" s="109">
        <f t="shared" si="29"/>
        <v>1148064.8099999875</v>
      </c>
      <c r="R788" s="110">
        <f>L788/H788</f>
        <v>572.38067732468323</v>
      </c>
    </row>
    <row r="789" spans="1:18" x14ac:dyDescent="0.7">
      <c r="A789" s="99">
        <v>1</v>
      </c>
      <c r="B789" s="100" t="s">
        <v>59</v>
      </c>
      <c r="C789" s="100" t="s">
        <v>493</v>
      </c>
      <c r="D789" s="100" t="s">
        <v>127</v>
      </c>
      <c r="E789" s="100" t="s">
        <v>494</v>
      </c>
      <c r="F789" s="100" t="s">
        <v>208</v>
      </c>
      <c r="G789" s="100" t="s">
        <v>495</v>
      </c>
      <c r="H789" s="101"/>
      <c r="I789" s="99"/>
      <c r="J789" s="102"/>
      <c r="K789" s="103"/>
      <c r="L789" s="104"/>
      <c r="M789" s="104"/>
      <c r="N789" s="100"/>
      <c r="O789" s="100"/>
      <c r="P789" s="100"/>
    </row>
    <row r="790" spans="1:18" x14ac:dyDescent="0.7">
      <c r="A790" s="99">
        <v>2</v>
      </c>
      <c r="B790" s="100" t="s">
        <v>59</v>
      </c>
      <c r="C790" s="100" t="s">
        <v>493</v>
      </c>
      <c r="D790" s="100" t="s">
        <v>127</v>
      </c>
      <c r="E790" s="100" t="s">
        <v>494</v>
      </c>
      <c r="F790" s="100" t="s">
        <v>178</v>
      </c>
      <c r="G790" s="100" t="s">
        <v>1183</v>
      </c>
      <c r="H790" s="101">
        <v>2701</v>
      </c>
      <c r="I790" s="99">
        <v>2</v>
      </c>
      <c r="J790" s="104">
        <f>สกลนคร!F109</f>
        <v>408198.65</v>
      </c>
      <c r="K790" s="103">
        <f>สกลนคร!AG109</f>
        <v>439644.4</v>
      </c>
      <c r="L790" s="104">
        <f>สกลนคร!AH109</f>
        <v>1726035.4100000001</v>
      </c>
      <c r="M790" s="104">
        <f>สกลนคร!AI109</f>
        <v>1635500.84</v>
      </c>
      <c r="N790" s="100"/>
      <c r="O790" s="100"/>
      <c r="P790" s="100"/>
      <c r="Q790" s="92">
        <f t="shared" si="29"/>
        <v>90534.570000000065</v>
      </c>
      <c r="R790" s="93">
        <f t="shared" si="30"/>
        <v>639.03569418733809</v>
      </c>
    </row>
    <row r="791" spans="1:18" x14ac:dyDescent="0.7">
      <c r="A791" s="99">
        <v>3</v>
      </c>
      <c r="B791" s="100" t="s">
        <v>59</v>
      </c>
      <c r="C791" s="100" t="s">
        <v>493</v>
      </c>
      <c r="D791" s="100" t="s">
        <v>127</v>
      </c>
      <c r="E791" s="100" t="s">
        <v>494</v>
      </c>
      <c r="F791" s="100" t="s">
        <v>178</v>
      </c>
      <c r="G791" s="100" t="s">
        <v>1184</v>
      </c>
      <c r="H791" s="101">
        <v>3810</v>
      </c>
      <c r="I791" s="99">
        <v>3</v>
      </c>
      <c r="J791" s="104">
        <f>สกลนคร!F110</f>
        <v>508805.46</v>
      </c>
      <c r="K791" s="103">
        <f>สกลนคร!AG110</f>
        <v>540843.46</v>
      </c>
      <c r="L791" s="104">
        <f>สกลนคร!AH110</f>
        <v>2577942.37</v>
      </c>
      <c r="M791" s="104">
        <f>สกลนคร!AI110</f>
        <v>2603691.3699999996</v>
      </c>
      <c r="N791" s="100"/>
      <c r="O791" s="100"/>
      <c r="P791" s="100"/>
      <c r="Q791" s="92">
        <f t="shared" si="29"/>
        <v>-25748.999999999534</v>
      </c>
      <c r="R791" s="93">
        <f t="shared" si="30"/>
        <v>676.62529396325465</v>
      </c>
    </row>
    <row r="792" spans="1:18" x14ac:dyDescent="0.7">
      <c r="A792" s="99">
        <v>4</v>
      </c>
      <c r="B792" s="100" t="s">
        <v>59</v>
      </c>
      <c r="C792" s="100" t="s">
        <v>493</v>
      </c>
      <c r="D792" s="100" t="s">
        <v>127</v>
      </c>
      <c r="E792" s="100" t="s">
        <v>494</v>
      </c>
      <c r="F792" s="100" t="s">
        <v>178</v>
      </c>
      <c r="G792" s="100" t="s">
        <v>1185</v>
      </c>
      <c r="H792" s="101">
        <v>4374</v>
      </c>
      <c r="I792" s="99">
        <v>3</v>
      </c>
      <c r="J792" s="104">
        <f>สกลนคร!F111</f>
        <v>564187.69999999995</v>
      </c>
      <c r="K792" s="103">
        <f>สกลนคร!AG111</f>
        <v>594243.90999999992</v>
      </c>
      <c r="L792" s="104">
        <f>สกลนคร!AH111</f>
        <v>2595302.56</v>
      </c>
      <c r="M792" s="104">
        <f>สกลนคร!AI111</f>
        <v>2432892.5399999996</v>
      </c>
      <c r="N792" s="100"/>
      <c r="O792" s="100"/>
      <c r="P792" s="100"/>
      <c r="Q792" s="92">
        <f t="shared" si="29"/>
        <v>162410.02000000048</v>
      </c>
      <c r="R792" s="93">
        <f t="shared" si="30"/>
        <v>593.34763603109286</v>
      </c>
    </row>
    <row r="793" spans="1:18" x14ac:dyDescent="0.7">
      <c r="A793" s="99">
        <v>5</v>
      </c>
      <c r="B793" s="100" t="s">
        <v>59</v>
      </c>
      <c r="C793" s="100" t="s">
        <v>493</v>
      </c>
      <c r="D793" s="100" t="s">
        <v>127</v>
      </c>
      <c r="E793" s="100" t="s">
        <v>494</v>
      </c>
      <c r="F793" s="100" t="s">
        <v>178</v>
      </c>
      <c r="G793" s="100" t="s">
        <v>1186</v>
      </c>
      <c r="H793" s="101">
        <v>2034</v>
      </c>
      <c r="I793" s="99">
        <v>2</v>
      </c>
      <c r="J793" s="104">
        <f>สกลนคร!F112</f>
        <v>306420</v>
      </c>
      <c r="K793" s="103">
        <f>สกลนคร!AG112</f>
        <v>329260.68</v>
      </c>
      <c r="L793" s="104">
        <f>สกลนคร!AH112</f>
        <v>2389555.63</v>
      </c>
      <c r="M793" s="104">
        <f>สกลนคร!AI112</f>
        <v>2207033.0099999998</v>
      </c>
      <c r="N793" s="100"/>
      <c r="O793" s="100"/>
      <c r="P793" s="100"/>
      <c r="Q793" s="92">
        <f t="shared" si="29"/>
        <v>182522.62000000011</v>
      </c>
      <c r="R793" s="93">
        <f t="shared" si="30"/>
        <v>1174.806111111111</v>
      </c>
    </row>
    <row r="794" spans="1:18" x14ac:dyDescent="0.7">
      <c r="A794" s="99">
        <v>6</v>
      </c>
      <c r="B794" s="100" t="s">
        <v>59</v>
      </c>
      <c r="C794" s="100" t="s">
        <v>493</v>
      </c>
      <c r="D794" s="100" t="s">
        <v>127</v>
      </c>
      <c r="E794" s="100" t="s">
        <v>494</v>
      </c>
      <c r="F794" s="100" t="s">
        <v>178</v>
      </c>
      <c r="G794" s="100" t="s">
        <v>1187</v>
      </c>
      <c r="H794" s="101">
        <v>4151</v>
      </c>
      <c r="I794" s="99">
        <v>3</v>
      </c>
      <c r="J794" s="104">
        <f>สกลนคร!F113</f>
        <v>366620.5</v>
      </c>
      <c r="K794" s="103">
        <f>สกลนคร!AG113</f>
        <v>376581.77</v>
      </c>
      <c r="L794" s="104">
        <f>สกลนคร!AH113</f>
        <v>2787026</v>
      </c>
      <c r="M794" s="104">
        <f>สกลนคร!AI113</f>
        <v>2669832.6399999997</v>
      </c>
      <c r="N794" s="100"/>
      <c r="O794" s="100"/>
      <c r="P794" s="100"/>
      <c r="Q794" s="92">
        <f t="shared" si="29"/>
        <v>117193.36000000034</v>
      </c>
      <c r="R794" s="93">
        <f t="shared" si="30"/>
        <v>671.41074439893998</v>
      </c>
    </row>
    <row r="795" spans="1:18" x14ac:dyDescent="0.7">
      <c r="A795" s="99">
        <v>7</v>
      </c>
      <c r="B795" s="100" t="s">
        <v>59</v>
      </c>
      <c r="C795" s="100" t="s">
        <v>493</v>
      </c>
      <c r="D795" s="100" t="s">
        <v>127</v>
      </c>
      <c r="E795" s="100" t="s">
        <v>494</v>
      </c>
      <c r="F795" s="100" t="s">
        <v>178</v>
      </c>
      <c r="G795" s="100" t="s">
        <v>1188</v>
      </c>
      <c r="H795" s="101">
        <v>2924</v>
      </c>
      <c r="I795" s="99">
        <v>2</v>
      </c>
      <c r="J795" s="104">
        <f>สกลนคร!F114</f>
        <v>655160.74</v>
      </c>
      <c r="K795" s="103">
        <f>สกลนคร!AG114</f>
        <v>672423.82</v>
      </c>
      <c r="L795" s="104">
        <f>สกลนคร!AH114</f>
        <v>2442110.34</v>
      </c>
      <c r="M795" s="104">
        <f>สกลนคร!AI114</f>
        <v>2077449.93</v>
      </c>
      <c r="N795" s="100"/>
      <c r="O795" s="100"/>
      <c r="P795" s="100"/>
      <c r="Q795" s="92">
        <f t="shared" si="29"/>
        <v>364660.40999999992</v>
      </c>
      <c r="R795" s="93">
        <f t="shared" si="30"/>
        <v>835.19505471956222</v>
      </c>
    </row>
    <row r="796" spans="1:18" s="111" customFormat="1" x14ac:dyDescent="0.7">
      <c r="A796" s="105">
        <v>9</v>
      </c>
      <c r="B796" s="106" t="s">
        <v>59</v>
      </c>
      <c r="C796" s="106"/>
      <c r="D796" s="106"/>
      <c r="E796" s="106" t="s">
        <v>75</v>
      </c>
      <c r="F796" s="106"/>
      <c r="G796" s="106" t="s">
        <v>496</v>
      </c>
      <c r="H796" s="112">
        <f>SUM(H790:H795)</f>
        <v>19994</v>
      </c>
      <c r="I796" s="105"/>
      <c r="J796" s="108">
        <f>SUM(J789:J795)</f>
        <v>2809393.05</v>
      </c>
      <c r="K796" s="108">
        <f>SUM(K789:K795)</f>
        <v>2952998.0399999996</v>
      </c>
      <c r="L796" s="108">
        <f>SUM(L789:L795)</f>
        <v>14517972.309999999</v>
      </c>
      <c r="M796" s="108">
        <f>SUM(M789:M795)</f>
        <v>13626400.329999998</v>
      </c>
      <c r="N796" s="106">
        <v>6</v>
      </c>
      <c r="O796" s="106">
        <v>6</v>
      </c>
      <c r="P796" s="106">
        <f>N796-O796</f>
        <v>0</v>
      </c>
      <c r="Q796" s="109">
        <f t="shared" si="29"/>
        <v>891571.98000000045</v>
      </c>
      <c r="R796" s="110">
        <f>L796/H796</f>
        <v>726.11645043513045</v>
      </c>
    </row>
    <row r="797" spans="1:18" x14ac:dyDescent="0.7">
      <c r="A797" s="99">
        <v>1</v>
      </c>
      <c r="B797" s="100" t="s">
        <v>59</v>
      </c>
      <c r="C797" s="100" t="s">
        <v>497</v>
      </c>
      <c r="D797" s="100" t="s">
        <v>132</v>
      </c>
      <c r="E797" s="100" t="s">
        <v>498</v>
      </c>
      <c r="F797" s="100" t="s">
        <v>208</v>
      </c>
      <c r="G797" s="100" t="s">
        <v>499</v>
      </c>
      <c r="H797" s="101"/>
      <c r="I797" s="99"/>
      <c r="J797" s="102"/>
      <c r="K797" s="103"/>
      <c r="L797" s="104"/>
      <c r="M797" s="104"/>
      <c r="N797" s="100"/>
      <c r="O797" s="100"/>
      <c r="P797" s="100"/>
    </row>
    <row r="798" spans="1:18" x14ac:dyDescent="0.7">
      <c r="A798" s="99">
        <v>2</v>
      </c>
      <c r="B798" s="100" t="s">
        <v>59</v>
      </c>
      <c r="C798" s="100" t="s">
        <v>497</v>
      </c>
      <c r="D798" s="100" t="s">
        <v>132</v>
      </c>
      <c r="E798" s="100" t="s">
        <v>498</v>
      </c>
      <c r="F798" s="100" t="s">
        <v>178</v>
      </c>
      <c r="G798" s="100" t="s">
        <v>1189</v>
      </c>
      <c r="H798" s="101">
        <v>4406</v>
      </c>
      <c r="I798" s="99">
        <v>3</v>
      </c>
      <c r="J798" s="104">
        <f>สกลนคร!F115</f>
        <v>607845.14</v>
      </c>
      <c r="K798" s="103">
        <f>สกลนคร!AG115</f>
        <v>643063.05000000005</v>
      </c>
      <c r="L798" s="104">
        <f>สกลนคร!AH115</f>
        <v>2832060.0999999996</v>
      </c>
      <c r="M798" s="104">
        <f>สกลนคร!AI115</f>
        <v>2802490.8000000003</v>
      </c>
      <c r="N798" s="100"/>
      <c r="O798" s="100"/>
      <c r="P798" s="100"/>
      <c r="Q798" s="92">
        <f t="shared" si="29"/>
        <v>29569.299999999348</v>
      </c>
      <c r="R798" s="93">
        <f t="shared" si="30"/>
        <v>642.77351339083054</v>
      </c>
    </row>
    <row r="799" spans="1:18" x14ac:dyDescent="0.7">
      <c r="A799" s="99">
        <v>3</v>
      </c>
      <c r="B799" s="100" t="s">
        <v>59</v>
      </c>
      <c r="C799" s="100" t="s">
        <v>497</v>
      </c>
      <c r="D799" s="100" t="s">
        <v>132</v>
      </c>
      <c r="E799" s="100" t="s">
        <v>498</v>
      </c>
      <c r="F799" s="100" t="s">
        <v>178</v>
      </c>
      <c r="G799" s="100" t="s">
        <v>1190</v>
      </c>
      <c r="H799" s="101">
        <v>5269</v>
      </c>
      <c r="I799" s="99">
        <v>4</v>
      </c>
      <c r="J799" s="104">
        <f>สกลนคร!F116</f>
        <v>792570.75</v>
      </c>
      <c r="K799" s="103">
        <f>สกลนคร!AG116</f>
        <v>880155.44000000006</v>
      </c>
      <c r="L799" s="104">
        <f>สกลนคร!AH116</f>
        <v>2470884.94</v>
      </c>
      <c r="M799" s="104">
        <f>สกลนคร!AI116</f>
        <v>2112983.36</v>
      </c>
      <c r="N799" s="100"/>
      <c r="O799" s="100"/>
      <c r="P799" s="100"/>
      <c r="Q799" s="92">
        <f t="shared" si="29"/>
        <v>357901.58000000007</v>
      </c>
      <c r="R799" s="93">
        <f t="shared" si="30"/>
        <v>468.94760675650025</v>
      </c>
    </row>
    <row r="800" spans="1:18" x14ac:dyDescent="0.7">
      <c r="A800" s="99">
        <v>4</v>
      </c>
      <c r="B800" s="100" t="s">
        <v>59</v>
      </c>
      <c r="C800" s="100" t="s">
        <v>497</v>
      </c>
      <c r="D800" s="100" t="s">
        <v>132</v>
      </c>
      <c r="E800" s="100" t="s">
        <v>498</v>
      </c>
      <c r="F800" s="100" t="s">
        <v>178</v>
      </c>
      <c r="G800" s="100" t="s">
        <v>1191</v>
      </c>
      <c r="H800" s="101">
        <v>5210</v>
      </c>
      <c r="I800" s="99">
        <v>4</v>
      </c>
      <c r="J800" s="104">
        <f>สกลนคร!F117</f>
        <v>832664.87</v>
      </c>
      <c r="K800" s="103">
        <f>สกลนคร!AG117</f>
        <v>865772.01</v>
      </c>
      <c r="L800" s="104">
        <f>สกลนคร!AH117</f>
        <v>3100919.94</v>
      </c>
      <c r="M800" s="104">
        <f>สกลนคร!AI117</f>
        <v>2814942.6100000003</v>
      </c>
      <c r="N800" s="100"/>
      <c r="O800" s="100"/>
      <c r="P800" s="100"/>
      <c r="Q800" s="92">
        <f t="shared" si="29"/>
        <v>285977.32999999961</v>
      </c>
      <c r="R800" s="93">
        <f t="shared" si="30"/>
        <v>595.18616890595013</v>
      </c>
    </row>
    <row r="801" spans="1:18" x14ac:dyDescent="0.7">
      <c r="A801" s="99">
        <v>5</v>
      </c>
      <c r="B801" s="100" t="s">
        <v>59</v>
      </c>
      <c r="C801" s="100" t="s">
        <v>497</v>
      </c>
      <c r="D801" s="100" t="s">
        <v>132</v>
      </c>
      <c r="E801" s="100" t="s">
        <v>498</v>
      </c>
      <c r="F801" s="100" t="s">
        <v>178</v>
      </c>
      <c r="G801" s="100" t="s">
        <v>1192</v>
      </c>
      <c r="H801" s="101">
        <v>3196</v>
      </c>
      <c r="I801" s="99">
        <v>3</v>
      </c>
      <c r="J801" s="104">
        <f>สกลนคร!F118</f>
        <v>537387.18000000005</v>
      </c>
      <c r="K801" s="103">
        <f>สกลนคร!AG118</f>
        <v>590210.53</v>
      </c>
      <c r="L801" s="104">
        <f>สกลนคร!AH118</f>
        <v>1738395.3900000001</v>
      </c>
      <c r="M801" s="104">
        <f>สกลนคร!AI118</f>
        <v>1786778.28</v>
      </c>
      <c r="N801" s="100"/>
      <c r="O801" s="100"/>
      <c r="P801" s="100"/>
      <c r="Q801" s="92">
        <f t="shared" si="29"/>
        <v>-48382.889999999898</v>
      </c>
      <c r="R801" s="93">
        <f t="shared" si="30"/>
        <v>543.92846996245305</v>
      </c>
    </row>
    <row r="802" spans="1:18" x14ac:dyDescent="0.7">
      <c r="A802" s="99">
        <v>6</v>
      </c>
      <c r="B802" s="100" t="s">
        <v>59</v>
      </c>
      <c r="C802" s="100" t="s">
        <v>497</v>
      </c>
      <c r="D802" s="100" t="s">
        <v>132</v>
      </c>
      <c r="E802" s="100" t="s">
        <v>498</v>
      </c>
      <c r="F802" s="100" t="s">
        <v>178</v>
      </c>
      <c r="G802" s="100" t="s">
        <v>1193</v>
      </c>
      <c r="H802" s="101">
        <v>5548</v>
      </c>
      <c r="I802" s="99">
        <v>4</v>
      </c>
      <c r="J802" s="104">
        <f>สกลนคร!F119</f>
        <v>908822.98</v>
      </c>
      <c r="K802" s="103">
        <f>สกลนคร!AG119</f>
        <v>922897.49</v>
      </c>
      <c r="L802" s="104">
        <f>สกลนคร!AH119</f>
        <v>2593740.2199999997</v>
      </c>
      <c r="M802" s="104">
        <f>สกลนคร!AI119</f>
        <v>2582715.11</v>
      </c>
      <c r="N802" s="100"/>
      <c r="O802" s="100"/>
      <c r="P802" s="100"/>
      <c r="Q802" s="92">
        <f t="shared" si="29"/>
        <v>11025.10999999987</v>
      </c>
      <c r="R802" s="93">
        <f t="shared" si="30"/>
        <v>467.50905191059837</v>
      </c>
    </row>
    <row r="803" spans="1:18" x14ac:dyDescent="0.7">
      <c r="A803" s="99">
        <v>7</v>
      </c>
      <c r="B803" s="100" t="s">
        <v>59</v>
      </c>
      <c r="C803" s="100" t="s">
        <v>497</v>
      </c>
      <c r="D803" s="100" t="s">
        <v>132</v>
      </c>
      <c r="E803" s="100" t="s">
        <v>498</v>
      </c>
      <c r="F803" s="100" t="s">
        <v>178</v>
      </c>
      <c r="G803" s="100" t="s">
        <v>1194</v>
      </c>
      <c r="H803" s="101">
        <v>4195</v>
      </c>
      <c r="I803" s="99">
        <v>3</v>
      </c>
      <c r="J803" s="104">
        <f>สกลนคร!F120</f>
        <v>1031676.85</v>
      </c>
      <c r="K803" s="103">
        <f>สกลนคร!AG120</f>
        <v>1052013.08</v>
      </c>
      <c r="L803" s="104">
        <f>สกลนคร!AH120</f>
        <v>3094439.34</v>
      </c>
      <c r="M803" s="104">
        <f>สกลนคร!AI120</f>
        <v>2375817.7399999998</v>
      </c>
      <c r="N803" s="100"/>
      <c r="O803" s="100"/>
      <c r="P803" s="100"/>
      <c r="Q803" s="92">
        <f t="shared" si="29"/>
        <v>718621.60000000009</v>
      </c>
      <c r="R803" s="93">
        <f t="shared" si="30"/>
        <v>737.64942550655542</v>
      </c>
    </row>
    <row r="804" spans="1:18" x14ac:dyDescent="0.7">
      <c r="A804" s="99">
        <v>8</v>
      </c>
      <c r="B804" s="100" t="s">
        <v>59</v>
      </c>
      <c r="C804" s="100" t="s">
        <v>497</v>
      </c>
      <c r="D804" s="100" t="s">
        <v>132</v>
      </c>
      <c r="E804" s="100" t="s">
        <v>498</v>
      </c>
      <c r="F804" s="100" t="s">
        <v>178</v>
      </c>
      <c r="G804" s="100" t="s">
        <v>1195</v>
      </c>
      <c r="H804" s="101">
        <v>6960</v>
      </c>
      <c r="I804" s="99">
        <v>5</v>
      </c>
      <c r="J804" s="104">
        <f>สกลนคร!F121</f>
        <v>1130653.45</v>
      </c>
      <c r="K804" s="103">
        <f>สกลนคร!AG121</f>
        <v>1189071.1399999999</v>
      </c>
      <c r="L804" s="104">
        <f>สกลนคร!AH121</f>
        <v>3378347.1799999997</v>
      </c>
      <c r="M804" s="104">
        <f>สกลนคร!AI121</f>
        <v>2977988.62</v>
      </c>
      <c r="N804" s="100"/>
      <c r="O804" s="100"/>
      <c r="P804" s="100"/>
      <c r="Q804" s="92">
        <f t="shared" si="29"/>
        <v>400358.55999999959</v>
      </c>
      <c r="R804" s="93">
        <f t="shared" si="30"/>
        <v>485.3947097701149</v>
      </c>
    </row>
    <row r="805" spans="1:18" x14ac:dyDescent="0.7">
      <c r="A805" s="99">
        <v>9</v>
      </c>
      <c r="B805" s="100" t="s">
        <v>59</v>
      </c>
      <c r="C805" s="100" t="s">
        <v>497</v>
      </c>
      <c r="D805" s="100" t="s">
        <v>132</v>
      </c>
      <c r="E805" s="100" t="s">
        <v>498</v>
      </c>
      <c r="F805" s="100" t="s">
        <v>178</v>
      </c>
      <c r="G805" s="100" t="s">
        <v>1196</v>
      </c>
      <c r="H805" s="101">
        <v>4243</v>
      </c>
      <c r="I805" s="99">
        <v>3</v>
      </c>
      <c r="J805" s="104">
        <f>สกลนคร!F122</f>
        <v>961865.2</v>
      </c>
      <c r="K805" s="103">
        <f>สกลนคร!AG122</f>
        <v>992854.87</v>
      </c>
      <c r="L805" s="104">
        <f>สกลนคร!AH122</f>
        <v>2761600.61</v>
      </c>
      <c r="M805" s="104">
        <f>สกลนคร!AI122</f>
        <v>2450007.8199999998</v>
      </c>
      <c r="N805" s="100"/>
      <c r="O805" s="100"/>
      <c r="P805" s="100"/>
      <c r="Q805" s="92">
        <f t="shared" si="29"/>
        <v>311592.79000000004</v>
      </c>
      <c r="R805" s="93">
        <f t="shared" si="30"/>
        <v>650.86038416214944</v>
      </c>
    </row>
    <row r="806" spans="1:18" x14ac:dyDescent="0.7">
      <c r="A806" s="99">
        <v>10</v>
      </c>
      <c r="B806" s="100" t="s">
        <v>59</v>
      </c>
      <c r="C806" s="100" t="s">
        <v>497</v>
      </c>
      <c r="D806" s="100" t="s">
        <v>132</v>
      </c>
      <c r="E806" s="100" t="s">
        <v>498</v>
      </c>
      <c r="F806" s="100" t="s">
        <v>178</v>
      </c>
      <c r="G806" s="100" t="s">
        <v>1197</v>
      </c>
      <c r="H806" s="101">
        <v>2996</v>
      </c>
      <c r="I806" s="99">
        <v>2</v>
      </c>
      <c r="J806" s="104">
        <f>สกลนคร!F123</f>
        <v>809314.36</v>
      </c>
      <c r="K806" s="103">
        <f>สกลนคร!AG123</f>
        <v>842351.6</v>
      </c>
      <c r="L806" s="104">
        <f>สกลนคร!AH123</f>
        <v>2057348.62</v>
      </c>
      <c r="M806" s="104">
        <f>สกลนคร!AI123</f>
        <v>1837672.6400000001</v>
      </c>
      <c r="N806" s="100"/>
      <c r="O806" s="100"/>
      <c r="P806" s="100"/>
      <c r="Q806" s="92">
        <f t="shared" si="29"/>
        <v>219675.97999999998</v>
      </c>
      <c r="R806" s="93">
        <f t="shared" si="30"/>
        <v>686.69847129506013</v>
      </c>
    </row>
    <row r="807" spans="1:18" x14ac:dyDescent="0.7">
      <c r="A807" s="99">
        <v>11</v>
      </c>
      <c r="B807" s="100" t="s">
        <v>59</v>
      </c>
      <c r="C807" s="100" t="s">
        <v>497</v>
      </c>
      <c r="D807" s="100" t="s">
        <v>132</v>
      </c>
      <c r="E807" s="100" t="s">
        <v>498</v>
      </c>
      <c r="F807" s="100" t="s">
        <v>178</v>
      </c>
      <c r="G807" s="100" t="s">
        <v>1198</v>
      </c>
      <c r="H807" s="101">
        <v>3425</v>
      </c>
      <c r="I807" s="99">
        <v>3</v>
      </c>
      <c r="J807" s="104">
        <f>สกลนคร!F124</f>
        <v>703590.59</v>
      </c>
      <c r="K807" s="103">
        <f>สกลนคร!AG124</f>
        <v>738850.89999999991</v>
      </c>
      <c r="L807" s="104">
        <f>สกลนคร!AH124</f>
        <v>1973094.32</v>
      </c>
      <c r="M807" s="104">
        <f>สกลนคร!AI124</f>
        <v>2055067.37</v>
      </c>
      <c r="N807" s="100"/>
      <c r="O807" s="100"/>
      <c r="P807" s="100"/>
      <c r="Q807" s="92">
        <f t="shared" si="29"/>
        <v>-81973.050000000047</v>
      </c>
      <c r="R807" s="93">
        <f t="shared" si="30"/>
        <v>576.08593284671531</v>
      </c>
    </row>
    <row r="808" spans="1:18" s="111" customFormat="1" x14ac:dyDescent="0.7">
      <c r="A808" s="105">
        <v>10</v>
      </c>
      <c r="B808" s="106" t="s">
        <v>59</v>
      </c>
      <c r="C808" s="106"/>
      <c r="D808" s="106"/>
      <c r="E808" s="106" t="s">
        <v>75</v>
      </c>
      <c r="F808" s="106"/>
      <c r="G808" s="106" t="s">
        <v>500</v>
      </c>
      <c r="H808" s="112">
        <f>SUM(H797:H807)</f>
        <v>45448</v>
      </c>
      <c r="I808" s="105"/>
      <c r="J808" s="108">
        <f>SUM(J797:J807)</f>
        <v>8316391.370000001</v>
      </c>
      <c r="K808" s="108">
        <f>SUM(K797:K807)</f>
        <v>8717240.1099999994</v>
      </c>
      <c r="L808" s="108">
        <f>SUM(L797:L807)</f>
        <v>26000830.66</v>
      </c>
      <c r="M808" s="108">
        <f>SUM(M797:M807)</f>
        <v>23796464.350000001</v>
      </c>
      <c r="N808" s="106">
        <v>10</v>
      </c>
      <c r="O808" s="106">
        <v>10</v>
      </c>
      <c r="P808" s="106">
        <f>N808-O808</f>
        <v>0</v>
      </c>
      <c r="Q808" s="109">
        <f t="shared" si="29"/>
        <v>2204366.3099999987</v>
      </c>
      <c r="R808" s="110">
        <f>L808/H808</f>
        <v>572.10065701461008</v>
      </c>
    </row>
    <row r="809" spans="1:18" x14ac:dyDescent="0.7">
      <c r="A809" s="99">
        <v>1</v>
      </c>
      <c r="B809" s="100" t="s">
        <v>59</v>
      </c>
      <c r="C809" s="100" t="s">
        <v>501</v>
      </c>
      <c r="D809" s="100" t="s">
        <v>136</v>
      </c>
      <c r="E809" s="100" t="s">
        <v>502</v>
      </c>
      <c r="F809" s="100" t="s">
        <v>208</v>
      </c>
      <c r="G809" s="100" t="s">
        <v>503</v>
      </c>
      <c r="H809" s="101"/>
      <c r="I809" s="99"/>
      <c r="J809" s="102"/>
      <c r="K809" s="103"/>
      <c r="L809" s="104"/>
      <c r="M809" s="104"/>
      <c r="N809" s="100"/>
      <c r="O809" s="100"/>
      <c r="P809" s="100"/>
    </row>
    <row r="810" spans="1:18" x14ac:dyDescent="0.7">
      <c r="A810" s="99">
        <v>2</v>
      </c>
      <c r="B810" s="100" t="s">
        <v>59</v>
      </c>
      <c r="C810" s="100" t="s">
        <v>501</v>
      </c>
      <c r="D810" s="100" t="s">
        <v>136</v>
      </c>
      <c r="E810" s="100" t="s">
        <v>502</v>
      </c>
      <c r="F810" s="100" t="s">
        <v>178</v>
      </c>
      <c r="G810" s="100" t="s">
        <v>1199</v>
      </c>
      <c r="H810" s="101">
        <v>2268</v>
      </c>
      <c r="I810" s="99">
        <v>2</v>
      </c>
      <c r="J810" s="104">
        <f>สกลนคร!F125</f>
        <v>537492.18000000005</v>
      </c>
      <c r="K810" s="103">
        <f>สกลนคร!AG125</f>
        <v>556669.69000000006</v>
      </c>
      <c r="L810" s="104">
        <f>สกลนคร!AH125</f>
        <v>2225069.14</v>
      </c>
      <c r="M810" s="104">
        <f>สกลนคร!AI125</f>
        <v>2040614.83</v>
      </c>
      <c r="N810" s="100"/>
      <c r="O810" s="100"/>
      <c r="P810" s="100"/>
      <c r="Q810" s="92">
        <f t="shared" si="29"/>
        <v>184454.31000000006</v>
      </c>
      <c r="R810" s="93">
        <f t="shared" si="30"/>
        <v>981.07104938271607</v>
      </c>
    </row>
    <row r="811" spans="1:18" x14ac:dyDescent="0.7">
      <c r="A811" s="99">
        <v>3</v>
      </c>
      <c r="B811" s="100" t="s">
        <v>59</v>
      </c>
      <c r="C811" s="100" t="s">
        <v>501</v>
      </c>
      <c r="D811" s="100" t="s">
        <v>136</v>
      </c>
      <c r="E811" s="100" t="s">
        <v>502</v>
      </c>
      <c r="F811" s="100" t="s">
        <v>178</v>
      </c>
      <c r="G811" s="100" t="s">
        <v>1200</v>
      </c>
      <c r="H811" s="101">
        <v>6925</v>
      </c>
      <c r="I811" s="99">
        <v>5</v>
      </c>
      <c r="J811" s="104">
        <f>สกลนคร!F126</f>
        <v>517114.77</v>
      </c>
      <c r="K811" s="103">
        <f>สกลนคร!AG126</f>
        <v>743610.54</v>
      </c>
      <c r="L811" s="104">
        <f>สกลนคร!AH126</f>
        <v>4581538.8</v>
      </c>
      <c r="M811" s="104">
        <f>สกลนคร!AI126</f>
        <v>4014984.04</v>
      </c>
      <c r="N811" s="100"/>
      <c r="O811" s="100"/>
      <c r="P811" s="100"/>
      <c r="Q811" s="92">
        <f t="shared" si="29"/>
        <v>566554.75999999978</v>
      </c>
      <c r="R811" s="93">
        <f t="shared" si="30"/>
        <v>661.59405054151625</v>
      </c>
    </row>
    <row r="812" spans="1:18" x14ac:dyDescent="0.7">
      <c r="A812" s="99">
        <v>4</v>
      </c>
      <c r="B812" s="100" t="s">
        <v>59</v>
      </c>
      <c r="C812" s="100" t="s">
        <v>501</v>
      </c>
      <c r="D812" s="100" t="s">
        <v>136</v>
      </c>
      <c r="E812" s="100" t="s">
        <v>502</v>
      </c>
      <c r="F812" s="100" t="s">
        <v>178</v>
      </c>
      <c r="G812" s="100" t="s">
        <v>1201</v>
      </c>
      <c r="H812" s="101">
        <v>2220</v>
      </c>
      <c r="I812" s="99">
        <v>2</v>
      </c>
      <c r="J812" s="104">
        <f>สกลนคร!F127</f>
        <v>557855.68000000005</v>
      </c>
      <c r="K812" s="103">
        <f>สกลนคร!AG127</f>
        <v>612423.62000000011</v>
      </c>
      <c r="L812" s="104">
        <f>สกลนคร!AH127</f>
        <v>2007466.4200000002</v>
      </c>
      <c r="M812" s="104">
        <f>สกลนคร!AI127</f>
        <v>1610328.59</v>
      </c>
      <c r="N812" s="100"/>
      <c r="O812" s="100"/>
      <c r="P812" s="100"/>
      <c r="Q812" s="92">
        <f t="shared" si="29"/>
        <v>397137.83000000007</v>
      </c>
      <c r="R812" s="93">
        <f t="shared" si="30"/>
        <v>904.26415315315319</v>
      </c>
    </row>
    <row r="813" spans="1:18" x14ac:dyDescent="0.7">
      <c r="A813" s="99">
        <v>5</v>
      </c>
      <c r="B813" s="100" t="s">
        <v>59</v>
      </c>
      <c r="C813" s="100" t="s">
        <v>501</v>
      </c>
      <c r="D813" s="100" t="s">
        <v>136</v>
      </c>
      <c r="E813" s="100" t="s">
        <v>502</v>
      </c>
      <c r="F813" s="100" t="s">
        <v>178</v>
      </c>
      <c r="G813" s="100" t="s">
        <v>1202</v>
      </c>
      <c r="H813" s="101">
        <v>4522</v>
      </c>
      <c r="I813" s="99">
        <v>4</v>
      </c>
      <c r="J813" s="104">
        <f>สกลนคร!F128</f>
        <v>1379624.08</v>
      </c>
      <c r="K813" s="103">
        <f>สกลนคร!AG128</f>
        <v>1624626.83</v>
      </c>
      <c r="L813" s="104">
        <f>สกลนคร!AH128</f>
        <v>3609931.62</v>
      </c>
      <c r="M813" s="104">
        <f>สกลนคร!AI128</f>
        <v>2719168.93</v>
      </c>
      <c r="N813" s="100"/>
      <c r="O813" s="100"/>
      <c r="P813" s="100"/>
      <c r="Q813" s="92">
        <f t="shared" si="29"/>
        <v>890762.69</v>
      </c>
      <c r="R813" s="93">
        <f t="shared" si="30"/>
        <v>798.30420610349404</v>
      </c>
    </row>
    <row r="814" spans="1:18" x14ac:dyDescent="0.7">
      <c r="A814" s="99">
        <v>6</v>
      </c>
      <c r="B814" s="100" t="s">
        <v>59</v>
      </c>
      <c r="C814" s="100" t="s">
        <v>501</v>
      </c>
      <c r="D814" s="100" t="s">
        <v>136</v>
      </c>
      <c r="E814" s="100" t="s">
        <v>502</v>
      </c>
      <c r="F814" s="100" t="s">
        <v>178</v>
      </c>
      <c r="G814" s="100" t="s">
        <v>1203</v>
      </c>
      <c r="H814" s="101">
        <v>6374</v>
      </c>
      <c r="I814" s="99">
        <v>5</v>
      </c>
      <c r="J814" s="104">
        <f>สกลนคร!F129</f>
        <v>979673.18</v>
      </c>
      <c r="K814" s="103">
        <f>สกลนคร!AG129</f>
        <v>1126002.1600000001</v>
      </c>
      <c r="L814" s="104">
        <f>สกลนคร!AH129</f>
        <v>3384844.41</v>
      </c>
      <c r="M814" s="104">
        <f>สกลนคร!AI129</f>
        <v>2807822.62</v>
      </c>
      <c r="N814" s="100"/>
      <c r="O814" s="100"/>
      <c r="P814" s="100"/>
      <c r="Q814" s="92">
        <f t="shared" si="29"/>
        <v>577021.79</v>
      </c>
      <c r="R814" s="93">
        <f t="shared" si="30"/>
        <v>531.03928616253529</v>
      </c>
    </row>
    <row r="815" spans="1:18" x14ac:dyDescent="0.7">
      <c r="A815" s="99">
        <v>7</v>
      </c>
      <c r="B815" s="100" t="s">
        <v>59</v>
      </c>
      <c r="C815" s="100" t="s">
        <v>501</v>
      </c>
      <c r="D815" s="100" t="s">
        <v>136</v>
      </c>
      <c r="E815" s="100" t="s">
        <v>502</v>
      </c>
      <c r="F815" s="100" t="s">
        <v>178</v>
      </c>
      <c r="G815" s="100" t="s">
        <v>1204</v>
      </c>
      <c r="H815" s="101">
        <v>1670</v>
      </c>
      <c r="I815" s="99">
        <v>2</v>
      </c>
      <c r="J815" s="104">
        <f>สกลนคร!F130</f>
        <v>337219.24</v>
      </c>
      <c r="K815" s="103">
        <f>สกลนคร!AG130</f>
        <v>478740.18</v>
      </c>
      <c r="L815" s="104">
        <f>สกลนคร!AH130</f>
        <v>1488483.94</v>
      </c>
      <c r="M815" s="104">
        <f>สกลนคร!AI130</f>
        <v>1283803.8199999998</v>
      </c>
      <c r="N815" s="100"/>
      <c r="O815" s="100"/>
      <c r="P815" s="100"/>
      <c r="Q815" s="92">
        <f t="shared" si="29"/>
        <v>204680.12000000011</v>
      </c>
      <c r="R815" s="93">
        <f t="shared" si="30"/>
        <v>891.30774850299395</v>
      </c>
    </row>
    <row r="816" spans="1:18" x14ac:dyDescent="0.7">
      <c r="A816" s="99">
        <v>8</v>
      </c>
      <c r="B816" s="100" t="s">
        <v>59</v>
      </c>
      <c r="C816" s="100" t="s">
        <v>501</v>
      </c>
      <c r="D816" s="100" t="s">
        <v>136</v>
      </c>
      <c r="E816" s="100" t="s">
        <v>502</v>
      </c>
      <c r="F816" s="100" t="s">
        <v>178</v>
      </c>
      <c r="G816" s="100" t="s">
        <v>1205</v>
      </c>
      <c r="H816" s="101">
        <v>1892</v>
      </c>
      <c r="I816" s="99">
        <v>2</v>
      </c>
      <c r="J816" s="104">
        <f>สกลนคร!F131</f>
        <v>521394.33</v>
      </c>
      <c r="K816" s="103">
        <f>สกลนคร!AG131</f>
        <v>642279.68000000005</v>
      </c>
      <c r="L816" s="104">
        <f>สกลนคร!AH131</f>
        <v>1859397.87</v>
      </c>
      <c r="M816" s="104">
        <f>สกลนคร!AI131</f>
        <v>1505448.44</v>
      </c>
      <c r="N816" s="100"/>
      <c r="O816" s="100"/>
      <c r="P816" s="100"/>
      <c r="Q816" s="92">
        <f t="shared" si="29"/>
        <v>353949.43000000017</v>
      </c>
      <c r="R816" s="93">
        <f t="shared" si="30"/>
        <v>982.76843023255822</v>
      </c>
    </row>
    <row r="817" spans="1:18" x14ac:dyDescent="0.7">
      <c r="A817" s="99">
        <v>9</v>
      </c>
      <c r="B817" s="100" t="s">
        <v>59</v>
      </c>
      <c r="C817" s="100" t="s">
        <v>501</v>
      </c>
      <c r="D817" s="100" t="s">
        <v>136</v>
      </c>
      <c r="E817" s="100" t="s">
        <v>502</v>
      </c>
      <c r="F817" s="100" t="s">
        <v>178</v>
      </c>
      <c r="G817" s="100" t="s">
        <v>1206</v>
      </c>
      <c r="H817" s="101">
        <v>4319</v>
      </c>
      <c r="I817" s="99">
        <v>3</v>
      </c>
      <c r="J817" s="104">
        <f>สกลนคร!F132</f>
        <v>927021.96</v>
      </c>
      <c r="K817" s="103">
        <f>สกลนคร!AG132</f>
        <v>1216918.3399999999</v>
      </c>
      <c r="L817" s="104">
        <f>สกลนคร!AH132</f>
        <v>3192853.64</v>
      </c>
      <c r="M817" s="104">
        <f>สกลนคร!AI132</f>
        <v>2380481.02</v>
      </c>
      <c r="N817" s="100"/>
      <c r="O817" s="100"/>
      <c r="P817" s="100"/>
      <c r="Q817" s="92">
        <f t="shared" si="29"/>
        <v>812372.62000000011</v>
      </c>
      <c r="R817" s="93">
        <f t="shared" si="30"/>
        <v>739.25761518870115</v>
      </c>
    </row>
    <row r="818" spans="1:18" x14ac:dyDescent="0.7">
      <c r="A818" s="99">
        <v>10</v>
      </c>
      <c r="B818" s="100" t="s">
        <v>59</v>
      </c>
      <c r="C818" s="100" t="s">
        <v>501</v>
      </c>
      <c r="D818" s="100" t="s">
        <v>136</v>
      </c>
      <c r="E818" s="100" t="s">
        <v>502</v>
      </c>
      <c r="F818" s="100" t="s">
        <v>178</v>
      </c>
      <c r="G818" s="100" t="s">
        <v>1207</v>
      </c>
      <c r="H818" s="101">
        <v>5001</v>
      </c>
      <c r="I818" s="99">
        <v>4</v>
      </c>
      <c r="J818" s="104">
        <f>สกลนคร!F133</f>
        <v>671388.55</v>
      </c>
      <c r="K818" s="103">
        <f>สกลนคร!AG133</f>
        <v>787570.14</v>
      </c>
      <c r="L818" s="104">
        <f>สกลนคร!AH133</f>
        <v>2365403.04</v>
      </c>
      <c r="M818" s="104">
        <f>สกลนคร!AI133</f>
        <v>2203147.67</v>
      </c>
      <c r="N818" s="100"/>
      <c r="O818" s="100"/>
      <c r="P818" s="100"/>
      <c r="Q818" s="92">
        <f t="shared" si="29"/>
        <v>162255.37000000011</v>
      </c>
      <c r="R818" s="93">
        <f t="shared" si="30"/>
        <v>472.98601079784044</v>
      </c>
    </row>
    <row r="819" spans="1:18" x14ac:dyDescent="0.7">
      <c r="A819" s="99">
        <v>11</v>
      </c>
      <c r="B819" s="100" t="s">
        <v>59</v>
      </c>
      <c r="C819" s="100" t="s">
        <v>501</v>
      </c>
      <c r="D819" s="100" t="s">
        <v>136</v>
      </c>
      <c r="E819" s="100" t="s">
        <v>502</v>
      </c>
      <c r="F819" s="100" t="s">
        <v>178</v>
      </c>
      <c r="G819" s="100" t="s">
        <v>1208</v>
      </c>
      <c r="H819" s="101">
        <v>6425</v>
      </c>
      <c r="I819" s="99">
        <v>5</v>
      </c>
      <c r="J819" s="104">
        <f>สกลนคร!F134</f>
        <v>501670.76</v>
      </c>
      <c r="K819" s="103">
        <f>สกลนคร!AG134</f>
        <v>766860.64</v>
      </c>
      <c r="L819" s="104">
        <f>สกลนคร!AH134</f>
        <v>2876352.2</v>
      </c>
      <c r="M819" s="104">
        <f>สกลนคร!AI134</f>
        <v>2576903.0799999996</v>
      </c>
      <c r="N819" s="100"/>
      <c r="O819" s="100"/>
      <c r="P819" s="100"/>
      <c r="Q819" s="92">
        <f t="shared" si="29"/>
        <v>299449.12000000058</v>
      </c>
      <c r="R819" s="93">
        <f t="shared" si="30"/>
        <v>447.68127626459147</v>
      </c>
    </row>
    <row r="820" spans="1:18" x14ac:dyDescent="0.7">
      <c r="A820" s="99">
        <v>12</v>
      </c>
      <c r="B820" s="100" t="s">
        <v>59</v>
      </c>
      <c r="C820" s="100" t="s">
        <v>501</v>
      </c>
      <c r="D820" s="100" t="s">
        <v>136</v>
      </c>
      <c r="E820" s="100" t="s">
        <v>502</v>
      </c>
      <c r="F820" s="100" t="s">
        <v>178</v>
      </c>
      <c r="G820" s="100" t="s">
        <v>1209</v>
      </c>
      <c r="H820" s="101">
        <v>844</v>
      </c>
      <c r="I820" s="99">
        <v>1</v>
      </c>
      <c r="J820" s="104">
        <f>สกลนคร!F135</f>
        <v>520160.46</v>
      </c>
      <c r="K820" s="103">
        <f>สกลนคร!AG135</f>
        <v>574374.96</v>
      </c>
      <c r="L820" s="104">
        <f>สกลนคร!AH135</f>
        <v>1364059.85</v>
      </c>
      <c r="M820" s="104">
        <f>สกลนคร!AI135</f>
        <v>1035433.8400000001</v>
      </c>
      <c r="N820" s="100"/>
      <c r="O820" s="100"/>
      <c r="P820" s="100"/>
      <c r="Q820" s="92">
        <f t="shared" si="29"/>
        <v>328626.01</v>
      </c>
      <c r="R820" s="93">
        <f t="shared" si="30"/>
        <v>1616.1846563981044</v>
      </c>
    </row>
    <row r="821" spans="1:18" s="111" customFormat="1" x14ac:dyDescent="0.7">
      <c r="A821" s="105">
        <v>11</v>
      </c>
      <c r="B821" s="106" t="s">
        <v>59</v>
      </c>
      <c r="C821" s="106"/>
      <c r="D821" s="106"/>
      <c r="E821" s="106" t="s">
        <v>75</v>
      </c>
      <c r="F821" s="106"/>
      <c r="G821" s="106" t="s">
        <v>504</v>
      </c>
      <c r="H821" s="112">
        <f>SUM(H809:H820)</f>
        <v>42460</v>
      </c>
      <c r="I821" s="105"/>
      <c r="J821" s="108">
        <f>SUM(J809:J820)</f>
        <v>7450615.1900000004</v>
      </c>
      <c r="K821" s="108">
        <f>SUM(K809:K820)</f>
        <v>9130076.7799999975</v>
      </c>
      <c r="L821" s="108">
        <f>SUM(L809:L820)</f>
        <v>28955400.930000003</v>
      </c>
      <c r="M821" s="108">
        <f>SUM(M809:M820)</f>
        <v>24178136.879999999</v>
      </c>
      <c r="N821" s="106">
        <v>11</v>
      </c>
      <c r="O821" s="106">
        <v>11</v>
      </c>
      <c r="P821" s="106">
        <f>N821-O821</f>
        <v>0</v>
      </c>
      <c r="Q821" s="109">
        <f t="shared" si="29"/>
        <v>4777264.0500000045</v>
      </c>
      <c r="R821" s="110">
        <f>L821/H821</f>
        <v>681.94538224211033</v>
      </c>
    </row>
    <row r="822" spans="1:18" x14ac:dyDescent="0.7">
      <c r="A822" s="99">
        <v>1</v>
      </c>
      <c r="B822" s="100" t="s">
        <v>59</v>
      </c>
      <c r="C822" s="100" t="s">
        <v>505</v>
      </c>
      <c r="D822" s="100" t="s">
        <v>152</v>
      </c>
      <c r="E822" s="100" t="s">
        <v>506</v>
      </c>
      <c r="F822" s="100" t="s">
        <v>208</v>
      </c>
      <c r="G822" s="100" t="s">
        <v>507</v>
      </c>
      <c r="H822" s="101"/>
      <c r="I822" s="99"/>
      <c r="J822" s="102"/>
      <c r="K822" s="103"/>
      <c r="L822" s="104"/>
      <c r="M822" s="104"/>
      <c r="N822" s="100"/>
      <c r="O822" s="100"/>
      <c r="P822" s="100"/>
    </row>
    <row r="823" spans="1:18" x14ac:dyDescent="0.7">
      <c r="A823" s="99">
        <v>2</v>
      </c>
      <c r="B823" s="100" t="s">
        <v>59</v>
      </c>
      <c r="C823" s="100" t="s">
        <v>505</v>
      </c>
      <c r="D823" s="100" t="s">
        <v>152</v>
      </c>
      <c r="E823" s="100" t="s">
        <v>506</v>
      </c>
      <c r="F823" s="100" t="s">
        <v>178</v>
      </c>
      <c r="G823" s="100" t="s">
        <v>1210</v>
      </c>
      <c r="H823" s="101">
        <v>8316</v>
      </c>
      <c r="I823" s="99">
        <v>5</v>
      </c>
      <c r="J823" s="104">
        <f>สกลนคร!F136</f>
        <v>1387463.95</v>
      </c>
      <c r="K823" s="103">
        <f>สกลนคร!AG136</f>
        <v>1489136.9200000002</v>
      </c>
      <c r="L823" s="104">
        <f>สกลนคร!AH136</f>
        <v>4697545.0299999993</v>
      </c>
      <c r="M823" s="104">
        <f>สกลนคร!AI136</f>
        <v>4266459.82</v>
      </c>
      <c r="N823" s="100"/>
      <c r="O823" s="100"/>
      <c r="P823" s="100"/>
      <c r="Q823" s="92">
        <f t="shared" si="29"/>
        <v>431085.20999999903</v>
      </c>
      <c r="R823" s="93">
        <f t="shared" si="30"/>
        <v>564.88035473785465</v>
      </c>
    </row>
    <row r="824" spans="1:18" x14ac:dyDescent="0.7">
      <c r="A824" s="99">
        <v>3</v>
      </c>
      <c r="B824" s="100" t="s">
        <v>59</v>
      </c>
      <c r="C824" s="100" t="s">
        <v>505</v>
      </c>
      <c r="D824" s="100" t="s">
        <v>152</v>
      </c>
      <c r="E824" s="100" t="s">
        <v>506</v>
      </c>
      <c r="F824" s="100" t="s">
        <v>178</v>
      </c>
      <c r="G824" s="100" t="s">
        <v>1211</v>
      </c>
      <c r="H824" s="101">
        <v>4905</v>
      </c>
      <c r="I824" s="99">
        <v>4</v>
      </c>
      <c r="J824" s="104">
        <f>สกลนคร!F137</f>
        <v>526118.13</v>
      </c>
      <c r="K824" s="103">
        <f>สกลนคร!AG137</f>
        <v>466173.1</v>
      </c>
      <c r="L824" s="104">
        <f>สกลนคร!AH137</f>
        <v>2249777.88</v>
      </c>
      <c r="M824" s="104">
        <f>สกลนคร!AI137</f>
        <v>2366407.2200000002</v>
      </c>
      <c r="N824" s="100"/>
      <c r="O824" s="100"/>
      <c r="P824" s="100"/>
      <c r="Q824" s="92">
        <f t="shared" si="29"/>
        <v>-116629.34000000032</v>
      </c>
      <c r="R824" s="93">
        <f t="shared" si="30"/>
        <v>458.67031192660551</v>
      </c>
    </row>
    <row r="825" spans="1:18" x14ac:dyDescent="0.7">
      <c r="A825" s="99">
        <v>4</v>
      </c>
      <c r="B825" s="100" t="s">
        <v>59</v>
      </c>
      <c r="C825" s="100" t="s">
        <v>505</v>
      </c>
      <c r="D825" s="100" t="s">
        <v>152</v>
      </c>
      <c r="E825" s="100" t="s">
        <v>506</v>
      </c>
      <c r="F825" s="100" t="s">
        <v>178</v>
      </c>
      <c r="G825" s="100" t="s">
        <v>1212</v>
      </c>
      <c r="H825" s="101">
        <v>4320</v>
      </c>
      <c r="I825" s="99">
        <v>3</v>
      </c>
      <c r="J825" s="104">
        <f>สกลนคร!F138</f>
        <v>468581.57</v>
      </c>
      <c r="K825" s="103">
        <f>สกลนคร!AG138</f>
        <v>625133.99</v>
      </c>
      <c r="L825" s="104">
        <f>สกลนคร!AH138</f>
        <v>2893805.08</v>
      </c>
      <c r="M825" s="104">
        <f>สกลนคร!AI138</f>
        <v>2634047.3299999996</v>
      </c>
      <c r="N825" s="100"/>
      <c r="O825" s="100"/>
      <c r="P825" s="100"/>
      <c r="Q825" s="92">
        <f t="shared" si="29"/>
        <v>259757.75000000047</v>
      </c>
      <c r="R825" s="93">
        <f t="shared" si="30"/>
        <v>669.86228703703705</v>
      </c>
    </row>
    <row r="826" spans="1:18" x14ac:dyDescent="0.7">
      <c r="A826" s="99">
        <v>5</v>
      </c>
      <c r="B826" s="100" t="s">
        <v>59</v>
      </c>
      <c r="C826" s="100" t="s">
        <v>505</v>
      </c>
      <c r="D826" s="100" t="s">
        <v>152</v>
      </c>
      <c r="E826" s="100" t="s">
        <v>506</v>
      </c>
      <c r="F826" s="100" t="s">
        <v>178</v>
      </c>
      <c r="G826" s="100" t="s">
        <v>1213</v>
      </c>
      <c r="H826" s="101">
        <v>4626</v>
      </c>
      <c r="I826" s="99">
        <v>4</v>
      </c>
      <c r="J826" s="104">
        <f>สกลนคร!F139</f>
        <v>1043626.69</v>
      </c>
      <c r="K826" s="103">
        <f>สกลนคร!AG139</f>
        <v>1095919.75</v>
      </c>
      <c r="L826" s="104">
        <f>สกลนคร!AH139</f>
        <v>2605553.12</v>
      </c>
      <c r="M826" s="104">
        <f>สกลนคร!AI139</f>
        <v>2489665.91</v>
      </c>
      <c r="N826" s="100"/>
      <c r="O826" s="100"/>
      <c r="P826" s="100"/>
      <c r="Q826" s="92">
        <f t="shared" si="29"/>
        <v>115887.20999999996</v>
      </c>
      <c r="R826" s="93">
        <f t="shared" si="30"/>
        <v>563.2410549070471</v>
      </c>
    </row>
    <row r="827" spans="1:18" x14ac:dyDescent="0.7">
      <c r="A827" s="99">
        <v>6</v>
      </c>
      <c r="B827" s="100" t="s">
        <v>59</v>
      </c>
      <c r="C827" s="100" t="s">
        <v>505</v>
      </c>
      <c r="D827" s="100" t="s">
        <v>152</v>
      </c>
      <c r="E827" s="100" t="s">
        <v>506</v>
      </c>
      <c r="F827" s="100" t="s">
        <v>178</v>
      </c>
      <c r="G827" s="100" t="s">
        <v>1214</v>
      </c>
      <c r="H827" s="101">
        <v>5198</v>
      </c>
      <c r="I827" s="99">
        <v>4</v>
      </c>
      <c r="J827" s="104">
        <f>สกลนคร!F140</f>
        <v>653139.30000000005</v>
      </c>
      <c r="K827" s="103">
        <f>สกลนคร!AG140</f>
        <v>759824.49</v>
      </c>
      <c r="L827" s="104">
        <f>สกลนคร!AH140</f>
        <v>2393704.39</v>
      </c>
      <c r="M827" s="104">
        <f>สกลนคร!AI140</f>
        <v>1920913.72</v>
      </c>
      <c r="N827" s="100"/>
      <c r="O827" s="100"/>
      <c r="P827" s="100"/>
      <c r="Q827" s="92">
        <f t="shared" si="29"/>
        <v>472790.67000000016</v>
      </c>
      <c r="R827" s="93">
        <f t="shared" si="30"/>
        <v>460.50488457098885</v>
      </c>
    </row>
    <row r="828" spans="1:18" x14ac:dyDescent="0.7">
      <c r="A828" s="99">
        <v>7</v>
      </c>
      <c r="B828" s="100" t="s">
        <v>59</v>
      </c>
      <c r="C828" s="100" t="s">
        <v>505</v>
      </c>
      <c r="D828" s="100" t="s">
        <v>152</v>
      </c>
      <c r="E828" s="100" t="s">
        <v>506</v>
      </c>
      <c r="F828" s="100" t="s">
        <v>178</v>
      </c>
      <c r="G828" s="100" t="s">
        <v>1215</v>
      </c>
      <c r="H828" s="101">
        <v>3390</v>
      </c>
      <c r="I828" s="99">
        <v>3</v>
      </c>
      <c r="J828" s="104">
        <f>สกลนคร!F141</f>
        <v>409262.24</v>
      </c>
      <c r="K828" s="103">
        <f>สกลนคร!AG141</f>
        <v>500699.31999999995</v>
      </c>
      <c r="L828" s="104">
        <f>สกลนคร!AH141</f>
        <v>2090085.29</v>
      </c>
      <c r="M828" s="104">
        <f>สกลนคร!AI141</f>
        <v>1864148.95</v>
      </c>
      <c r="N828" s="100"/>
      <c r="O828" s="100"/>
      <c r="P828" s="100"/>
      <c r="Q828" s="92">
        <f t="shared" si="29"/>
        <v>225936.34000000008</v>
      </c>
      <c r="R828" s="93">
        <f t="shared" si="30"/>
        <v>616.54433333333338</v>
      </c>
    </row>
    <row r="829" spans="1:18" x14ac:dyDescent="0.7">
      <c r="A829" s="99">
        <v>8</v>
      </c>
      <c r="B829" s="100" t="s">
        <v>59</v>
      </c>
      <c r="C829" s="100" t="s">
        <v>505</v>
      </c>
      <c r="D829" s="100" t="s">
        <v>152</v>
      </c>
      <c r="E829" s="100" t="s">
        <v>506</v>
      </c>
      <c r="F829" s="100" t="s">
        <v>178</v>
      </c>
      <c r="G829" s="100" t="s">
        <v>1216</v>
      </c>
      <c r="H829" s="101">
        <v>6479</v>
      </c>
      <c r="I829" s="99">
        <v>5</v>
      </c>
      <c r="J829" s="104">
        <f>สกลนคร!F142</f>
        <v>1020318.05</v>
      </c>
      <c r="K829" s="103">
        <f>สกลนคร!AG142</f>
        <v>1127675.03</v>
      </c>
      <c r="L829" s="104">
        <f>สกลนคร!AH142</f>
        <v>2628710.61</v>
      </c>
      <c r="M829" s="104">
        <f>สกลนคร!AI142</f>
        <v>2163574.2599999998</v>
      </c>
      <c r="N829" s="100"/>
      <c r="O829" s="100"/>
      <c r="P829" s="100"/>
      <c r="Q829" s="92">
        <f t="shared" si="29"/>
        <v>465136.35000000009</v>
      </c>
      <c r="R829" s="93">
        <f t="shared" si="30"/>
        <v>405.72782991202342</v>
      </c>
    </row>
    <row r="830" spans="1:18" x14ac:dyDescent="0.7">
      <c r="A830" s="99">
        <v>9</v>
      </c>
      <c r="B830" s="100" t="s">
        <v>59</v>
      </c>
      <c r="C830" s="100" t="s">
        <v>505</v>
      </c>
      <c r="D830" s="100" t="s">
        <v>152</v>
      </c>
      <c r="E830" s="100" t="s">
        <v>506</v>
      </c>
      <c r="F830" s="100" t="s">
        <v>178</v>
      </c>
      <c r="G830" s="100" t="s">
        <v>1217</v>
      </c>
      <c r="H830" s="101">
        <v>4187</v>
      </c>
      <c r="I830" s="99">
        <v>3</v>
      </c>
      <c r="J830" s="104">
        <f>สกลนคร!F143</f>
        <v>539824.72</v>
      </c>
      <c r="K830" s="103">
        <f>สกลนคร!AG143</f>
        <v>544932.64999999991</v>
      </c>
      <c r="L830" s="104">
        <f>สกลนคร!AH143</f>
        <v>2787453.25</v>
      </c>
      <c r="M830" s="104">
        <f>สกลนคร!AI143</f>
        <v>2584980.2400000002</v>
      </c>
      <c r="N830" s="100"/>
      <c r="O830" s="100"/>
      <c r="P830" s="100"/>
      <c r="Q830" s="92">
        <f t="shared" si="29"/>
        <v>202473.00999999978</v>
      </c>
      <c r="R830" s="93">
        <f t="shared" si="30"/>
        <v>665.73996895151663</v>
      </c>
    </row>
    <row r="831" spans="1:18" x14ac:dyDescent="0.7">
      <c r="A831" s="99">
        <v>10</v>
      </c>
      <c r="B831" s="100" t="s">
        <v>59</v>
      </c>
      <c r="C831" s="100" t="s">
        <v>505</v>
      </c>
      <c r="D831" s="100" t="s">
        <v>152</v>
      </c>
      <c r="E831" s="100" t="s">
        <v>506</v>
      </c>
      <c r="F831" s="100" t="s">
        <v>178</v>
      </c>
      <c r="G831" s="100" t="s">
        <v>1218</v>
      </c>
      <c r="H831" s="101">
        <v>3100</v>
      </c>
      <c r="I831" s="99">
        <v>3</v>
      </c>
      <c r="J831" s="104">
        <f>สกลนคร!F144</f>
        <v>347638.42</v>
      </c>
      <c r="K831" s="103">
        <f>สกลนคร!AG144</f>
        <v>448332.64</v>
      </c>
      <c r="L831" s="104">
        <f>สกลนคร!AH144</f>
        <v>2415813.71</v>
      </c>
      <c r="M831" s="104">
        <f>สกลนคร!AI144</f>
        <v>2208469.2899999996</v>
      </c>
      <c r="N831" s="100"/>
      <c r="O831" s="100"/>
      <c r="P831" s="100"/>
      <c r="Q831" s="92">
        <f t="shared" si="29"/>
        <v>207344.42000000039</v>
      </c>
      <c r="R831" s="93">
        <f t="shared" si="30"/>
        <v>779.29474516129028</v>
      </c>
    </row>
    <row r="832" spans="1:18" x14ac:dyDescent="0.7">
      <c r="A832" s="99">
        <v>11</v>
      </c>
      <c r="B832" s="100" t="s">
        <v>59</v>
      </c>
      <c r="C832" s="100" t="s">
        <v>505</v>
      </c>
      <c r="D832" s="100" t="s">
        <v>152</v>
      </c>
      <c r="E832" s="100" t="s">
        <v>506</v>
      </c>
      <c r="F832" s="100" t="s">
        <v>178</v>
      </c>
      <c r="G832" s="100" t="s">
        <v>1219</v>
      </c>
      <c r="H832" s="101">
        <v>4991</v>
      </c>
      <c r="I832" s="99">
        <v>4</v>
      </c>
      <c r="J832" s="104">
        <f>สกลนคร!F145</f>
        <v>951932.17</v>
      </c>
      <c r="K832" s="103">
        <f>สกลนคร!AG145</f>
        <v>1128913.8500000001</v>
      </c>
      <c r="L832" s="104">
        <f>สกลนคร!AH145</f>
        <v>3417331.76</v>
      </c>
      <c r="M832" s="104">
        <f>สกลนคร!AI145</f>
        <v>2911159.92</v>
      </c>
      <c r="N832" s="100"/>
      <c r="O832" s="100"/>
      <c r="P832" s="100"/>
      <c r="Q832" s="92">
        <f t="shared" si="29"/>
        <v>506171.83999999985</v>
      </c>
      <c r="R832" s="93">
        <f t="shared" si="30"/>
        <v>684.69880985774387</v>
      </c>
    </row>
    <row r="833" spans="1:18" x14ac:dyDescent="0.7">
      <c r="A833" s="99">
        <v>12</v>
      </c>
      <c r="B833" s="100" t="s">
        <v>59</v>
      </c>
      <c r="C833" s="100" t="s">
        <v>505</v>
      </c>
      <c r="D833" s="100" t="s">
        <v>152</v>
      </c>
      <c r="E833" s="100" t="s">
        <v>506</v>
      </c>
      <c r="F833" s="100" t="s">
        <v>178</v>
      </c>
      <c r="G833" s="100" t="s">
        <v>1220</v>
      </c>
      <c r="H833" s="101">
        <v>4769</v>
      </c>
      <c r="I833" s="99">
        <v>4</v>
      </c>
      <c r="J833" s="104">
        <f>สกลนคร!F146</f>
        <v>799613.91</v>
      </c>
      <c r="K833" s="103">
        <f>สกลนคร!AG146</f>
        <v>891699.09</v>
      </c>
      <c r="L833" s="104">
        <f>สกลนคร!AH146</f>
        <v>3315488.15</v>
      </c>
      <c r="M833" s="104">
        <f>สกลนคร!AI146</f>
        <v>3132632.5599999996</v>
      </c>
      <c r="N833" s="100"/>
      <c r="O833" s="100"/>
      <c r="P833" s="100"/>
      <c r="Q833" s="92">
        <f t="shared" si="29"/>
        <v>182855.59000000032</v>
      </c>
      <c r="R833" s="93">
        <f t="shared" si="30"/>
        <v>695.21663870832458</v>
      </c>
    </row>
    <row r="834" spans="1:18" x14ac:dyDescent="0.7">
      <c r="A834" s="99">
        <v>13</v>
      </c>
      <c r="B834" s="100" t="s">
        <v>59</v>
      </c>
      <c r="C834" s="100" t="s">
        <v>505</v>
      </c>
      <c r="D834" s="100" t="s">
        <v>152</v>
      </c>
      <c r="E834" s="100" t="s">
        <v>506</v>
      </c>
      <c r="F834" s="100" t="s">
        <v>178</v>
      </c>
      <c r="G834" s="100" t="s">
        <v>1221</v>
      </c>
      <c r="H834" s="101">
        <v>6957</v>
      </c>
      <c r="I834" s="99">
        <v>5</v>
      </c>
      <c r="J834" s="104">
        <f>สกลนคร!F147</f>
        <v>1129676.69</v>
      </c>
      <c r="K834" s="103">
        <f>สกลนคร!AG147</f>
        <v>1296512.07</v>
      </c>
      <c r="L834" s="104">
        <f>สกลนคร!AH147</f>
        <v>3687818.61</v>
      </c>
      <c r="M834" s="104">
        <f>สกลนคร!AI147</f>
        <v>3397062.71</v>
      </c>
      <c r="N834" s="100"/>
      <c r="O834" s="100"/>
      <c r="P834" s="100"/>
      <c r="Q834" s="92">
        <f t="shared" si="29"/>
        <v>290755.89999999991</v>
      </c>
      <c r="R834" s="93">
        <f t="shared" si="30"/>
        <v>530.0874816731349</v>
      </c>
    </row>
    <row r="835" spans="1:18" x14ac:dyDescent="0.7">
      <c r="A835" s="99">
        <v>14</v>
      </c>
      <c r="B835" s="100" t="s">
        <v>59</v>
      </c>
      <c r="C835" s="100" t="s">
        <v>505</v>
      </c>
      <c r="D835" s="100" t="s">
        <v>152</v>
      </c>
      <c r="E835" s="100" t="s">
        <v>506</v>
      </c>
      <c r="F835" s="100" t="s">
        <v>178</v>
      </c>
      <c r="G835" s="100" t="s">
        <v>1222</v>
      </c>
      <c r="H835" s="101">
        <v>5065</v>
      </c>
      <c r="I835" s="99">
        <v>4</v>
      </c>
      <c r="J835" s="104">
        <f>สกลนคร!F148</f>
        <v>1180673.08</v>
      </c>
      <c r="K835" s="103">
        <f>สกลนคร!AG148</f>
        <v>1112950.8600000001</v>
      </c>
      <c r="L835" s="104">
        <f>สกลนคร!AH148</f>
        <v>2673585.92</v>
      </c>
      <c r="M835" s="104">
        <f>สกลนคร!AI148</f>
        <v>2288709.13</v>
      </c>
      <c r="N835" s="100"/>
      <c r="O835" s="100"/>
      <c r="P835" s="100"/>
      <c r="Q835" s="92">
        <f t="shared" si="29"/>
        <v>384876.79000000004</v>
      </c>
      <c r="R835" s="93">
        <f t="shared" si="30"/>
        <v>527.85506811451137</v>
      </c>
    </row>
    <row r="836" spans="1:18" x14ac:dyDescent="0.7">
      <c r="A836" s="99">
        <v>15</v>
      </c>
      <c r="B836" s="100" t="s">
        <v>59</v>
      </c>
      <c r="C836" s="100" t="s">
        <v>505</v>
      </c>
      <c r="D836" s="100" t="s">
        <v>152</v>
      </c>
      <c r="E836" s="100" t="s">
        <v>506</v>
      </c>
      <c r="F836" s="100" t="s">
        <v>178</v>
      </c>
      <c r="G836" s="100" t="s">
        <v>1223</v>
      </c>
      <c r="H836" s="101">
        <v>2312</v>
      </c>
      <c r="I836" s="99">
        <v>2</v>
      </c>
      <c r="J836" s="104">
        <f>สกลนคร!F149</f>
        <v>430861.52</v>
      </c>
      <c r="K836" s="103">
        <f>สกลนคร!AG149</f>
        <v>476428.62</v>
      </c>
      <c r="L836" s="104">
        <f>สกลนคร!AH149</f>
        <v>1919516.1099999999</v>
      </c>
      <c r="M836" s="104">
        <f>สกลนคร!AI149</f>
        <v>1765494.6</v>
      </c>
      <c r="N836" s="100"/>
      <c r="O836" s="100"/>
      <c r="P836" s="100"/>
      <c r="Q836" s="92">
        <f t="shared" si="29"/>
        <v>154021.50999999978</v>
      </c>
      <c r="R836" s="93">
        <f t="shared" si="30"/>
        <v>830.24053200692038</v>
      </c>
    </row>
    <row r="837" spans="1:18" x14ac:dyDescent="0.7">
      <c r="A837" s="99">
        <v>16</v>
      </c>
      <c r="B837" s="100" t="s">
        <v>59</v>
      </c>
      <c r="C837" s="100" t="s">
        <v>505</v>
      </c>
      <c r="D837" s="100" t="s">
        <v>152</v>
      </c>
      <c r="E837" s="100" t="s">
        <v>506</v>
      </c>
      <c r="F837" s="100" t="s">
        <v>178</v>
      </c>
      <c r="G837" s="100" t="s">
        <v>1224</v>
      </c>
      <c r="H837" s="101">
        <v>1928</v>
      </c>
      <c r="I837" s="99">
        <v>2</v>
      </c>
      <c r="J837" s="104">
        <f>สกลนคร!F150</f>
        <v>513334.37</v>
      </c>
      <c r="K837" s="103">
        <f>สกลนคร!AG150</f>
        <v>548062.19999999995</v>
      </c>
      <c r="L837" s="104">
        <f>สกลนคร!AH150</f>
        <v>2091488.2200000002</v>
      </c>
      <c r="M837" s="104">
        <f>สกลนคร!AI150</f>
        <v>2087133</v>
      </c>
      <c r="N837" s="100"/>
      <c r="O837" s="100"/>
      <c r="P837" s="100"/>
      <c r="Q837" s="92">
        <f t="shared" si="29"/>
        <v>4355.2200000002049</v>
      </c>
      <c r="R837" s="93">
        <f t="shared" si="30"/>
        <v>1084.7967946058093</v>
      </c>
    </row>
    <row r="838" spans="1:18" x14ac:dyDescent="0.7">
      <c r="A838" s="99">
        <v>17</v>
      </c>
      <c r="B838" s="100" t="s">
        <v>59</v>
      </c>
      <c r="C838" s="100" t="s">
        <v>505</v>
      </c>
      <c r="D838" s="100" t="s">
        <v>152</v>
      </c>
      <c r="E838" s="100" t="s">
        <v>506</v>
      </c>
      <c r="F838" s="100" t="s">
        <v>178</v>
      </c>
      <c r="G838" s="100" t="s">
        <v>1225</v>
      </c>
      <c r="H838" s="101">
        <v>1590</v>
      </c>
      <c r="I838" s="99">
        <v>2</v>
      </c>
      <c r="J838" s="104">
        <f>สกลนคร!F151</f>
        <v>234567.12</v>
      </c>
      <c r="K838" s="103">
        <f>สกลนคร!AG151</f>
        <v>246145.02999999997</v>
      </c>
      <c r="L838" s="104">
        <f>สกลนคร!AH151</f>
        <v>1817300.19</v>
      </c>
      <c r="M838" s="104">
        <f>สกลนคร!AI151</f>
        <v>1748661.92</v>
      </c>
      <c r="N838" s="100"/>
      <c r="O838" s="100"/>
      <c r="P838" s="100"/>
      <c r="Q838" s="92">
        <f t="shared" si="29"/>
        <v>68638.270000000019</v>
      </c>
      <c r="R838" s="93">
        <f t="shared" si="30"/>
        <v>1142.9560943396225</v>
      </c>
    </row>
    <row r="839" spans="1:18" x14ac:dyDescent="0.7">
      <c r="A839" s="99">
        <v>18</v>
      </c>
      <c r="B839" s="100" t="s">
        <v>59</v>
      </c>
      <c r="C839" s="100" t="s">
        <v>505</v>
      </c>
      <c r="D839" s="100" t="s">
        <v>152</v>
      </c>
      <c r="E839" s="100" t="s">
        <v>506</v>
      </c>
      <c r="F839" s="100" t="s">
        <v>178</v>
      </c>
      <c r="G839" s="100" t="s">
        <v>1226</v>
      </c>
      <c r="H839" s="101">
        <v>1695</v>
      </c>
      <c r="I839" s="99">
        <v>2</v>
      </c>
      <c r="J839" s="104">
        <f>สกลนคร!F152</f>
        <v>450978.39</v>
      </c>
      <c r="K839" s="103">
        <f>สกลนคร!AG152</f>
        <v>440068.87</v>
      </c>
      <c r="L839" s="104">
        <f>สกลนคร!AH152</f>
        <v>2004717.9300000002</v>
      </c>
      <c r="M839" s="104">
        <f>สกลนคร!AI152</f>
        <v>1805063.2999999998</v>
      </c>
      <c r="N839" s="100"/>
      <c r="O839" s="100"/>
      <c r="P839" s="100"/>
      <c r="Q839" s="92">
        <f t="shared" ref="Q839:Q902" si="31">L839-M839</f>
        <v>199654.63000000035</v>
      </c>
      <c r="R839" s="93">
        <f t="shared" ref="R839:R902" si="32">L839/H839</f>
        <v>1182.7244424778762</v>
      </c>
    </row>
    <row r="840" spans="1:18" x14ac:dyDescent="0.7">
      <c r="A840" s="99">
        <v>19</v>
      </c>
      <c r="B840" s="100" t="s">
        <v>59</v>
      </c>
      <c r="C840" s="100" t="s">
        <v>505</v>
      </c>
      <c r="D840" s="100" t="s">
        <v>152</v>
      </c>
      <c r="E840" s="100" t="s">
        <v>506</v>
      </c>
      <c r="F840" s="100" t="s">
        <v>178</v>
      </c>
      <c r="G840" s="100" t="s">
        <v>1227</v>
      </c>
      <c r="H840" s="101">
        <v>4100</v>
      </c>
      <c r="I840" s="99">
        <v>3</v>
      </c>
      <c r="J840" s="104">
        <f>สกลนคร!F153</f>
        <v>351494.11</v>
      </c>
      <c r="K840" s="103">
        <f>สกลนคร!AG153</f>
        <v>529894.96</v>
      </c>
      <c r="L840" s="104">
        <f>สกลนคร!AH153</f>
        <v>3834734.69</v>
      </c>
      <c r="M840" s="104">
        <f>สกลนคร!AI153</f>
        <v>3615847.6</v>
      </c>
      <c r="N840" s="100"/>
      <c r="O840" s="100"/>
      <c r="P840" s="100"/>
      <c r="Q840" s="92">
        <f t="shared" si="31"/>
        <v>218887.08999999985</v>
      </c>
      <c r="R840" s="93">
        <f t="shared" si="32"/>
        <v>935.30114390243898</v>
      </c>
    </row>
    <row r="841" spans="1:18" x14ac:dyDescent="0.7">
      <c r="A841" s="99">
        <v>20</v>
      </c>
      <c r="B841" s="100" t="s">
        <v>59</v>
      </c>
      <c r="C841" s="100" t="s">
        <v>505</v>
      </c>
      <c r="D841" s="100" t="s">
        <v>152</v>
      </c>
      <c r="E841" s="100" t="s">
        <v>506</v>
      </c>
      <c r="F841" s="100" t="s">
        <v>178</v>
      </c>
      <c r="G841" s="100" t="s">
        <v>1228</v>
      </c>
      <c r="H841" s="101">
        <v>5998</v>
      </c>
      <c r="I841" s="99">
        <v>4</v>
      </c>
      <c r="J841" s="104">
        <f>สกลนคร!F154</f>
        <v>1125266.26</v>
      </c>
      <c r="K841" s="103">
        <f>สกลนคร!AG154</f>
        <v>1152714.3</v>
      </c>
      <c r="L841" s="104">
        <f>สกลนคร!AH154</f>
        <v>3232241.57</v>
      </c>
      <c r="M841" s="104">
        <f>สกลนคร!AI154</f>
        <v>3062030.58</v>
      </c>
      <c r="N841" s="100"/>
      <c r="O841" s="100"/>
      <c r="P841" s="100"/>
      <c r="Q841" s="92">
        <f t="shared" si="31"/>
        <v>170210.98999999976</v>
      </c>
      <c r="R841" s="93">
        <f t="shared" si="32"/>
        <v>538.88655718572852</v>
      </c>
    </row>
    <row r="842" spans="1:18" x14ac:dyDescent="0.7">
      <c r="A842" s="99">
        <v>21</v>
      </c>
      <c r="B842" s="100" t="s">
        <v>59</v>
      </c>
      <c r="C842" s="100" t="s">
        <v>505</v>
      </c>
      <c r="D842" s="100" t="s">
        <v>152</v>
      </c>
      <c r="E842" s="100" t="s">
        <v>506</v>
      </c>
      <c r="F842" s="100" t="s">
        <v>178</v>
      </c>
      <c r="G842" s="100" t="s">
        <v>1229</v>
      </c>
      <c r="H842" s="101">
        <v>3313</v>
      </c>
      <c r="I842" s="99">
        <v>3</v>
      </c>
      <c r="J842" s="104">
        <f>สกลนคร!F155</f>
        <v>680205.1</v>
      </c>
      <c r="K842" s="103">
        <f>สกลนคร!AG155</f>
        <v>783001.72</v>
      </c>
      <c r="L842" s="104">
        <f>สกลนคร!AH155</f>
        <v>2114539.73</v>
      </c>
      <c r="M842" s="104">
        <f>สกลนคร!AI155</f>
        <v>1971860.1700000002</v>
      </c>
      <c r="N842" s="100"/>
      <c r="O842" s="100"/>
      <c r="P842" s="100"/>
      <c r="Q842" s="92">
        <f t="shared" si="31"/>
        <v>142679.55999999982</v>
      </c>
      <c r="R842" s="93">
        <f t="shared" si="32"/>
        <v>638.25527618472688</v>
      </c>
    </row>
    <row r="843" spans="1:18" s="111" customFormat="1" x14ac:dyDescent="0.7">
      <c r="A843" s="105">
        <v>12</v>
      </c>
      <c r="B843" s="106" t="s">
        <v>59</v>
      </c>
      <c r="C843" s="106"/>
      <c r="D843" s="106"/>
      <c r="E843" s="106" t="s">
        <v>75</v>
      </c>
      <c r="F843" s="106"/>
      <c r="G843" s="106" t="s">
        <v>508</v>
      </c>
      <c r="H843" s="112">
        <f>SUM(H822:H842)</f>
        <v>87239</v>
      </c>
      <c r="I843" s="105"/>
      <c r="J843" s="108">
        <f>SUM(J822:J842)</f>
        <v>14244575.789999997</v>
      </c>
      <c r="K843" s="108">
        <f>SUM(K822:K842)</f>
        <v>15664219.459999999</v>
      </c>
      <c r="L843" s="108">
        <f>SUM(L822:L842)</f>
        <v>54871211.239999987</v>
      </c>
      <c r="M843" s="108">
        <f>SUM(M822:M842)</f>
        <v>50284322.230000004</v>
      </c>
      <c r="N843" s="106">
        <v>20</v>
      </c>
      <c r="O843" s="106">
        <v>20</v>
      </c>
      <c r="P843" s="106">
        <f>N843-O843</f>
        <v>0</v>
      </c>
      <c r="Q843" s="109">
        <f t="shared" si="31"/>
        <v>4586889.009999983</v>
      </c>
      <c r="R843" s="110">
        <f>L843/H843</f>
        <v>628.97570169304993</v>
      </c>
    </row>
    <row r="844" spans="1:18" x14ac:dyDescent="0.7">
      <c r="A844" s="99">
        <v>1</v>
      </c>
      <c r="B844" s="100" t="s">
        <v>59</v>
      </c>
      <c r="C844" s="100" t="s">
        <v>509</v>
      </c>
      <c r="D844" s="100" t="s">
        <v>140</v>
      </c>
      <c r="E844" s="100" t="s">
        <v>510</v>
      </c>
      <c r="F844" s="100" t="s">
        <v>208</v>
      </c>
      <c r="G844" s="100" t="s">
        <v>511</v>
      </c>
      <c r="H844" s="101"/>
      <c r="I844" s="99"/>
      <c r="J844" s="102"/>
      <c r="K844" s="103"/>
      <c r="L844" s="104"/>
      <c r="M844" s="104"/>
      <c r="N844" s="100"/>
      <c r="O844" s="100"/>
      <c r="P844" s="100"/>
    </row>
    <row r="845" spans="1:18" x14ac:dyDescent="0.7">
      <c r="A845" s="99">
        <v>2</v>
      </c>
      <c r="B845" s="100" t="s">
        <v>59</v>
      </c>
      <c r="C845" s="100" t="s">
        <v>509</v>
      </c>
      <c r="D845" s="100" t="s">
        <v>140</v>
      </c>
      <c r="E845" s="100" t="s">
        <v>510</v>
      </c>
      <c r="F845" s="100" t="s">
        <v>178</v>
      </c>
      <c r="G845" s="100" t="s">
        <v>1230</v>
      </c>
      <c r="H845" s="101">
        <v>3848</v>
      </c>
      <c r="I845" s="99">
        <v>3</v>
      </c>
      <c r="J845" s="104">
        <f>สกลนคร!F156</f>
        <v>538733.61</v>
      </c>
      <c r="K845" s="103">
        <f>สกลนคร!AG156</f>
        <v>563952.21</v>
      </c>
      <c r="L845" s="104">
        <f>สกลนคร!AH156</f>
        <v>3133326.4299999997</v>
      </c>
      <c r="M845" s="104">
        <f>สกลนคร!AI156</f>
        <v>3044589.3699999996</v>
      </c>
      <c r="N845" s="100"/>
      <c r="O845" s="100"/>
      <c r="P845" s="100"/>
      <c r="Q845" s="92">
        <f t="shared" si="31"/>
        <v>88737.060000000056</v>
      </c>
      <c r="R845" s="93">
        <f t="shared" si="32"/>
        <v>814.27402027027017</v>
      </c>
    </row>
    <row r="846" spans="1:18" x14ac:dyDescent="0.7">
      <c r="A846" s="99">
        <v>3</v>
      </c>
      <c r="B846" s="100" t="s">
        <v>59</v>
      </c>
      <c r="C846" s="100" t="s">
        <v>509</v>
      </c>
      <c r="D846" s="100" t="s">
        <v>140</v>
      </c>
      <c r="E846" s="100" t="s">
        <v>510</v>
      </c>
      <c r="F846" s="100" t="s">
        <v>178</v>
      </c>
      <c r="G846" s="100" t="s">
        <v>1231</v>
      </c>
      <c r="H846" s="101">
        <v>4286</v>
      </c>
      <c r="I846" s="99">
        <v>3</v>
      </c>
      <c r="J846" s="104">
        <f>สกลนคร!F157</f>
        <v>453745.12</v>
      </c>
      <c r="K846" s="103">
        <f>สกลนคร!AG157</f>
        <v>464914.72</v>
      </c>
      <c r="L846" s="104">
        <f>สกลนคร!AH157</f>
        <v>2120888.34</v>
      </c>
      <c r="M846" s="104">
        <f>สกลนคร!AI157</f>
        <v>1947257.28</v>
      </c>
      <c r="N846" s="100"/>
      <c r="O846" s="100"/>
      <c r="P846" s="100"/>
      <c r="Q846" s="92">
        <f t="shared" si="31"/>
        <v>173631.05999999982</v>
      </c>
      <c r="R846" s="93">
        <f t="shared" si="32"/>
        <v>494.84095660289313</v>
      </c>
    </row>
    <row r="847" spans="1:18" x14ac:dyDescent="0.7">
      <c r="A847" s="99">
        <v>4</v>
      </c>
      <c r="B847" s="100" t="s">
        <v>59</v>
      </c>
      <c r="C847" s="100" t="s">
        <v>509</v>
      </c>
      <c r="D847" s="100" t="s">
        <v>140</v>
      </c>
      <c r="E847" s="100" t="s">
        <v>510</v>
      </c>
      <c r="F847" s="100" t="s">
        <v>178</v>
      </c>
      <c r="G847" s="100" t="s">
        <v>1232</v>
      </c>
      <c r="H847" s="101">
        <v>5191</v>
      </c>
      <c r="I847" s="99">
        <v>4</v>
      </c>
      <c r="J847" s="104">
        <f>สกลนคร!F158</f>
        <v>511175.26</v>
      </c>
      <c r="K847" s="103">
        <f>สกลนคร!AG158</f>
        <v>561818.85</v>
      </c>
      <c r="L847" s="104">
        <f>สกลนคร!AH158</f>
        <v>2591820.0300000003</v>
      </c>
      <c r="M847" s="104">
        <f>สกลนคร!AI158</f>
        <v>2468076.8199999998</v>
      </c>
      <c r="N847" s="100"/>
      <c r="O847" s="100"/>
      <c r="P847" s="100"/>
      <c r="Q847" s="92">
        <f t="shared" si="31"/>
        <v>123743.21000000043</v>
      </c>
      <c r="R847" s="93">
        <f t="shared" si="32"/>
        <v>499.29108649585828</v>
      </c>
    </row>
    <row r="848" spans="1:18" x14ac:dyDescent="0.7">
      <c r="A848" s="99">
        <v>5</v>
      </c>
      <c r="B848" s="100" t="s">
        <v>59</v>
      </c>
      <c r="C848" s="100" t="s">
        <v>509</v>
      </c>
      <c r="D848" s="100" t="s">
        <v>140</v>
      </c>
      <c r="E848" s="100" t="s">
        <v>510</v>
      </c>
      <c r="F848" s="100" t="s">
        <v>178</v>
      </c>
      <c r="G848" s="100" t="s">
        <v>1233</v>
      </c>
      <c r="H848" s="101">
        <v>5463</v>
      </c>
      <c r="I848" s="99">
        <v>4</v>
      </c>
      <c r="J848" s="104">
        <f>สกลนคร!F159</f>
        <v>476880.25</v>
      </c>
      <c r="K848" s="103">
        <f>สกลนคร!AG159</f>
        <v>575660.9</v>
      </c>
      <c r="L848" s="104">
        <f>สกลนคร!AH159</f>
        <v>2288697.1100000003</v>
      </c>
      <c r="M848" s="104">
        <f>สกลนคร!AI159</f>
        <v>2188192.8400000003</v>
      </c>
      <c r="N848" s="100"/>
      <c r="O848" s="100"/>
      <c r="P848" s="100"/>
      <c r="Q848" s="92">
        <f t="shared" si="31"/>
        <v>100504.27000000002</v>
      </c>
      <c r="R848" s="93">
        <f t="shared" si="32"/>
        <v>418.94510525352376</v>
      </c>
    </row>
    <row r="849" spans="1:18" s="111" customFormat="1" x14ac:dyDescent="0.7">
      <c r="A849" s="105">
        <v>13</v>
      </c>
      <c r="B849" s="106" t="s">
        <v>59</v>
      </c>
      <c r="C849" s="106"/>
      <c r="D849" s="106"/>
      <c r="E849" s="106" t="s">
        <v>75</v>
      </c>
      <c r="F849" s="106"/>
      <c r="G849" s="106" t="s">
        <v>512</v>
      </c>
      <c r="H849" s="112">
        <f>SUM(H845:H848)</f>
        <v>18788</v>
      </c>
      <c r="I849" s="105"/>
      <c r="J849" s="108">
        <f>SUM(J844:J848)</f>
        <v>1980534.24</v>
      </c>
      <c r="K849" s="108">
        <f>SUM(K844:K848)</f>
        <v>2166346.6799999997</v>
      </c>
      <c r="L849" s="108">
        <f>SUM(L844:L848)</f>
        <v>10134731.91</v>
      </c>
      <c r="M849" s="108">
        <f>SUM(M844:M848)</f>
        <v>9648116.3099999987</v>
      </c>
      <c r="N849" s="106">
        <v>4</v>
      </c>
      <c r="O849" s="106">
        <v>4</v>
      </c>
      <c r="P849" s="106">
        <f>N849-O849</f>
        <v>0</v>
      </c>
      <c r="Q849" s="109">
        <f t="shared" si="31"/>
        <v>486615.60000000149</v>
      </c>
      <c r="R849" s="110">
        <f>L849/H849</f>
        <v>539.42579891420053</v>
      </c>
    </row>
    <row r="850" spans="1:18" x14ac:dyDescent="0.7">
      <c r="A850" s="99">
        <v>1</v>
      </c>
      <c r="B850" s="100" t="s">
        <v>59</v>
      </c>
      <c r="C850" s="100" t="s">
        <v>513</v>
      </c>
      <c r="D850" s="100" t="s">
        <v>143</v>
      </c>
      <c r="E850" s="100" t="s">
        <v>514</v>
      </c>
      <c r="F850" s="100" t="s">
        <v>208</v>
      </c>
      <c r="G850" s="100" t="s">
        <v>515</v>
      </c>
      <c r="H850" s="101"/>
      <c r="I850" s="99"/>
      <c r="J850" s="102"/>
      <c r="K850" s="103"/>
      <c r="L850" s="104"/>
      <c r="M850" s="104"/>
      <c r="N850" s="100"/>
      <c r="O850" s="100"/>
      <c r="P850" s="100"/>
    </row>
    <row r="851" spans="1:18" x14ac:dyDescent="0.7">
      <c r="A851" s="99">
        <v>2</v>
      </c>
      <c r="B851" s="100" t="s">
        <v>59</v>
      </c>
      <c r="C851" s="100" t="s">
        <v>513</v>
      </c>
      <c r="D851" s="100" t="s">
        <v>143</v>
      </c>
      <c r="E851" s="100" t="s">
        <v>514</v>
      </c>
      <c r="F851" s="100" t="s">
        <v>178</v>
      </c>
      <c r="G851" s="100" t="s">
        <v>1234</v>
      </c>
      <c r="H851" s="101">
        <v>2108</v>
      </c>
      <c r="I851" s="99">
        <v>2</v>
      </c>
      <c r="J851" s="104">
        <f>สกลนคร!F160</f>
        <v>727159.84</v>
      </c>
      <c r="K851" s="103">
        <f>สกลนคร!AG160</f>
        <v>715029.83</v>
      </c>
      <c r="L851" s="104">
        <f>สกลนคร!AH160</f>
        <v>2257547.16</v>
      </c>
      <c r="M851" s="104">
        <f>สกลนคร!AI160</f>
        <v>1787661.03</v>
      </c>
      <c r="N851" s="100"/>
      <c r="O851" s="100"/>
      <c r="P851" s="100"/>
      <c r="Q851" s="92">
        <f t="shared" si="31"/>
        <v>469886.13000000012</v>
      </c>
      <c r="R851" s="93">
        <f t="shared" si="32"/>
        <v>1070.9426755218217</v>
      </c>
    </row>
    <row r="852" spans="1:18" x14ac:dyDescent="0.7">
      <c r="A852" s="99">
        <v>3</v>
      </c>
      <c r="B852" s="100" t="s">
        <v>59</v>
      </c>
      <c r="C852" s="100" t="s">
        <v>513</v>
      </c>
      <c r="D852" s="100" t="s">
        <v>143</v>
      </c>
      <c r="E852" s="100" t="s">
        <v>514</v>
      </c>
      <c r="F852" s="100" t="s">
        <v>178</v>
      </c>
      <c r="G852" s="100" t="s">
        <v>1235</v>
      </c>
      <c r="H852" s="101">
        <v>3823</v>
      </c>
      <c r="I852" s="99">
        <v>3</v>
      </c>
      <c r="J852" s="104">
        <f>สกลนคร!F161</f>
        <v>829316.24</v>
      </c>
      <c r="K852" s="103">
        <f>สกลนคร!AG161</f>
        <v>907848.42</v>
      </c>
      <c r="L852" s="104">
        <f>สกลนคร!AH161</f>
        <v>3525188.59</v>
      </c>
      <c r="M852" s="104">
        <f>สกลนคร!AI161</f>
        <v>3875836.1100000003</v>
      </c>
      <c r="N852" s="100"/>
      <c r="O852" s="100"/>
      <c r="P852" s="100"/>
      <c r="Q852" s="92">
        <f t="shared" si="31"/>
        <v>-350647.52000000048</v>
      </c>
      <c r="R852" s="93">
        <f t="shared" si="32"/>
        <v>922.10007585665699</v>
      </c>
    </row>
    <row r="853" spans="1:18" x14ac:dyDescent="0.7">
      <c r="A853" s="99">
        <v>4</v>
      </c>
      <c r="B853" s="100" t="s">
        <v>59</v>
      </c>
      <c r="C853" s="100" t="s">
        <v>513</v>
      </c>
      <c r="D853" s="100" t="s">
        <v>143</v>
      </c>
      <c r="E853" s="100" t="s">
        <v>514</v>
      </c>
      <c r="F853" s="100" t="s">
        <v>178</v>
      </c>
      <c r="G853" s="100" t="s">
        <v>1236</v>
      </c>
      <c r="H853" s="101">
        <v>4042</v>
      </c>
      <c r="I853" s="99">
        <v>3</v>
      </c>
      <c r="J853" s="104">
        <f>สกลนคร!F162</f>
        <v>606166.68999999994</v>
      </c>
      <c r="K853" s="103">
        <f>สกลนคร!AG162</f>
        <v>629333.97</v>
      </c>
      <c r="L853" s="104">
        <f>สกลนคร!AH162</f>
        <v>2337252.7599999998</v>
      </c>
      <c r="M853" s="104">
        <f>สกลนคร!AI162</f>
        <v>2024024.03</v>
      </c>
      <c r="N853" s="100"/>
      <c r="O853" s="100"/>
      <c r="P853" s="100"/>
      <c r="Q853" s="92">
        <f t="shared" si="31"/>
        <v>313228.72999999975</v>
      </c>
      <c r="R853" s="93">
        <f t="shared" si="32"/>
        <v>578.24165264720432</v>
      </c>
    </row>
    <row r="854" spans="1:18" x14ac:dyDescent="0.7">
      <c r="A854" s="99">
        <v>5</v>
      </c>
      <c r="B854" s="100" t="s">
        <v>59</v>
      </c>
      <c r="C854" s="100" t="s">
        <v>513</v>
      </c>
      <c r="D854" s="100" t="s">
        <v>143</v>
      </c>
      <c r="E854" s="100" t="s">
        <v>514</v>
      </c>
      <c r="F854" s="100" t="s">
        <v>178</v>
      </c>
      <c r="G854" s="100" t="s">
        <v>1237</v>
      </c>
      <c r="H854" s="101">
        <v>5471</v>
      </c>
      <c r="I854" s="99">
        <v>4</v>
      </c>
      <c r="J854" s="104">
        <f>สกลนคร!F163</f>
        <v>994055.93</v>
      </c>
      <c r="K854" s="103">
        <f>สกลนคร!AG163</f>
        <v>1075238.1300000001</v>
      </c>
      <c r="L854" s="104">
        <f>สกลนคร!AH163</f>
        <v>3742417.62</v>
      </c>
      <c r="M854" s="104">
        <f>สกลนคร!AI163</f>
        <v>3335067.7699999996</v>
      </c>
      <c r="N854" s="100"/>
      <c r="O854" s="100"/>
      <c r="P854" s="100"/>
      <c r="Q854" s="92">
        <f t="shared" si="31"/>
        <v>407349.85000000056</v>
      </c>
      <c r="R854" s="93">
        <f t="shared" si="32"/>
        <v>684.04635715591303</v>
      </c>
    </row>
    <row r="855" spans="1:18" s="111" customFormat="1" x14ac:dyDescent="0.7">
      <c r="A855" s="105">
        <v>14</v>
      </c>
      <c r="B855" s="106" t="s">
        <v>59</v>
      </c>
      <c r="C855" s="106"/>
      <c r="D855" s="106"/>
      <c r="E855" s="106" t="s">
        <v>75</v>
      </c>
      <c r="F855" s="106"/>
      <c r="G855" s="106" t="s">
        <v>516</v>
      </c>
      <c r="H855" s="112">
        <f>SUM(H851:H854)</f>
        <v>15444</v>
      </c>
      <c r="I855" s="105"/>
      <c r="J855" s="108">
        <f>SUM(J850:J854)</f>
        <v>3156698.7</v>
      </c>
      <c r="K855" s="108">
        <f>SUM(K850:K854)</f>
        <v>3327450.3499999996</v>
      </c>
      <c r="L855" s="108">
        <f>SUM(L850:L854)</f>
        <v>11862406.129999999</v>
      </c>
      <c r="M855" s="108">
        <f>SUM(M850:M854)</f>
        <v>11022588.940000001</v>
      </c>
      <c r="N855" s="106">
        <v>4</v>
      </c>
      <c r="O855" s="106">
        <v>4</v>
      </c>
      <c r="P855" s="106">
        <f>N855-O855</f>
        <v>0</v>
      </c>
      <c r="Q855" s="109">
        <f t="shared" si="31"/>
        <v>839817.18999999762</v>
      </c>
      <c r="R855" s="110">
        <f>L855/H855</f>
        <v>768.09156500906499</v>
      </c>
    </row>
    <row r="856" spans="1:18" x14ac:dyDescent="0.7">
      <c r="A856" s="99">
        <v>1</v>
      </c>
      <c r="B856" s="100" t="s">
        <v>59</v>
      </c>
      <c r="C856" s="100" t="s">
        <v>517</v>
      </c>
      <c r="D856" s="100" t="s">
        <v>146</v>
      </c>
      <c r="E856" s="100" t="s">
        <v>518</v>
      </c>
      <c r="F856" s="100" t="s">
        <v>208</v>
      </c>
      <c r="G856" s="100" t="s">
        <v>519</v>
      </c>
      <c r="H856" s="101"/>
      <c r="I856" s="99"/>
      <c r="J856" s="102"/>
      <c r="K856" s="103"/>
      <c r="L856" s="104"/>
      <c r="M856" s="104"/>
      <c r="N856" s="100"/>
      <c r="O856" s="100"/>
      <c r="P856" s="100"/>
    </row>
    <row r="857" spans="1:18" x14ac:dyDescent="0.7">
      <c r="A857" s="99">
        <v>2</v>
      </c>
      <c r="B857" s="100" t="s">
        <v>59</v>
      </c>
      <c r="C857" s="100" t="s">
        <v>517</v>
      </c>
      <c r="D857" s="100" t="s">
        <v>146</v>
      </c>
      <c r="E857" s="100" t="s">
        <v>518</v>
      </c>
      <c r="F857" s="100" t="s">
        <v>178</v>
      </c>
      <c r="G857" s="100" t="s">
        <v>1238</v>
      </c>
      <c r="H857" s="101">
        <v>2489</v>
      </c>
      <c r="I857" s="99">
        <v>2</v>
      </c>
      <c r="J857" s="104">
        <f>สกลนคร!F164</f>
        <v>548006.29</v>
      </c>
      <c r="K857" s="103">
        <f>สกลนคร!AG164</f>
        <v>596883.84</v>
      </c>
      <c r="L857" s="104">
        <f>สกลนคร!AH164</f>
        <v>1566916.06</v>
      </c>
      <c r="M857" s="104">
        <f>สกลนคร!AI164</f>
        <v>1729981.3499999999</v>
      </c>
      <c r="N857" s="100"/>
      <c r="O857" s="100"/>
      <c r="P857" s="100"/>
      <c r="Q857" s="92">
        <f t="shared" si="31"/>
        <v>-163065.2899999998</v>
      </c>
      <c r="R857" s="93">
        <f t="shared" si="32"/>
        <v>629.53638408999598</v>
      </c>
    </row>
    <row r="858" spans="1:18" x14ac:dyDescent="0.7">
      <c r="A858" s="99">
        <v>3</v>
      </c>
      <c r="B858" s="100" t="s">
        <v>59</v>
      </c>
      <c r="C858" s="100" t="s">
        <v>517</v>
      </c>
      <c r="D858" s="100" t="s">
        <v>146</v>
      </c>
      <c r="E858" s="100" t="s">
        <v>518</v>
      </c>
      <c r="F858" s="100" t="s">
        <v>178</v>
      </c>
      <c r="G858" s="100" t="s">
        <v>1239</v>
      </c>
      <c r="H858" s="101">
        <v>3680</v>
      </c>
      <c r="I858" s="99">
        <v>3</v>
      </c>
      <c r="J858" s="104">
        <f>สกลนคร!F165</f>
        <v>1166605.3799999999</v>
      </c>
      <c r="K858" s="103">
        <f>สกลนคร!AG165</f>
        <v>1182620.22</v>
      </c>
      <c r="L858" s="104">
        <f>สกลนคร!AH165</f>
        <v>2546006.5300000003</v>
      </c>
      <c r="M858" s="104">
        <f>สกลนคร!AI165</f>
        <v>2730488.41</v>
      </c>
      <c r="N858" s="100"/>
      <c r="O858" s="100"/>
      <c r="P858" s="100"/>
      <c r="Q858" s="92">
        <f t="shared" si="31"/>
        <v>-184481.87999999989</v>
      </c>
      <c r="R858" s="93">
        <f t="shared" si="32"/>
        <v>691.84960054347835</v>
      </c>
    </row>
    <row r="859" spans="1:18" x14ac:dyDescent="0.7">
      <c r="A859" s="99">
        <v>4</v>
      </c>
      <c r="B859" s="100" t="s">
        <v>59</v>
      </c>
      <c r="C859" s="100" t="s">
        <v>517</v>
      </c>
      <c r="D859" s="100" t="s">
        <v>146</v>
      </c>
      <c r="E859" s="100" t="s">
        <v>518</v>
      </c>
      <c r="F859" s="100" t="s">
        <v>178</v>
      </c>
      <c r="G859" s="100" t="s">
        <v>1240</v>
      </c>
      <c r="H859" s="101">
        <v>5212</v>
      </c>
      <c r="I859" s="99">
        <v>4</v>
      </c>
      <c r="J859" s="104">
        <f>สกลนคร!F166</f>
        <v>670598.51</v>
      </c>
      <c r="K859" s="103">
        <f>สกลนคร!AG166</f>
        <v>698110.48</v>
      </c>
      <c r="L859" s="104">
        <f>สกลนคร!AH166</f>
        <v>2660160.25</v>
      </c>
      <c r="M859" s="104">
        <f>สกลนคร!AI166</f>
        <v>2513177.79</v>
      </c>
      <c r="N859" s="100"/>
      <c r="O859" s="100"/>
      <c r="P859" s="100"/>
      <c r="Q859" s="92">
        <f t="shared" si="31"/>
        <v>146982.45999999996</v>
      </c>
      <c r="R859" s="93">
        <f t="shared" si="32"/>
        <v>510.3914524174981</v>
      </c>
    </row>
    <row r="860" spans="1:18" x14ac:dyDescent="0.7">
      <c r="A860" s="99">
        <v>5</v>
      </c>
      <c r="B860" s="100" t="s">
        <v>59</v>
      </c>
      <c r="C860" s="100" t="s">
        <v>517</v>
      </c>
      <c r="D860" s="100" t="s">
        <v>146</v>
      </c>
      <c r="E860" s="100" t="s">
        <v>518</v>
      </c>
      <c r="F860" s="100" t="s">
        <v>178</v>
      </c>
      <c r="G860" s="100" t="s">
        <v>1241</v>
      </c>
      <c r="H860" s="101">
        <v>2800</v>
      </c>
      <c r="I860" s="99">
        <v>2</v>
      </c>
      <c r="J860" s="104">
        <f>สกลนคร!F167</f>
        <v>559327.63</v>
      </c>
      <c r="K860" s="103">
        <f>สกลนคร!AG167</f>
        <v>508794.75999999995</v>
      </c>
      <c r="L860" s="104">
        <f>สกลนคร!AH167</f>
        <v>2075096.42</v>
      </c>
      <c r="M860" s="104">
        <f>สกลนคร!AI167</f>
        <v>2219959.2599999998</v>
      </c>
      <c r="N860" s="100"/>
      <c r="O860" s="100"/>
      <c r="P860" s="100"/>
      <c r="Q860" s="92">
        <f t="shared" si="31"/>
        <v>-144862.83999999985</v>
      </c>
      <c r="R860" s="93">
        <f t="shared" si="32"/>
        <v>741.10586428571423</v>
      </c>
    </row>
    <row r="861" spans="1:18" x14ac:dyDescent="0.7">
      <c r="A861" s="99">
        <v>6</v>
      </c>
      <c r="B861" s="100" t="s">
        <v>59</v>
      </c>
      <c r="C861" s="100" t="s">
        <v>517</v>
      </c>
      <c r="D861" s="100" t="s">
        <v>146</v>
      </c>
      <c r="E861" s="100" t="s">
        <v>518</v>
      </c>
      <c r="F861" s="100" t="s">
        <v>178</v>
      </c>
      <c r="G861" s="100" t="s">
        <v>1242</v>
      </c>
      <c r="H861" s="101">
        <v>3862</v>
      </c>
      <c r="I861" s="99">
        <v>3</v>
      </c>
      <c r="J861" s="104">
        <f>สกลนคร!F168</f>
        <v>140657.1</v>
      </c>
      <c r="K861" s="103">
        <f>สกลนคร!AG168</f>
        <v>160404.41999999998</v>
      </c>
      <c r="L861" s="104">
        <f>สกลนคร!AH168</f>
        <v>2776881.41</v>
      </c>
      <c r="M861" s="104">
        <f>สกลนคร!AI168</f>
        <v>3060764.54</v>
      </c>
      <c r="N861" s="100"/>
      <c r="O861" s="100"/>
      <c r="P861" s="100"/>
      <c r="Q861" s="92">
        <f t="shared" si="31"/>
        <v>-283883.12999999989</v>
      </c>
      <c r="R861" s="93">
        <f t="shared" si="32"/>
        <v>719.02677628171932</v>
      </c>
    </row>
    <row r="862" spans="1:18" s="111" customFormat="1" x14ac:dyDescent="0.7">
      <c r="A862" s="105">
        <v>15</v>
      </c>
      <c r="B862" s="106" t="s">
        <v>59</v>
      </c>
      <c r="C862" s="106"/>
      <c r="D862" s="106"/>
      <c r="E862" s="106" t="s">
        <v>75</v>
      </c>
      <c r="F862" s="106"/>
      <c r="G862" s="106" t="s">
        <v>520</v>
      </c>
      <c r="H862" s="112">
        <f>SUM(H857:H861)</f>
        <v>18043</v>
      </c>
      <c r="I862" s="105"/>
      <c r="J862" s="108">
        <f>SUM(J856:J861)</f>
        <v>3085194.9099999997</v>
      </c>
      <c r="K862" s="143">
        <f>SUM(K856:K861)</f>
        <v>3146813.7199999997</v>
      </c>
      <c r="L862" s="108">
        <f>SUM(L856:L861)</f>
        <v>11625060.67</v>
      </c>
      <c r="M862" s="108">
        <f>SUM(M856:M861)</f>
        <v>12254371.349999998</v>
      </c>
      <c r="N862" s="106">
        <v>5</v>
      </c>
      <c r="O862" s="106">
        <v>5</v>
      </c>
      <c r="P862" s="106">
        <f>N862-O862</f>
        <v>0</v>
      </c>
      <c r="Q862" s="109">
        <f t="shared" si="31"/>
        <v>-629310.67999999784</v>
      </c>
      <c r="R862" s="110">
        <f>L862/H862</f>
        <v>644.29754863381925</v>
      </c>
    </row>
    <row r="863" spans="1:18" x14ac:dyDescent="0.7">
      <c r="A863" s="99">
        <v>1</v>
      </c>
      <c r="B863" s="100" t="s">
        <v>59</v>
      </c>
      <c r="C863" s="100" t="s">
        <v>521</v>
      </c>
      <c r="D863" s="100" t="s">
        <v>148</v>
      </c>
      <c r="E863" s="100" t="s">
        <v>522</v>
      </c>
      <c r="F863" s="100" t="s">
        <v>208</v>
      </c>
      <c r="G863" s="100" t="s">
        <v>523</v>
      </c>
      <c r="H863" s="101"/>
      <c r="I863" s="99"/>
      <c r="J863" s="102"/>
      <c r="K863" s="103"/>
      <c r="L863" s="104"/>
      <c r="M863" s="104"/>
      <c r="N863" s="100"/>
      <c r="O863" s="100"/>
      <c r="P863" s="100"/>
    </row>
    <row r="864" spans="1:18" x14ac:dyDescent="0.7">
      <c r="A864" s="99">
        <v>2</v>
      </c>
      <c r="B864" s="100" t="s">
        <v>59</v>
      </c>
      <c r="C864" s="100" t="s">
        <v>521</v>
      </c>
      <c r="D864" s="100" t="s">
        <v>148</v>
      </c>
      <c r="E864" s="100" t="s">
        <v>522</v>
      </c>
      <c r="F864" s="100" t="s">
        <v>178</v>
      </c>
      <c r="G864" s="100" t="s">
        <v>1243</v>
      </c>
      <c r="H864" s="101">
        <v>997</v>
      </c>
      <c r="I864" s="99">
        <v>1</v>
      </c>
      <c r="J864" s="104">
        <f>สกลนคร!F169</f>
        <v>387132.63</v>
      </c>
      <c r="K864" s="103">
        <f>สกลนคร!AG169</f>
        <v>447604.37</v>
      </c>
      <c r="L864" s="104">
        <f>สกลนคร!AH169</f>
        <v>1602780.55</v>
      </c>
      <c r="M864" s="104">
        <f>สกลนคร!AI169</f>
        <v>1747234.2899999998</v>
      </c>
      <c r="N864" s="100"/>
      <c r="O864" s="100"/>
      <c r="P864" s="100"/>
      <c r="Q864" s="92">
        <f t="shared" si="31"/>
        <v>-144453.73999999976</v>
      </c>
      <c r="R864" s="93">
        <f t="shared" si="32"/>
        <v>1607.6033600802407</v>
      </c>
    </row>
    <row r="865" spans="1:18" x14ac:dyDescent="0.7">
      <c r="A865" s="99">
        <v>3</v>
      </c>
      <c r="B865" s="100" t="s">
        <v>59</v>
      </c>
      <c r="C865" s="100" t="s">
        <v>521</v>
      </c>
      <c r="D865" s="100" t="s">
        <v>148</v>
      </c>
      <c r="E865" s="100" t="s">
        <v>522</v>
      </c>
      <c r="F865" s="100" t="s">
        <v>178</v>
      </c>
      <c r="G865" s="100" t="s">
        <v>1244</v>
      </c>
      <c r="H865" s="101">
        <v>5720</v>
      </c>
      <c r="I865" s="99">
        <v>4</v>
      </c>
      <c r="J865" s="104">
        <f>สกลนคร!F170</f>
        <v>534075.63</v>
      </c>
      <c r="K865" s="103">
        <f>สกลนคร!AG170</f>
        <v>573475.55000000005</v>
      </c>
      <c r="L865" s="104">
        <f>สกลนคร!AH170</f>
        <v>2364261.7199999997</v>
      </c>
      <c r="M865" s="104">
        <f>สกลนคร!AI170</f>
        <v>2566321.1800000002</v>
      </c>
      <c r="N865" s="100"/>
      <c r="O865" s="100"/>
      <c r="P865" s="100"/>
      <c r="Q865" s="92">
        <f t="shared" si="31"/>
        <v>-202059.46000000043</v>
      </c>
      <c r="R865" s="93">
        <f t="shared" si="32"/>
        <v>413.33246853146846</v>
      </c>
    </row>
    <row r="866" spans="1:18" x14ac:dyDescent="0.7">
      <c r="A866" s="99">
        <v>4</v>
      </c>
      <c r="B866" s="100" t="s">
        <v>59</v>
      </c>
      <c r="C866" s="100" t="s">
        <v>521</v>
      </c>
      <c r="D866" s="100" t="s">
        <v>148</v>
      </c>
      <c r="E866" s="100" t="s">
        <v>522</v>
      </c>
      <c r="F866" s="100" t="s">
        <v>178</v>
      </c>
      <c r="G866" s="100" t="s">
        <v>1245</v>
      </c>
      <c r="H866" s="101">
        <v>3258</v>
      </c>
      <c r="I866" s="99">
        <v>3</v>
      </c>
      <c r="J866" s="104">
        <f>สกลนคร!F171</f>
        <v>242010.38</v>
      </c>
      <c r="K866" s="103">
        <f>สกลนคร!AG171</f>
        <v>265495.15000000002</v>
      </c>
      <c r="L866" s="104">
        <f>สกลนคร!AH171</f>
        <v>1726512.8399999999</v>
      </c>
      <c r="M866" s="104">
        <f>สกลนคร!AI171</f>
        <v>2011007.93</v>
      </c>
      <c r="N866" s="100"/>
      <c r="O866" s="100"/>
      <c r="P866" s="100"/>
      <c r="Q866" s="92">
        <f t="shared" si="31"/>
        <v>-284495.09000000008</v>
      </c>
      <c r="R866" s="93">
        <f t="shared" si="32"/>
        <v>529.93027624309389</v>
      </c>
    </row>
    <row r="867" spans="1:18" x14ac:dyDescent="0.7">
      <c r="A867" s="99">
        <v>5</v>
      </c>
      <c r="B867" s="100" t="s">
        <v>59</v>
      </c>
      <c r="C867" s="100" t="s">
        <v>521</v>
      </c>
      <c r="D867" s="100" t="s">
        <v>148</v>
      </c>
      <c r="E867" s="100" t="s">
        <v>522</v>
      </c>
      <c r="F867" s="100" t="s">
        <v>178</v>
      </c>
      <c r="G867" s="100" t="s">
        <v>1246</v>
      </c>
      <c r="H867" s="101">
        <v>5165</v>
      </c>
      <c r="I867" s="99">
        <v>4</v>
      </c>
      <c r="J867" s="104">
        <f>สกลนคร!F172</f>
        <v>708083.49</v>
      </c>
      <c r="K867" s="103">
        <f>สกลนคร!AG172</f>
        <v>769376.56</v>
      </c>
      <c r="L867" s="104">
        <f>สกลนคร!AH172</f>
        <v>2815826.6399999997</v>
      </c>
      <c r="M867" s="104">
        <f>สกลนคร!AI172</f>
        <v>2749663.95</v>
      </c>
      <c r="N867" s="100"/>
      <c r="O867" s="100"/>
      <c r="P867" s="100"/>
      <c r="Q867" s="92">
        <f t="shared" si="31"/>
        <v>66162.689999999478</v>
      </c>
      <c r="R867" s="93">
        <f t="shared" si="32"/>
        <v>545.17456727976764</v>
      </c>
    </row>
    <row r="868" spans="1:18" x14ac:dyDescent="0.7">
      <c r="A868" s="99">
        <v>6</v>
      </c>
      <c r="B868" s="100" t="s">
        <v>59</v>
      </c>
      <c r="C868" s="100" t="s">
        <v>521</v>
      </c>
      <c r="D868" s="100" t="s">
        <v>148</v>
      </c>
      <c r="E868" s="100" t="s">
        <v>522</v>
      </c>
      <c r="F868" s="100" t="s">
        <v>178</v>
      </c>
      <c r="G868" s="100" t="s">
        <v>1247</v>
      </c>
      <c r="H868" s="101">
        <v>3445</v>
      </c>
      <c r="I868" s="99">
        <v>3</v>
      </c>
      <c r="J868" s="104">
        <f>สกลนคร!F173</f>
        <v>1061744.68</v>
      </c>
      <c r="K868" s="103">
        <f>สกลนคร!AG173</f>
        <v>1120488.1399999999</v>
      </c>
      <c r="L868" s="104">
        <f>สกลนคร!AH173</f>
        <v>2693122.73</v>
      </c>
      <c r="M868" s="104">
        <f>สกลนคร!AI173</f>
        <v>2653695.2300000004</v>
      </c>
      <c r="N868" s="100"/>
      <c r="O868" s="100"/>
      <c r="P868" s="100"/>
      <c r="Q868" s="92">
        <f t="shared" si="31"/>
        <v>39427.499999999534</v>
      </c>
      <c r="R868" s="93">
        <f t="shared" si="32"/>
        <v>781.74825253991287</v>
      </c>
    </row>
    <row r="869" spans="1:18" x14ac:dyDescent="0.7">
      <c r="A869" s="99">
        <v>7</v>
      </c>
      <c r="B869" s="100" t="s">
        <v>59</v>
      </c>
      <c r="C869" s="100" t="s">
        <v>521</v>
      </c>
      <c r="D869" s="100" t="s">
        <v>148</v>
      </c>
      <c r="E869" s="100" t="s">
        <v>522</v>
      </c>
      <c r="F869" s="100" t="s">
        <v>178</v>
      </c>
      <c r="G869" s="100" t="s">
        <v>1248</v>
      </c>
      <c r="H869" s="101">
        <v>6336</v>
      </c>
      <c r="I869" s="99">
        <v>5</v>
      </c>
      <c r="J869" s="104">
        <f>สกลนคร!F174</f>
        <v>688256.44</v>
      </c>
      <c r="K869" s="103">
        <f>สกลนคร!AG174</f>
        <v>713803.2</v>
      </c>
      <c r="L869" s="104">
        <f>สกลนคร!AH174</f>
        <v>2774627.2800000003</v>
      </c>
      <c r="M869" s="104">
        <f>สกลนคร!AI174</f>
        <v>2743055.7800000003</v>
      </c>
      <c r="N869" s="100"/>
      <c r="O869" s="100"/>
      <c r="P869" s="100"/>
      <c r="Q869" s="92">
        <f t="shared" si="31"/>
        <v>31571.5</v>
      </c>
      <c r="R869" s="93">
        <f t="shared" si="32"/>
        <v>437.91465909090914</v>
      </c>
    </row>
    <row r="870" spans="1:18" s="111" customFormat="1" x14ac:dyDescent="0.7">
      <c r="A870" s="105">
        <v>16</v>
      </c>
      <c r="B870" s="106" t="s">
        <v>59</v>
      </c>
      <c r="C870" s="106"/>
      <c r="D870" s="106"/>
      <c r="E870" s="106" t="s">
        <v>75</v>
      </c>
      <c r="F870" s="106"/>
      <c r="G870" s="106" t="s">
        <v>524</v>
      </c>
      <c r="H870" s="112">
        <f>SUM(H864:H869)</f>
        <v>24921</v>
      </c>
      <c r="I870" s="105"/>
      <c r="J870" s="108">
        <f>SUM(J863:J869)</f>
        <v>3621303.25</v>
      </c>
      <c r="K870" s="108">
        <f>SUM(K863:K869)</f>
        <v>3890242.9699999997</v>
      </c>
      <c r="L870" s="108">
        <f>SUM(L863:L869)</f>
        <v>13977131.760000002</v>
      </c>
      <c r="M870" s="108">
        <f>SUM(M863:M869)</f>
        <v>14470978.359999999</v>
      </c>
      <c r="N870" s="106">
        <v>6</v>
      </c>
      <c r="O870" s="106">
        <v>6</v>
      </c>
      <c r="P870" s="106">
        <f>N870-O870</f>
        <v>0</v>
      </c>
      <c r="Q870" s="109">
        <f t="shared" si="31"/>
        <v>-493846.59999999776</v>
      </c>
      <c r="R870" s="110">
        <f>L870/H870</f>
        <v>560.85758035391848</v>
      </c>
    </row>
    <row r="871" spans="1:18" x14ac:dyDescent="0.7">
      <c r="A871" s="99">
        <v>1</v>
      </c>
      <c r="B871" s="100" t="s">
        <v>59</v>
      </c>
      <c r="C871" s="100" t="s">
        <v>525</v>
      </c>
      <c r="D871" s="100" t="s">
        <v>150</v>
      </c>
      <c r="E871" s="100" t="s">
        <v>526</v>
      </c>
      <c r="F871" s="100" t="s">
        <v>208</v>
      </c>
      <c r="G871" s="100" t="s">
        <v>527</v>
      </c>
      <c r="H871" s="101"/>
      <c r="I871" s="99"/>
      <c r="J871" s="102"/>
      <c r="K871" s="103"/>
      <c r="L871" s="104"/>
      <c r="M871" s="104"/>
      <c r="N871" s="100"/>
      <c r="O871" s="100"/>
      <c r="P871" s="100"/>
    </row>
    <row r="872" spans="1:18" x14ac:dyDescent="0.7">
      <c r="A872" s="99">
        <v>2</v>
      </c>
      <c r="B872" s="100" t="s">
        <v>59</v>
      </c>
      <c r="C872" s="100" t="s">
        <v>525</v>
      </c>
      <c r="D872" s="100" t="s">
        <v>150</v>
      </c>
      <c r="E872" s="100" t="s">
        <v>526</v>
      </c>
      <c r="F872" s="100" t="s">
        <v>178</v>
      </c>
      <c r="G872" s="100" t="s">
        <v>1249</v>
      </c>
      <c r="H872" s="101">
        <v>4782</v>
      </c>
      <c r="I872" s="99">
        <v>4</v>
      </c>
      <c r="J872" s="104">
        <f>สกลนคร!F175</f>
        <v>1643051.3</v>
      </c>
      <c r="K872" s="103">
        <f>สกลนคร!AG175</f>
        <v>1836253.5100000002</v>
      </c>
      <c r="L872" s="104">
        <f>สกลนคร!AH175</f>
        <v>3392695.16</v>
      </c>
      <c r="M872" s="104">
        <f>สกลนคร!AI175</f>
        <v>2454674.4899999998</v>
      </c>
      <c r="N872" s="100"/>
      <c r="O872" s="100"/>
      <c r="P872" s="100"/>
      <c r="Q872" s="92">
        <f t="shared" si="31"/>
        <v>938020.67000000039</v>
      </c>
      <c r="R872" s="93">
        <f t="shared" si="32"/>
        <v>709.47201171058134</v>
      </c>
    </row>
    <row r="873" spans="1:18" x14ac:dyDescent="0.7">
      <c r="A873" s="99">
        <v>3</v>
      </c>
      <c r="B873" s="100" t="s">
        <v>59</v>
      </c>
      <c r="C873" s="100" t="s">
        <v>525</v>
      </c>
      <c r="D873" s="100" t="s">
        <v>150</v>
      </c>
      <c r="E873" s="100" t="s">
        <v>526</v>
      </c>
      <c r="F873" s="100" t="s">
        <v>178</v>
      </c>
      <c r="G873" s="100" t="s">
        <v>1250</v>
      </c>
      <c r="H873" s="101">
        <v>3511</v>
      </c>
      <c r="I873" s="99">
        <v>3</v>
      </c>
      <c r="J873" s="104">
        <f>สกลนคร!F176</f>
        <v>1558560.12</v>
      </c>
      <c r="K873" s="103">
        <f>สกลนคร!AG176</f>
        <v>1645917.31</v>
      </c>
      <c r="L873" s="104">
        <f>สกลนคร!AH176</f>
        <v>3051312.4400000004</v>
      </c>
      <c r="M873" s="104">
        <f>สกลนคร!AI176</f>
        <v>2388681.4699999997</v>
      </c>
      <c r="N873" s="100"/>
      <c r="O873" s="100"/>
      <c r="P873" s="100"/>
      <c r="Q873" s="92">
        <f t="shared" si="31"/>
        <v>662630.97000000067</v>
      </c>
      <c r="R873" s="93">
        <f t="shared" si="32"/>
        <v>869.0721845628027</v>
      </c>
    </row>
    <row r="874" spans="1:18" x14ac:dyDescent="0.7">
      <c r="A874" s="99">
        <v>4</v>
      </c>
      <c r="B874" s="100" t="s">
        <v>59</v>
      </c>
      <c r="C874" s="100" t="s">
        <v>525</v>
      </c>
      <c r="D874" s="100" t="s">
        <v>150</v>
      </c>
      <c r="E874" s="100" t="s">
        <v>526</v>
      </c>
      <c r="F874" s="100" t="s">
        <v>178</v>
      </c>
      <c r="G874" s="100" t="s">
        <v>1251</v>
      </c>
      <c r="H874" s="101">
        <v>2116</v>
      </c>
      <c r="I874" s="99">
        <v>2</v>
      </c>
      <c r="J874" s="104">
        <f>สกลนคร!F177</f>
        <v>1132342.75</v>
      </c>
      <c r="K874" s="103">
        <f>สกลนคร!AG177</f>
        <v>1276379.57</v>
      </c>
      <c r="L874" s="104">
        <f>สกลนคร!AH177</f>
        <v>2209961.56</v>
      </c>
      <c r="M874" s="104">
        <f>สกลนคร!AI177</f>
        <v>1708197.46</v>
      </c>
      <c r="N874" s="100"/>
      <c r="O874" s="100"/>
      <c r="P874" s="100"/>
      <c r="Q874" s="92">
        <f t="shared" si="31"/>
        <v>501764.10000000009</v>
      </c>
      <c r="R874" s="93">
        <f t="shared" si="32"/>
        <v>1044.4052741020794</v>
      </c>
    </row>
    <row r="875" spans="1:18" x14ac:dyDescent="0.7">
      <c r="A875" s="99">
        <v>5</v>
      </c>
      <c r="B875" s="100" t="s">
        <v>59</v>
      </c>
      <c r="C875" s="100" t="s">
        <v>525</v>
      </c>
      <c r="D875" s="100" t="s">
        <v>150</v>
      </c>
      <c r="E875" s="100" t="s">
        <v>526</v>
      </c>
      <c r="F875" s="100" t="s">
        <v>178</v>
      </c>
      <c r="G875" s="100" t="s">
        <v>1252</v>
      </c>
      <c r="H875" s="101">
        <v>5068</v>
      </c>
      <c r="I875" s="99">
        <v>4</v>
      </c>
      <c r="J875" s="104">
        <f>สกลนคร!F178</f>
        <v>1191638.1200000001</v>
      </c>
      <c r="K875" s="103">
        <f>สกลนคร!AG178</f>
        <v>1389121.6300000001</v>
      </c>
      <c r="L875" s="104">
        <f>สกลนคร!AH178</f>
        <v>2706911.67</v>
      </c>
      <c r="M875" s="104">
        <f>สกลนคร!AI178</f>
        <v>2469084.7399999998</v>
      </c>
      <c r="N875" s="100"/>
      <c r="O875" s="100"/>
      <c r="P875" s="100"/>
      <c r="Q875" s="92">
        <f t="shared" si="31"/>
        <v>237826.93000000017</v>
      </c>
      <c r="R875" s="93">
        <f t="shared" si="32"/>
        <v>534.11832478295185</v>
      </c>
    </row>
    <row r="876" spans="1:18" x14ac:dyDescent="0.7">
      <c r="A876" s="99">
        <v>6</v>
      </c>
      <c r="B876" s="100" t="s">
        <v>59</v>
      </c>
      <c r="C876" s="100" t="s">
        <v>525</v>
      </c>
      <c r="D876" s="100" t="s">
        <v>150</v>
      </c>
      <c r="E876" s="100" t="s">
        <v>526</v>
      </c>
      <c r="F876" s="100" t="s">
        <v>178</v>
      </c>
      <c r="G876" s="100" t="s">
        <v>1253</v>
      </c>
      <c r="H876" s="101">
        <v>2178</v>
      </c>
      <c r="I876" s="99">
        <v>2</v>
      </c>
      <c r="J876" s="104">
        <f>สกลนคร!F179</f>
        <v>1068410.75</v>
      </c>
      <c r="K876" s="103">
        <f>สกลนคร!AG179</f>
        <v>1117072.24</v>
      </c>
      <c r="L876" s="104">
        <f>สกลนคร!AH179</f>
        <v>1761823.74</v>
      </c>
      <c r="M876" s="104">
        <f>สกลนคร!AI179</f>
        <v>1482867.22</v>
      </c>
      <c r="N876" s="100"/>
      <c r="O876" s="100"/>
      <c r="P876" s="100"/>
      <c r="Q876" s="92">
        <f t="shared" si="31"/>
        <v>278956.52</v>
      </c>
      <c r="R876" s="93">
        <f t="shared" si="32"/>
        <v>808.91815426997243</v>
      </c>
    </row>
    <row r="877" spans="1:18" x14ac:dyDescent="0.7">
      <c r="A877" s="99">
        <v>7</v>
      </c>
      <c r="B877" s="100" t="s">
        <v>59</v>
      </c>
      <c r="C877" s="100" t="s">
        <v>525</v>
      </c>
      <c r="D877" s="100" t="s">
        <v>150</v>
      </c>
      <c r="E877" s="100" t="s">
        <v>526</v>
      </c>
      <c r="F877" s="100" t="s">
        <v>178</v>
      </c>
      <c r="G877" s="100" t="s">
        <v>1254</v>
      </c>
      <c r="H877" s="101">
        <v>3138</v>
      </c>
      <c r="I877" s="99">
        <v>3</v>
      </c>
      <c r="J877" s="104">
        <f>สกลนคร!F180</f>
        <v>1013951.81</v>
      </c>
      <c r="K877" s="103">
        <f>สกลนคร!AG180</f>
        <v>1136285.77</v>
      </c>
      <c r="L877" s="104">
        <f>สกลนคร!AH180</f>
        <v>2299995.17</v>
      </c>
      <c r="M877" s="104">
        <f>สกลนคร!AI180</f>
        <v>1743033.31</v>
      </c>
      <c r="N877" s="100"/>
      <c r="O877" s="100"/>
      <c r="P877" s="100"/>
      <c r="Q877" s="92">
        <f t="shared" si="31"/>
        <v>556961.85999999987</v>
      </c>
      <c r="R877" s="93">
        <f t="shared" si="32"/>
        <v>732.9493849585723</v>
      </c>
    </row>
    <row r="878" spans="1:18" x14ac:dyDescent="0.7">
      <c r="A878" s="99">
        <v>8</v>
      </c>
      <c r="B878" s="100" t="s">
        <v>59</v>
      </c>
      <c r="C878" s="100" t="s">
        <v>525</v>
      </c>
      <c r="D878" s="100" t="s">
        <v>150</v>
      </c>
      <c r="E878" s="100" t="s">
        <v>526</v>
      </c>
      <c r="F878" s="100" t="s">
        <v>178</v>
      </c>
      <c r="G878" s="100" t="s">
        <v>1255</v>
      </c>
      <c r="H878" s="101">
        <v>3606</v>
      </c>
      <c r="I878" s="99">
        <v>3</v>
      </c>
      <c r="J878" s="104">
        <f>สกลนคร!F181</f>
        <v>968350.79</v>
      </c>
      <c r="K878" s="103">
        <f>สกลนคร!AG181</f>
        <v>1162381.57</v>
      </c>
      <c r="L878" s="104">
        <f>สกลนคร!AH181</f>
        <v>2761290.3200000003</v>
      </c>
      <c r="M878" s="104">
        <f>สกลนคร!AI181</f>
        <v>2677029.91</v>
      </c>
      <c r="N878" s="100"/>
      <c r="O878" s="100"/>
      <c r="P878" s="100"/>
      <c r="Q878" s="92">
        <f t="shared" si="31"/>
        <v>84260.410000000149</v>
      </c>
      <c r="R878" s="93">
        <f t="shared" si="32"/>
        <v>765.74884082085418</v>
      </c>
    </row>
    <row r="879" spans="1:18" s="111" customFormat="1" x14ac:dyDescent="0.7">
      <c r="A879" s="105">
        <v>17</v>
      </c>
      <c r="B879" s="106" t="s">
        <v>59</v>
      </c>
      <c r="C879" s="106"/>
      <c r="D879" s="106"/>
      <c r="E879" s="106" t="s">
        <v>75</v>
      </c>
      <c r="F879" s="106"/>
      <c r="G879" s="106" t="s">
        <v>528</v>
      </c>
      <c r="H879" s="112">
        <f>SUM(H872:H878)</f>
        <v>24399</v>
      </c>
      <c r="I879" s="105"/>
      <c r="J879" s="108">
        <f>SUM(J871:J878)</f>
        <v>8576305.6400000006</v>
      </c>
      <c r="K879" s="108">
        <f>SUM(K871:K878)</f>
        <v>9563411.6000000015</v>
      </c>
      <c r="L879" s="108">
        <f>SUM(L871:L878)</f>
        <v>18183990.060000002</v>
      </c>
      <c r="M879" s="108">
        <f>SUM(M871:M878)</f>
        <v>14923568.6</v>
      </c>
      <c r="N879" s="106">
        <v>7</v>
      </c>
      <c r="O879" s="106">
        <v>7</v>
      </c>
      <c r="P879" s="106">
        <f>N879-O879</f>
        <v>0</v>
      </c>
      <c r="Q879" s="109">
        <f t="shared" si="31"/>
        <v>3260421.4600000028</v>
      </c>
      <c r="R879" s="110">
        <f>L879/H879</f>
        <v>745.27603836222806</v>
      </c>
    </row>
    <row r="880" spans="1:18" x14ac:dyDescent="0.7">
      <c r="A880" s="99">
        <v>1</v>
      </c>
      <c r="B880" s="100" t="s">
        <v>59</v>
      </c>
      <c r="C880" s="100" t="s">
        <v>529</v>
      </c>
      <c r="D880" s="100" t="s">
        <v>530</v>
      </c>
      <c r="E880" s="100" t="s">
        <v>531</v>
      </c>
      <c r="F880" s="100" t="s">
        <v>208</v>
      </c>
      <c r="G880" s="100" t="s">
        <v>532</v>
      </c>
      <c r="H880" s="101"/>
      <c r="I880" s="99"/>
      <c r="J880" s="102"/>
      <c r="K880" s="103"/>
      <c r="L880" s="104"/>
      <c r="M880" s="104"/>
      <c r="N880" s="100"/>
      <c r="O880" s="100"/>
      <c r="P880" s="100"/>
    </row>
    <row r="881" spans="1:18" x14ac:dyDescent="0.7">
      <c r="A881" s="99">
        <v>2</v>
      </c>
      <c r="B881" s="100" t="s">
        <v>59</v>
      </c>
      <c r="C881" s="100" t="s">
        <v>529</v>
      </c>
      <c r="D881" s="100" t="s">
        <v>530</v>
      </c>
      <c r="E881" s="100" t="s">
        <v>531</v>
      </c>
      <c r="F881" s="100" t="s">
        <v>178</v>
      </c>
      <c r="G881" s="100" t="s">
        <v>1256</v>
      </c>
      <c r="H881" s="101">
        <v>3063</v>
      </c>
      <c r="I881" s="99">
        <v>3</v>
      </c>
      <c r="J881" s="104">
        <f>สกลนคร!F182</f>
        <v>572292.31999999995</v>
      </c>
      <c r="K881" s="103">
        <f>สกลนคร!AG182</f>
        <v>627284.39999999991</v>
      </c>
      <c r="L881" s="104">
        <f>สกลนคร!AH182</f>
        <v>1457008.13</v>
      </c>
      <c r="M881" s="104">
        <f>สกลนคร!AI182</f>
        <v>1310477.8499999999</v>
      </c>
      <c r="N881" s="100"/>
      <c r="O881" s="100"/>
      <c r="P881" s="100"/>
      <c r="Q881" s="92">
        <f t="shared" si="31"/>
        <v>146530.28000000003</v>
      </c>
      <c r="R881" s="93">
        <f t="shared" si="32"/>
        <v>475.68009467841983</v>
      </c>
    </row>
    <row r="882" spans="1:18" x14ac:dyDescent="0.7">
      <c r="A882" s="99">
        <v>3</v>
      </c>
      <c r="B882" s="100" t="s">
        <v>59</v>
      </c>
      <c r="C882" s="100" t="s">
        <v>529</v>
      </c>
      <c r="D882" s="100" t="s">
        <v>530</v>
      </c>
      <c r="E882" s="100" t="s">
        <v>531</v>
      </c>
      <c r="F882" s="100" t="s">
        <v>178</v>
      </c>
      <c r="G882" s="100" t="s">
        <v>1257</v>
      </c>
      <c r="H882" s="101">
        <v>2781</v>
      </c>
      <c r="I882" s="99">
        <v>2</v>
      </c>
      <c r="J882" s="104">
        <f>สกลนคร!F183</f>
        <v>201172.67</v>
      </c>
      <c r="K882" s="103">
        <f>สกลนคร!AG183</f>
        <v>266983.88</v>
      </c>
      <c r="L882" s="104">
        <f>สกลนคร!AH183</f>
        <v>2237844.6399999997</v>
      </c>
      <c r="M882" s="104">
        <f>สกลนคร!AI183</f>
        <v>2207282.9</v>
      </c>
      <c r="N882" s="100"/>
      <c r="O882" s="100"/>
      <c r="P882" s="100"/>
      <c r="Q882" s="92">
        <f t="shared" si="31"/>
        <v>30561.739999999758</v>
      </c>
      <c r="R882" s="93">
        <f t="shared" si="32"/>
        <v>804.69062927004666</v>
      </c>
    </row>
    <row r="883" spans="1:18" x14ac:dyDescent="0.7">
      <c r="A883" s="99">
        <v>4</v>
      </c>
      <c r="B883" s="100" t="s">
        <v>59</v>
      </c>
      <c r="C883" s="100" t="s">
        <v>529</v>
      </c>
      <c r="D883" s="100" t="s">
        <v>530</v>
      </c>
      <c r="E883" s="100" t="s">
        <v>531</v>
      </c>
      <c r="F883" s="100" t="s">
        <v>178</v>
      </c>
      <c r="G883" s="100" t="s">
        <v>1258</v>
      </c>
      <c r="H883" s="101">
        <v>2236</v>
      </c>
      <c r="I883" s="99">
        <v>2</v>
      </c>
      <c r="J883" s="104">
        <f>สกลนคร!F184</f>
        <v>514412.22</v>
      </c>
      <c r="K883" s="103">
        <f>สกลนคร!AG184</f>
        <v>570716.34</v>
      </c>
      <c r="L883" s="104">
        <f>สกลนคร!AH184</f>
        <v>1599188.8900000001</v>
      </c>
      <c r="M883" s="104">
        <f>สกลนคร!AI184</f>
        <v>1524378.6700000002</v>
      </c>
      <c r="N883" s="100"/>
      <c r="O883" s="100"/>
      <c r="P883" s="100"/>
      <c r="Q883" s="92">
        <f t="shared" si="31"/>
        <v>74810.219999999972</v>
      </c>
      <c r="R883" s="93">
        <f t="shared" si="32"/>
        <v>715.20075581395349</v>
      </c>
    </row>
    <row r="884" spans="1:18" x14ac:dyDescent="0.7">
      <c r="A884" s="99">
        <v>5</v>
      </c>
      <c r="B884" s="100" t="s">
        <v>59</v>
      </c>
      <c r="C884" s="100" t="s">
        <v>529</v>
      </c>
      <c r="D884" s="100" t="s">
        <v>530</v>
      </c>
      <c r="E884" s="100" t="s">
        <v>531</v>
      </c>
      <c r="F884" s="100" t="s">
        <v>178</v>
      </c>
      <c r="G884" s="100" t="s">
        <v>1259</v>
      </c>
      <c r="H884" s="101">
        <v>2004</v>
      </c>
      <c r="I884" s="99">
        <v>2</v>
      </c>
      <c r="J884" s="104">
        <f>สกลนคร!F185</f>
        <v>253907.63</v>
      </c>
      <c r="K884" s="103">
        <f>สกลนคร!AG185</f>
        <v>240549.26</v>
      </c>
      <c r="L884" s="104">
        <f>สกลนคร!AH185</f>
        <v>1942999.3900000001</v>
      </c>
      <c r="M884" s="104">
        <f>สกลนคร!AI185</f>
        <v>1186553.6599999999</v>
      </c>
      <c r="N884" s="100"/>
      <c r="O884" s="100"/>
      <c r="P884" s="100"/>
      <c r="Q884" s="92">
        <f t="shared" si="31"/>
        <v>756445.73000000021</v>
      </c>
      <c r="R884" s="93">
        <f t="shared" si="32"/>
        <v>969.56057385229542</v>
      </c>
    </row>
    <row r="885" spans="1:18" x14ac:dyDescent="0.7">
      <c r="A885" s="99">
        <v>6</v>
      </c>
      <c r="B885" s="100" t="s">
        <v>59</v>
      </c>
      <c r="C885" s="100" t="s">
        <v>529</v>
      </c>
      <c r="D885" s="100" t="s">
        <v>530</v>
      </c>
      <c r="E885" s="100" t="s">
        <v>531</v>
      </c>
      <c r="F885" s="100" t="s">
        <v>178</v>
      </c>
      <c r="G885" s="100" t="s">
        <v>1260</v>
      </c>
      <c r="H885" s="101">
        <v>3574</v>
      </c>
      <c r="I885" s="99">
        <v>3</v>
      </c>
      <c r="J885" s="104">
        <f>สกลนคร!F186</f>
        <v>436155.66</v>
      </c>
      <c r="K885" s="103">
        <f>สกลนคร!AG186</f>
        <v>463571.93999999994</v>
      </c>
      <c r="L885" s="104">
        <f>สกลนคร!AH186</f>
        <v>2236561.0699999998</v>
      </c>
      <c r="M885" s="104">
        <f>สกลนคร!AI186</f>
        <v>2173277.09</v>
      </c>
      <c r="N885" s="100"/>
      <c r="O885" s="100"/>
      <c r="P885" s="100"/>
      <c r="Q885" s="92">
        <f t="shared" si="31"/>
        <v>63283.979999999981</v>
      </c>
      <c r="R885" s="93">
        <f t="shared" si="32"/>
        <v>625.78653329602685</v>
      </c>
    </row>
    <row r="886" spans="1:18" x14ac:dyDescent="0.7">
      <c r="A886" s="99">
        <v>7</v>
      </c>
      <c r="B886" s="100" t="s">
        <v>59</v>
      </c>
      <c r="C886" s="100" t="s">
        <v>529</v>
      </c>
      <c r="D886" s="100" t="s">
        <v>530</v>
      </c>
      <c r="E886" s="100" t="s">
        <v>531</v>
      </c>
      <c r="F886" s="100" t="s">
        <v>178</v>
      </c>
      <c r="G886" s="100" t="s">
        <v>1261</v>
      </c>
      <c r="H886" s="101">
        <v>6722</v>
      </c>
      <c r="I886" s="99">
        <v>5</v>
      </c>
      <c r="J886" s="104">
        <f>สกลนคร!F187</f>
        <v>665561.1</v>
      </c>
      <c r="K886" s="103">
        <f>สกลนคร!AG187</f>
        <v>776553.04999999993</v>
      </c>
      <c r="L886" s="104">
        <f>สกลนคร!AH187</f>
        <v>3212760.94</v>
      </c>
      <c r="M886" s="104">
        <f>สกลนคร!AI187</f>
        <v>3016120.17</v>
      </c>
      <c r="N886" s="100"/>
      <c r="O886" s="100"/>
      <c r="P886" s="100"/>
      <c r="Q886" s="92">
        <f t="shared" si="31"/>
        <v>196640.77000000002</v>
      </c>
      <c r="R886" s="93">
        <f t="shared" si="32"/>
        <v>477.94717941088959</v>
      </c>
    </row>
    <row r="887" spans="1:18" x14ac:dyDescent="0.7">
      <c r="A887" s="99">
        <v>8</v>
      </c>
      <c r="B887" s="100" t="s">
        <v>59</v>
      </c>
      <c r="C887" s="100" t="s">
        <v>529</v>
      </c>
      <c r="D887" s="100" t="s">
        <v>530</v>
      </c>
      <c r="E887" s="100" t="s">
        <v>531</v>
      </c>
      <c r="F887" s="100" t="s">
        <v>178</v>
      </c>
      <c r="G887" s="100" t="s">
        <v>1262</v>
      </c>
      <c r="H887" s="101">
        <v>1051</v>
      </c>
      <c r="I887" s="99">
        <v>1</v>
      </c>
      <c r="J887" s="104">
        <f>สกลนคร!F188</f>
        <v>180565.17</v>
      </c>
      <c r="K887" s="103">
        <f>สกลนคร!AG188</f>
        <v>258320.84000000003</v>
      </c>
      <c r="L887" s="104">
        <f>สกลนคร!AH188</f>
        <v>1207405.06</v>
      </c>
      <c r="M887" s="104">
        <f>สกลนคร!AI188</f>
        <v>1234312.1100000001</v>
      </c>
      <c r="N887" s="100"/>
      <c r="O887" s="100"/>
      <c r="P887" s="100"/>
      <c r="Q887" s="92">
        <f t="shared" si="31"/>
        <v>-26907.050000000047</v>
      </c>
      <c r="R887" s="93">
        <f t="shared" si="32"/>
        <v>1148.815470980019</v>
      </c>
    </row>
    <row r="888" spans="1:18" x14ac:dyDescent="0.7">
      <c r="A888" s="99">
        <v>9</v>
      </c>
      <c r="B888" s="100" t="s">
        <v>59</v>
      </c>
      <c r="C888" s="100" t="s">
        <v>529</v>
      </c>
      <c r="D888" s="100" t="s">
        <v>530</v>
      </c>
      <c r="E888" s="100" t="s">
        <v>531</v>
      </c>
      <c r="F888" s="100" t="s">
        <v>178</v>
      </c>
      <c r="G888" s="100" t="s">
        <v>1263</v>
      </c>
      <c r="H888" s="101">
        <v>3165</v>
      </c>
      <c r="I888" s="99">
        <v>3</v>
      </c>
      <c r="J888" s="104">
        <f>สกลนคร!F189</f>
        <v>486762</v>
      </c>
      <c r="K888" s="103">
        <f>สกลนคร!AG189</f>
        <v>484823.13</v>
      </c>
      <c r="L888" s="104">
        <f>สกลนคร!AH189</f>
        <v>1919717.85</v>
      </c>
      <c r="M888" s="104">
        <f>สกลนคร!AI189</f>
        <v>1832773.32</v>
      </c>
      <c r="N888" s="100"/>
      <c r="O888" s="100"/>
      <c r="P888" s="100"/>
      <c r="Q888" s="92">
        <f t="shared" si="31"/>
        <v>86944.530000000028</v>
      </c>
      <c r="R888" s="93">
        <f t="shared" si="32"/>
        <v>606.5459241706161</v>
      </c>
    </row>
    <row r="889" spans="1:18" s="111" customFormat="1" x14ac:dyDescent="0.7">
      <c r="A889" s="105">
        <v>18</v>
      </c>
      <c r="B889" s="106" t="s">
        <v>59</v>
      </c>
      <c r="C889" s="106"/>
      <c r="D889" s="106"/>
      <c r="E889" s="106" t="s">
        <v>75</v>
      </c>
      <c r="F889" s="106"/>
      <c r="G889" s="106" t="s">
        <v>533</v>
      </c>
      <c r="H889" s="112">
        <f>SUM(H881:H888)</f>
        <v>24596</v>
      </c>
      <c r="I889" s="105"/>
      <c r="J889" s="108">
        <f>SUM(J880:J888)</f>
        <v>3310828.7699999996</v>
      </c>
      <c r="K889" s="108">
        <f>SUM(K880:K888)</f>
        <v>3688802.8399999994</v>
      </c>
      <c r="L889" s="108">
        <f>SUM(L880:L888)</f>
        <v>15813485.970000001</v>
      </c>
      <c r="M889" s="108">
        <f>SUM(M880:M888)</f>
        <v>14485175.77</v>
      </c>
      <c r="N889" s="106">
        <v>8</v>
      </c>
      <c r="O889" s="106">
        <v>8</v>
      </c>
      <c r="P889" s="106">
        <f>N889-O889</f>
        <v>0</v>
      </c>
      <c r="Q889" s="109">
        <f t="shared" si="31"/>
        <v>1328310.2000000011</v>
      </c>
      <c r="R889" s="110">
        <f t="shared" si="32"/>
        <v>642.92917425597659</v>
      </c>
    </row>
    <row r="890" spans="1:18" s="111" customFormat="1" ht="25.2" thickBot="1" x14ac:dyDescent="0.75">
      <c r="A890" s="120"/>
      <c r="B890" s="121" t="s">
        <v>59</v>
      </c>
      <c r="C890" s="121" t="s">
        <v>59</v>
      </c>
      <c r="D890" s="121" t="s">
        <v>59</v>
      </c>
      <c r="E890" s="121" t="s">
        <v>59</v>
      </c>
      <c r="F890" s="121"/>
      <c r="G890" s="121" t="s">
        <v>534</v>
      </c>
      <c r="H890" s="122">
        <f>H711+H719+H726+H742+H751+H762+H768+H788+H796+H808+H821+H843+H849+H855+H862+H870+H879+H889</f>
        <v>664335</v>
      </c>
      <c r="I890" s="120"/>
      <c r="J890" s="123">
        <f t="shared" ref="J890:O890" si="33">J711+J719+J726+J742+J751+J762+J768+J788+J796+J808+J821+J843+J849+J855+J862+J870+J879+J889</f>
        <v>96481477.649999976</v>
      </c>
      <c r="K890" s="124">
        <f t="shared" si="33"/>
        <v>111554611.50999999</v>
      </c>
      <c r="L890" s="123">
        <f t="shared" si="33"/>
        <v>407247026.24000007</v>
      </c>
      <c r="M890" s="123">
        <f t="shared" si="33"/>
        <v>384354213.07000005</v>
      </c>
      <c r="N890" s="121">
        <f t="shared" si="33"/>
        <v>168</v>
      </c>
      <c r="O890" s="121">
        <f t="shared" si="33"/>
        <v>168</v>
      </c>
      <c r="P890" s="121">
        <f>N890-O890</f>
        <v>0</v>
      </c>
      <c r="Q890" s="109">
        <f t="shared" si="31"/>
        <v>22892813.170000017</v>
      </c>
      <c r="R890" s="110">
        <f t="shared" si="32"/>
        <v>613.014557775821</v>
      </c>
    </row>
    <row r="891" spans="1:18" ht="25.8" thickTop="1" thickBot="1" x14ac:dyDescent="0.75">
      <c r="A891" s="125"/>
      <c r="B891" s="126"/>
      <c r="C891" s="126"/>
      <c r="D891" s="126"/>
      <c r="E891" s="432" t="s">
        <v>535</v>
      </c>
      <c r="F891" s="433"/>
      <c r="G891" s="434"/>
      <c r="H891" s="127"/>
      <c r="I891" s="125"/>
      <c r="J891" s="128">
        <f>J890/O890</f>
        <v>574294.50982142845</v>
      </c>
      <c r="K891" s="129">
        <f>K890/O890</f>
        <v>664015.5447023809</v>
      </c>
      <c r="L891" s="128">
        <f>L890/O890</f>
        <v>2424089.4419047623</v>
      </c>
      <c r="M891" s="128">
        <f>M890/O890</f>
        <v>2287822.6968452386</v>
      </c>
      <c r="N891" s="177"/>
      <c r="O891" s="177"/>
      <c r="P891" s="177"/>
      <c r="Q891" s="92">
        <f t="shared" si="31"/>
        <v>136266.74505952373</v>
      </c>
    </row>
    <row r="892" spans="1:18" ht="25.2" thickTop="1" x14ac:dyDescent="0.7">
      <c r="A892" s="130">
        <v>1</v>
      </c>
      <c r="B892" s="131" t="s">
        <v>56</v>
      </c>
      <c r="C892" s="131" t="s">
        <v>536</v>
      </c>
      <c r="D892" s="131" t="s">
        <v>537</v>
      </c>
      <c r="E892" s="131" t="s">
        <v>538</v>
      </c>
      <c r="F892" s="131" t="s">
        <v>175</v>
      </c>
      <c r="G892" s="131" t="s">
        <v>539</v>
      </c>
      <c r="H892" s="132"/>
      <c r="I892" s="130"/>
      <c r="J892" s="133"/>
      <c r="K892" s="134"/>
      <c r="L892" s="135"/>
      <c r="M892" s="135"/>
      <c r="N892" s="131"/>
      <c r="O892" s="131"/>
      <c r="P892" s="131"/>
    </row>
    <row r="893" spans="1:18" x14ac:dyDescent="0.7">
      <c r="A893" s="99">
        <v>2</v>
      </c>
      <c r="B893" s="100" t="s">
        <v>56</v>
      </c>
      <c r="C893" s="100" t="s">
        <v>536</v>
      </c>
      <c r="D893" s="100" t="s">
        <v>537</v>
      </c>
      <c r="E893" s="100" t="s">
        <v>538</v>
      </c>
      <c r="F893" s="100" t="s">
        <v>178</v>
      </c>
      <c r="G893" s="100" t="s">
        <v>1264</v>
      </c>
      <c r="H893" s="101">
        <v>3670</v>
      </c>
      <c r="I893" s="99">
        <v>3</v>
      </c>
      <c r="J893" s="102">
        <f>นครพนม!F4</f>
        <v>646421.88</v>
      </c>
      <c r="K893" s="103">
        <f>นครพนม!AN4</f>
        <v>590468.94999999995</v>
      </c>
      <c r="L893" s="104">
        <f>นครพนม!AO4</f>
        <v>1767238.28</v>
      </c>
      <c r="M893" s="104">
        <f>นครพนม!AP4</f>
        <v>1526230.42</v>
      </c>
      <c r="N893" s="100"/>
      <c r="O893" s="100"/>
      <c r="P893" s="100"/>
      <c r="Q893" s="92">
        <f t="shared" si="31"/>
        <v>241007.8600000001</v>
      </c>
      <c r="R893" s="93">
        <f t="shared" si="32"/>
        <v>481.53631607629427</v>
      </c>
    </row>
    <row r="894" spans="1:18" x14ac:dyDescent="0.7">
      <c r="A894" s="99">
        <v>3</v>
      </c>
      <c r="B894" s="100" t="s">
        <v>56</v>
      </c>
      <c r="C894" s="100" t="s">
        <v>536</v>
      </c>
      <c r="D894" s="100" t="s">
        <v>537</v>
      </c>
      <c r="E894" s="100" t="s">
        <v>538</v>
      </c>
      <c r="F894" s="100" t="s">
        <v>178</v>
      </c>
      <c r="G894" s="100" t="s">
        <v>1265</v>
      </c>
      <c r="H894" s="101">
        <v>5247</v>
      </c>
      <c r="I894" s="99">
        <v>4</v>
      </c>
      <c r="J894" s="102">
        <f>นครพนม!F5</f>
        <v>637586.52</v>
      </c>
      <c r="K894" s="103">
        <f>นครพนม!AN5</f>
        <v>747787.94000000006</v>
      </c>
      <c r="L894" s="104">
        <f>นครพนม!AO5</f>
        <v>2187755.5</v>
      </c>
      <c r="M894" s="104">
        <f>นครพนม!AP5</f>
        <v>1912736.9300000002</v>
      </c>
      <c r="N894" s="100"/>
      <c r="O894" s="100"/>
      <c r="P894" s="100"/>
      <c r="Q894" s="92">
        <f t="shared" si="31"/>
        <v>275018.56999999983</v>
      </c>
      <c r="R894" s="93">
        <f t="shared" si="32"/>
        <v>416.95359252906422</v>
      </c>
    </row>
    <row r="895" spans="1:18" x14ac:dyDescent="0.7">
      <c r="A895" s="99">
        <v>4</v>
      </c>
      <c r="B895" s="100" t="s">
        <v>56</v>
      </c>
      <c r="C895" s="100" t="s">
        <v>536</v>
      </c>
      <c r="D895" s="100" t="s">
        <v>537</v>
      </c>
      <c r="E895" s="100" t="s">
        <v>538</v>
      </c>
      <c r="F895" s="100" t="s">
        <v>178</v>
      </c>
      <c r="G895" s="100" t="s">
        <v>1266</v>
      </c>
      <c r="H895" s="101">
        <v>4843</v>
      </c>
      <c r="I895" s="99">
        <v>4</v>
      </c>
      <c r="J895" s="102">
        <f>นครพนม!F6</f>
        <v>634610.52</v>
      </c>
      <c r="K895" s="103">
        <f>นครพนม!AN6</f>
        <v>436813.75</v>
      </c>
      <c r="L895" s="104">
        <f>นครพนม!AO6</f>
        <v>2014429.5499999998</v>
      </c>
      <c r="M895" s="104">
        <f>นครพนม!AP6</f>
        <v>1932499.25</v>
      </c>
      <c r="N895" s="100"/>
      <c r="O895" s="100"/>
      <c r="P895" s="100"/>
      <c r="Q895" s="92">
        <f t="shared" si="31"/>
        <v>81930.299999999814</v>
      </c>
      <c r="R895" s="93">
        <f t="shared" si="32"/>
        <v>415.94663431757169</v>
      </c>
    </row>
    <row r="896" spans="1:18" x14ac:dyDescent="0.7">
      <c r="A896" s="99">
        <v>5</v>
      </c>
      <c r="B896" s="100" t="s">
        <v>56</v>
      </c>
      <c r="C896" s="100" t="s">
        <v>536</v>
      </c>
      <c r="D896" s="100" t="s">
        <v>537</v>
      </c>
      <c r="E896" s="100" t="s">
        <v>538</v>
      </c>
      <c r="F896" s="100" t="s">
        <v>178</v>
      </c>
      <c r="G896" s="100" t="s">
        <v>1267</v>
      </c>
      <c r="H896" s="101">
        <v>4324</v>
      </c>
      <c r="I896" s="99">
        <v>3</v>
      </c>
      <c r="J896" s="102">
        <f>นครพนม!F7</f>
        <v>457426.25</v>
      </c>
      <c r="K896" s="103">
        <f>นครพนม!AN7</f>
        <v>362461.1</v>
      </c>
      <c r="L896" s="104">
        <f>นครพนม!AO7</f>
        <v>1352692.78</v>
      </c>
      <c r="M896" s="104">
        <f>นครพนม!AP7</f>
        <v>1227167.6000000001</v>
      </c>
      <c r="N896" s="100"/>
      <c r="O896" s="100"/>
      <c r="P896" s="100"/>
      <c r="Q896" s="92">
        <f t="shared" si="31"/>
        <v>125525.17999999993</v>
      </c>
      <c r="R896" s="93">
        <f t="shared" si="32"/>
        <v>312.83366790009251</v>
      </c>
    </row>
    <row r="897" spans="1:18" x14ac:dyDescent="0.7">
      <c r="A897" s="99">
        <v>6</v>
      </c>
      <c r="B897" s="100" t="s">
        <v>56</v>
      </c>
      <c r="C897" s="100" t="s">
        <v>536</v>
      </c>
      <c r="D897" s="100" t="s">
        <v>537</v>
      </c>
      <c r="E897" s="100" t="s">
        <v>538</v>
      </c>
      <c r="F897" s="100" t="s">
        <v>178</v>
      </c>
      <c r="G897" s="100" t="s">
        <v>1268</v>
      </c>
      <c r="H897" s="101">
        <v>4095</v>
      </c>
      <c r="I897" s="99">
        <v>3</v>
      </c>
      <c r="J897" s="102">
        <f>นครพนม!F8</f>
        <v>472826.81</v>
      </c>
      <c r="K897" s="103">
        <f>นครพนม!AN8</f>
        <v>595518.01</v>
      </c>
      <c r="L897" s="104">
        <f>นครพนม!AO8</f>
        <v>1477951.2999999998</v>
      </c>
      <c r="M897" s="104">
        <f>นครพนม!AP8</f>
        <v>1437078.78</v>
      </c>
      <c r="N897" s="100"/>
      <c r="O897" s="100"/>
      <c r="P897" s="100"/>
      <c r="Q897" s="92">
        <f t="shared" si="31"/>
        <v>40872.519999999786</v>
      </c>
      <c r="R897" s="93">
        <f t="shared" si="32"/>
        <v>360.91606837606832</v>
      </c>
    </row>
    <row r="898" spans="1:18" x14ac:dyDescent="0.7">
      <c r="A898" s="99">
        <v>7</v>
      </c>
      <c r="B898" s="100" t="s">
        <v>56</v>
      </c>
      <c r="C898" s="100" t="s">
        <v>536</v>
      </c>
      <c r="D898" s="100" t="s">
        <v>537</v>
      </c>
      <c r="E898" s="100" t="s">
        <v>538</v>
      </c>
      <c r="F898" s="100" t="s">
        <v>178</v>
      </c>
      <c r="G898" s="100" t="s">
        <v>1269</v>
      </c>
      <c r="H898" s="101">
        <v>3972</v>
      </c>
      <c r="I898" s="99">
        <v>3</v>
      </c>
      <c r="J898" s="102">
        <f>นครพนม!F9</f>
        <v>267829.2</v>
      </c>
      <c r="K898" s="103">
        <f>นครพนม!AN9</f>
        <v>317220.95</v>
      </c>
      <c r="L898" s="104">
        <f>นครพนม!AO9</f>
        <v>973147.96</v>
      </c>
      <c r="M898" s="104">
        <f>นครพนม!AP9</f>
        <v>811750.32</v>
      </c>
      <c r="N898" s="100"/>
      <c r="O898" s="100"/>
      <c r="P898" s="100"/>
      <c r="Q898" s="92">
        <f t="shared" si="31"/>
        <v>161397.64000000001</v>
      </c>
      <c r="R898" s="93">
        <f t="shared" si="32"/>
        <v>245.00200402819738</v>
      </c>
    </row>
    <row r="899" spans="1:18" x14ac:dyDescent="0.7">
      <c r="A899" s="99">
        <v>8</v>
      </c>
      <c r="B899" s="100" t="s">
        <v>56</v>
      </c>
      <c r="C899" s="100" t="s">
        <v>536</v>
      </c>
      <c r="D899" s="100" t="s">
        <v>537</v>
      </c>
      <c r="E899" s="100" t="s">
        <v>538</v>
      </c>
      <c r="F899" s="100" t="s">
        <v>178</v>
      </c>
      <c r="G899" s="100" t="s">
        <v>1270</v>
      </c>
      <c r="H899" s="101">
        <v>2524</v>
      </c>
      <c r="I899" s="99">
        <v>2</v>
      </c>
      <c r="J899" s="102">
        <f>นครพนม!F10</f>
        <v>534199.71</v>
      </c>
      <c r="K899" s="103">
        <f>นครพนม!AN10</f>
        <v>601894.21</v>
      </c>
      <c r="L899" s="104">
        <f>นครพนม!AO10</f>
        <v>1731527.21</v>
      </c>
      <c r="M899" s="104">
        <f>นครพนม!AP10</f>
        <v>1728362.83</v>
      </c>
      <c r="N899" s="100"/>
      <c r="O899" s="100"/>
      <c r="P899" s="100"/>
      <c r="Q899" s="92">
        <f t="shared" si="31"/>
        <v>3164.3799999998882</v>
      </c>
      <c r="R899" s="93">
        <f t="shared" si="32"/>
        <v>686.0250435816165</v>
      </c>
    </row>
    <row r="900" spans="1:18" x14ac:dyDescent="0.7">
      <c r="A900" s="99">
        <v>9</v>
      </c>
      <c r="B900" s="100" t="s">
        <v>56</v>
      </c>
      <c r="C900" s="100" t="s">
        <v>536</v>
      </c>
      <c r="D900" s="100" t="s">
        <v>537</v>
      </c>
      <c r="E900" s="100" t="s">
        <v>538</v>
      </c>
      <c r="F900" s="100" t="s">
        <v>178</v>
      </c>
      <c r="G900" s="100" t="s">
        <v>1271</v>
      </c>
      <c r="H900" s="101">
        <v>2586</v>
      </c>
      <c r="I900" s="99">
        <v>2</v>
      </c>
      <c r="J900" s="102">
        <f>นครพนม!F11</f>
        <v>496517.41</v>
      </c>
      <c r="K900" s="103">
        <f>นครพนม!AN11</f>
        <v>591919.67999999993</v>
      </c>
      <c r="L900" s="104">
        <f>นครพนม!AO11</f>
        <v>1458676.12</v>
      </c>
      <c r="M900" s="104">
        <f>นครพนม!AP11</f>
        <v>1436596.3299999998</v>
      </c>
      <c r="N900" s="100"/>
      <c r="O900" s="100"/>
      <c r="P900" s="100"/>
      <c r="Q900" s="92">
        <f t="shared" si="31"/>
        <v>22079.79000000027</v>
      </c>
      <c r="R900" s="93">
        <f t="shared" si="32"/>
        <v>564.06655839133805</v>
      </c>
    </row>
    <row r="901" spans="1:18" x14ac:dyDescent="0.7">
      <c r="A901" s="99">
        <v>10</v>
      </c>
      <c r="B901" s="100" t="s">
        <v>56</v>
      </c>
      <c r="C901" s="100" t="s">
        <v>536</v>
      </c>
      <c r="D901" s="100" t="s">
        <v>537</v>
      </c>
      <c r="E901" s="100" t="s">
        <v>538</v>
      </c>
      <c r="F901" s="100" t="s">
        <v>178</v>
      </c>
      <c r="G901" s="100" t="s">
        <v>1272</v>
      </c>
      <c r="H901" s="101">
        <v>2657</v>
      </c>
      <c r="I901" s="99">
        <v>2</v>
      </c>
      <c r="J901" s="102">
        <f>นครพนม!F12</f>
        <v>486698.6</v>
      </c>
      <c r="K901" s="103">
        <f>นครพนม!AN12</f>
        <v>646921.01</v>
      </c>
      <c r="L901" s="104">
        <f>นครพนม!AO12</f>
        <v>1542903.67</v>
      </c>
      <c r="M901" s="104">
        <f>นครพนม!AP12</f>
        <v>1675942.1400000001</v>
      </c>
      <c r="N901" s="100"/>
      <c r="O901" s="100"/>
      <c r="P901" s="100"/>
      <c r="Q901" s="92">
        <f t="shared" si="31"/>
        <v>-133038.4700000002</v>
      </c>
      <c r="R901" s="93">
        <f t="shared" si="32"/>
        <v>580.69389160707567</v>
      </c>
    </row>
    <row r="902" spans="1:18" x14ac:dyDescent="0.7">
      <c r="A902" s="99">
        <v>11</v>
      </c>
      <c r="B902" s="100" t="s">
        <v>56</v>
      </c>
      <c r="C902" s="100" t="s">
        <v>536</v>
      </c>
      <c r="D902" s="100" t="s">
        <v>537</v>
      </c>
      <c r="E902" s="100" t="s">
        <v>538</v>
      </c>
      <c r="F902" s="100" t="s">
        <v>178</v>
      </c>
      <c r="G902" s="100" t="s">
        <v>1273</v>
      </c>
      <c r="H902" s="101">
        <v>2342</v>
      </c>
      <c r="I902" s="99">
        <v>2</v>
      </c>
      <c r="J902" s="102">
        <f>นครพนม!F13</f>
        <v>584627.07999999996</v>
      </c>
      <c r="K902" s="103">
        <f>นครพนม!AN13</f>
        <v>668316.27</v>
      </c>
      <c r="L902" s="104">
        <f>นครพนม!AO13</f>
        <v>1694225.53</v>
      </c>
      <c r="M902" s="104">
        <f>นครพนม!AP13</f>
        <v>1392920.54</v>
      </c>
      <c r="N902" s="100"/>
      <c r="O902" s="100"/>
      <c r="P902" s="100"/>
      <c r="Q902" s="92">
        <f t="shared" si="31"/>
        <v>301304.99</v>
      </c>
      <c r="R902" s="93">
        <f t="shared" si="32"/>
        <v>723.40970538001704</v>
      </c>
    </row>
    <row r="903" spans="1:18" x14ac:dyDescent="0.7">
      <c r="A903" s="99">
        <v>12</v>
      </c>
      <c r="B903" s="100" t="s">
        <v>56</v>
      </c>
      <c r="C903" s="100" t="s">
        <v>536</v>
      </c>
      <c r="D903" s="100" t="s">
        <v>537</v>
      </c>
      <c r="E903" s="100" t="s">
        <v>538</v>
      </c>
      <c r="F903" s="100" t="s">
        <v>178</v>
      </c>
      <c r="G903" s="100" t="s">
        <v>1274</v>
      </c>
      <c r="H903" s="101">
        <v>2776</v>
      </c>
      <c r="I903" s="99">
        <v>2</v>
      </c>
      <c r="J903" s="102">
        <f>นครพนม!F14</f>
        <v>427593.42</v>
      </c>
      <c r="K903" s="103">
        <f>นครพนม!AN14</f>
        <v>674209.19</v>
      </c>
      <c r="L903" s="104">
        <f>นครพนม!AO14</f>
        <v>1641352.6199999999</v>
      </c>
      <c r="M903" s="104">
        <f>นครพนม!AP14</f>
        <v>1111692.72</v>
      </c>
      <c r="N903" s="100"/>
      <c r="O903" s="100"/>
      <c r="P903" s="100"/>
      <c r="Q903" s="92">
        <f t="shared" ref="Q903:Q966" si="34">L903-M903</f>
        <v>529659.89999999991</v>
      </c>
      <c r="R903" s="93">
        <f t="shared" ref="R903:R966" si="35">L903/H903</f>
        <v>591.26535302593652</v>
      </c>
    </row>
    <row r="904" spans="1:18" x14ac:dyDescent="0.7">
      <c r="A904" s="99">
        <v>13</v>
      </c>
      <c r="B904" s="100" t="s">
        <v>56</v>
      </c>
      <c r="C904" s="100" t="s">
        <v>536</v>
      </c>
      <c r="D904" s="100" t="s">
        <v>537</v>
      </c>
      <c r="E904" s="100" t="s">
        <v>538</v>
      </c>
      <c r="F904" s="100" t="s">
        <v>178</v>
      </c>
      <c r="G904" s="100" t="s">
        <v>1275</v>
      </c>
      <c r="H904" s="101">
        <v>3352</v>
      </c>
      <c r="I904" s="99">
        <v>3</v>
      </c>
      <c r="J904" s="102">
        <f>นครพนม!F15</f>
        <v>376978.52</v>
      </c>
      <c r="K904" s="103">
        <f>นครพนม!AN15</f>
        <v>242835.31</v>
      </c>
      <c r="L904" s="104">
        <f>นครพนม!AO15</f>
        <v>1784919.23</v>
      </c>
      <c r="M904" s="104">
        <f>นครพนม!AP15</f>
        <v>1698135.38</v>
      </c>
      <c r="N904" s="100"/>
      <c r="O904" s="100"/>
      <c r="P904" s="100"/>
      <c r="Q904" s="92">
        <f t="shared" si="34"/>
        <v>86783.850000000093</v>
      </c>
      <c r="R904" s="93">
        <f t="shared" si="35"/>
        <v>532.49380369928406</v>
      </c>
    </row>
    <row r="905" spans="1:18" x14ac:dyDescent="0.7">
      <c r="A905" s="99">
        <v>14</v>
      </c>
      <c r="B905" s="100" t="s">
        <v>56</v>
      </c>
      <c r="C905" s="100" t="s">
        <v>536</v>
      </c>
      <c r="D905" s="100" t="s">
        <v>537</v>
      </c>
      <c r="E905" s="100" t="s">
        <v>538</v>
      </c>
      <c r="F905" s="100" t="s">
        <v>178</v>
      </c>
      <c r="G905" s="100" t="s">
        <v>1276</v>
      </c>
      <c r="H905" s="101">
        <v>2657</v>
      </c>
      <c r="I905" s="99">
        <v>2</v>
      </c>
      <c r="J905" s="102">
        <f>นครพนม!F16</f>
        <v>181997.15</v>
      </c>
      <c r="K905" s="103">
        <f>นครพนม!AN16</f>
        <v>332961.48999999993</v>
      </c>
      <c r="L905" s="104">
        <f>นครพนม!AO16</f>
        <v>1495988.99</v>
      </c>
      <c r="M905" s="104">
        <f>นครพนม!AP16</f>
        <v>1437700.05</v>
      </c>
      <c r="N905" s="100"/>
      <c r="O905" s="100"/>
      <c r="P905" s="100"/>
      <c r="Q905" s="92">
        <f t="shared" si="34"/>
        <v>58288.939999999944</v>
      </c>
      <c r="R905" s="93">
        <f t="shared" si="35"/>
        <v>563.03687993978167</v>
      </c>
    </row>
    <row r="906" spans="1:18" x14ac:dyDescent="0.7">
      <c r="A906" s="99">
        <v>15</v>
      </c>
      <c r="B906" s="100" t="s">
        <v>56</v>
      </c>
      <c r="C906" s="100" t="s">
        <v>536</v>
      </c>
      <c r="D906" s="100" t="s">
        <v>537</v>
      </c>
      <c r="E906" s="100" t="s">
        <v>538</v>
      </c>
      <c r="F906" s="100" t="s">
        <v>178</v>
      </c>
      <c r="G906" s="100" t="s">
        <v>1277</v>
      </c>
      <c r="H906" s="101">
        <v>1514</v>
      </c>
      <c r="I906" s="99">
        <v>2</v>
      </c>
      <c r="J906" s="102">
        <f>นครพนม!F17</f>
        <v>172534.28</v>
      </c>
      <c r="K906" s="103">
        <f>นครพนม!AN17</f>
        <v>194753.19</v>
      </c>
      <c r="L906" s="104">
        <f>นครพนม!AO17</f>
        <v>1337905.82</v>
      </c>
      <c r="M906" s="104">
        <f>นครพนม!AP17</f>
        <v>1393314.0000000002</v>
      </c>
      <c r="N906" s="100"/>
      <c r="O906" s="100"/>
      <c r="P906" s="100"/>
      <c r="Q906" s="92">
        <f t="shared" si="34"/>
        <v>-55408.180000000168</v>
      </c>
      <c r="R906" s="93">
        <f t="shared" si="35"/>
        <v>883.68944517833563</v>
      </c>
    </row>
    <row r="907" spans="1:18" x14ac:dyDescent="0.7">
      <c r="A907" s="99">
        <v>16</v>
      </c>
      <c r="B907" s="100" t="s">
        <v>56</v>
      </c>
      <c r="C907" s="100" t="s">
        <v>536</v>
      </c>
      <c r="D907" s="100" t="s">
        <v>537</v>
      </c>
      <c r="E907" s="100" t="s">
        <v>538</v>
      </c>
      <c r="F907" s="100" t="s">
        <v>178</v>
      </c>
      <c r="G907" s="100" t="s">
        <v>1278</v>
      </c>
      <c r="H907" s="101">
        <v>2063</v>
      </c>
      <c r="I907" s="99">
        <v>2</v>
      </c>
      <c r="J907" s="102">
        <f>นครพนม!F18</f>
        <v>191501.22</v>
      </c>
      <c r="K907" s="103">
        <f>นครพนม!AN18</f>
        <v>415128.32000000001</v>
      </c>
      <c r="L907" s="104">
        <f>นครพนม!AO18</f>
        <v>1455389.3900000001</v>
      </c>
      <c r="M907" s="104">
        <f>นครพนม!AP18</f>
        <v>1485429.6400000001</v>
      </c>
      <c r="N907" s="100"/>
      <c r="O907" s="100"/>
      <c r="P907" s="100"/>
      <c r="Q907" s="92">
        <f t="shared" si="34"/>
        <v>-30040.25</v>
      </c>
      <c r="R907" s="93">
        <f t="shared" si="35"/>
        <v>705.47231701405724</v>
      </c>
    </row>
    <row r="908" spans="1:18" x14ac:dyDescent="0.7">
      <c r="A908" s="99">
        <v>17</v>
      </c>
      <c r="B908" s="100" t="s">
        <v>56</v>
      </c>
      <c r="C908" s="100" t="s">
        <v>536</v>
      </c>
      <c r="D908" s="100" t="s">
        <v>537</v>
      </c>
      <c r="E908" s="100" t="s">
        <v>538</v>
      </c>
      <c r="F908" s="100" t="s">
        <v>178</v>
      </c>
      <c r="G908" s="100" t="s">
        <v>1279</v>
      </c>
      <c r="H908" s="101">
        <v>3822</v>
      </c>
      <c r="I908" s="99">
        <v>3</v>
      </c>
      <c r="J908" s="102">
        <f>นครพนม!F19</f>
        <v>397293.45</v>
      </c>
      <c r="K908" s="103">
        <f>นครพนม!AN19</f>
        <v>413848.98</v>
      </c>
      <c r="L908" s="104">
        <f>นครพนม!AO19</f>
        <v>1860255.08</v>
      </c>
      <c r="M908" s="104">
        <f>นครพนม!AP19</f>
        <v>2079041.01</v>
      </c>
      <c r="N908" s="100"/>
      <c r="O908" s="100"/>
      <c r="P908" s="100"/>
      <c r="Q908" s="92">
        <f t="shared" si="34"/>
        <v>-218785.92999999993</v>
      </c>
      <c r="R908" s="93">
        <f t="shared" si="35"/>
        <v>486.7229408686552</v>
      </c>
    </row>
    <row r="909" spans="1:18" x14ac:dyDescent="0.7">
      <c r="A909" s="99">
        <v>18</v>
      </c>
      <c r="B909" s="100" t="s">
        <v>56</v>
      </c>
      <c r="C909" s="100" t="s">
        <v>536</v>
      </c>
      <c r="D909" s="100" t="s">
        <v>537</v>
      </c>
      <c r="E909" s="100" t="s">
        <v>538</v>
      </c>
      <c r="F909" s="100" t="s">
        <v>178</v>
      </c>
      <c r="G909" s="100" t="s">
        <v>1280</v>
      </c>
      <c r="H909" s="101">
        <v>2841</v>
      </c>
      <c r="I909" s="99">
        <v>2</v>
      </c>
      <c r="J909" s="102">
        <f>นครพนม!F20</f>
        <v>440464.19</v>
      </c>
      <c r="K909" s="103">
        <f>นครพนม!AN20</f>
        <v>673403.2</v>
      </c>
      <c r="L909" s="104">
        <f>นครพนม!AO20</f>
        <v>2065562.3000000003</v>
      </c>
      <c r="M909" s="104">
        <f>นครพนม!AP20</f>
        <v>2069504.7299999997</v>
      </c>
      <c r="N909" s="100"/>
      <c r="O909" s="100"/>
      <c r="P909" s="100"/>
      <c r="Q909" s="92">
        <f t="shared" si="34"/>
        <v>-3942.4299999994691</v>
      </c>
      <c r="R909" s="93">
        <f t="shared" si="35"/>
        <v>727.05466385075692</v>
      </c>
    </row>
    <row r="910" spans="1:18" x14ac:dyDescent="0.7">
      <c r="A910" s="99">
        <v>19</v>
      </c>
      <c r="B910" s="100" t="s">
        <v>56</v>
      </c>
      <c r="C910" s="100" t="s">
        <v>536</v>
      </c>
      <c r="D910" s="100" t="s">
        <v>537</v>
      </c>
      <c r="E910" s="100" t="s">
        <v>538</v>
      </c>
      <c r="F910" s="100" t="s">
        <v>178</v>
      </c>
      <c r="G910" s="100" t="s">
        <v>1281</v>
      </c>
      <c r="H910" s="101">
        <v>4029</v>
      </c>
      <c r="I910" s="99">
        <v>3</v>
      </c>
      <c r="J910" s="102">
        <f>นครพนม!F21</f>
        <v>674099.68</v>
      </c>
      <c r="K910" s="103">
        <f>นครพนม!AN21</f>
        <v>716023.96000000008</v>
      </c>
      <c r="L910" s="104">
        <f>นครพนม!AO21</f>
        <v>2778315</v>
      </c>
      <c r="M910" s="104">
        <f>นครพนม!AP21</f>
        <v>2859164.0900000003</v>
      </c>
      <c r="N910" s="100"/>
      <c r="O910" s="100"/>
      <c r="P910" s="100"/>
      <c r="Q910" s="92">
        <f t="shared" si="34"/>
        <v>-80849.090000000317</v>
      </c>
      <c r="R910" s="93">
        <f t="shared" si="35"/>
        <v>689.57930007446021</v>
      </c>
    </row>
    <row r="911" spans="1:18" x14ac:dyDescent="0.7">
      <c r="A911" s="99">
        <v>20</v>
      </c>
      <c r="B911" s="100" t="s">
        <v>56</v>
      </c>
      <c r="C911" s="100" t="s">
        <v>536</v>
      </c>
      <c r="D911" s="100" t="s">
        <v>537</v>
      </c>
      <c r="E911" s="100" t="s">
        <v>538</v>
      </c>
      <c r="F911" s="100" t="s">
        <v>178</v>
      </c>
      <c r="G911" s="100" t="s">
        <v>1282</v>
      </c>
      <c r="H911" s="101">
        <v>3626</v>
      </c>
      <c r="I911" s="99">
        <v>3</v>
      </c>
      <c r="J911" s="102">
        <f>นครพนม!F22</f>
        <v>890537.84</v>
      </c>
      <c r="K911" s="103">
        <f>นครพนม!AN22</f>
        <v>982857.15</v>
      </c>
      <c r="L911" s="104">
        <f>นครพนม!AO22</f>
        <v>1173323.3700000001</v>
      </c>
      <c r="M911" s="104">
        <f>นครพนม!AP22</f>
        <v>1162667.32</v>
      </c>
      <c r="N911" s="100"/>
      <c r="O911" s="100"/>
      <c r="P911" s="100"/>
      <c r="Q911" s="92">
        <f t="shared" si="34"/>
        <v>10656.050000000047</v>
      </c>
      <c r="R911" s="93">
        <f t="shared" si="35"/>
        <v>323.58614726971871</v>
      </c>
    </row>
    <row r="912" spans="1:18" x14ac:dyDescent="0.7">
      <c r="A912" s="99">
        <v>21</v>
      </c>
      <c r="B912" s="100" t="s">
        <v>56</v>
      </c>
      <c r="C912" s="100" t="s">
        <v>536</v>
      </c>
      <c r="D912" s="100" t="s">
        <v>537</v>
      </c>
      <c r="E912" s="100" t="s">
        <v>538</v>
      </c>
      <c r="F912" s="100" t="s">
        <v>178</v>
      </c>
      <c r="G912" s="100" t="s">
        <v>1283</v>
      </c>
      <c r="H912" s="101">
        <v>2137</v>
      </c>
      <c r="I912" s="99">
        <v>2</v>
      </c>
      <c r="J912" s="102">
        <f>นครพนม!F23</f>
        <v>418360.54</v>
      </c>
      <c r="K912" s="103">
        <f>นครพนม!AN23</f>
        <v>441180.58999999997</v>
      </c>
      <c r="L912" s="104">
        <f>นครพนม!AO23</f>
        <v>1442465.75</v>
      </c>
      <c r="M912" s="104">
        <f>นครพนม!AP23</f>
        <v>1357628.4100000001</v>
      </c>
      <c r="N912" s="100"/>
      <c r="O912" s="100"/>
      <c r="P912" s="100"/>
      <c r="Q912" s="92">
        <f t="shared" si="34"/>
        <v>84837.339999999851</v>
      </c>
      <c r="R912" s="93">
        <f t="shared" si="35"/>
        <v>674.99567150210578</v>
      </c>
    </row>
    <row r="913" spans="1:18" x14ac:dyDescent="0.7">
      <c r="A913" s="99">
        <v>22</v>
      </c>
      <c r="B913" s="100" t="s">
        <v>56</v>
      </c>
      <c r="C913" s="100" t="s">
        <v>536</v>
      </c>
      <c r="D913" s="100" t="s">
        <v>537</v>
      </c>
      <c r="E913" s="100" t="s">
        <v>538</v>
      </c>
      <c r="F913" s="100" t="s">
        <v>178</v>
      </c>
      <c r="G913" s="100" t="s">
        <v>1284</v>
      </c>
      <c r="H913" s="101">
        <v>2602</v>
      </c>
      <c r="I913" s="99">
        <v>2</v>
      </c>
      <c r="J913" s="102">
        <f>นครพนม!F24</f>
        <v>399789.26</v>
      </c>
      <c r="K913" s="103">
        <f>นครพนม!AN24</f>
        <v>251429.72999999998</v>
      </c>
      <c r="L913" s="104">
        <f>นครพนม!AO24</f>
        <v>918028.88</v>
      </c>
      <c r="M913" s="104">
        <f>นครพนม!AP24</f>
        <v>938995.23</v>
      </c>
      <c r="N913" s="100"/>
      <c r="O913" s="100"/>
      <c r="P913" s="100"/>
      <c r="Q913" s="92">
        <f t="shared" si="34"/>
        <v>-20966.349999999977</v>
      </c>
      <c r="R913" s="93">
        <f t="shared" si="35"/>
        <v>352.81663335895468</v>
      </c>
    </row>
    <row r="914" spans="1:18" x14ac:dyDescent="0.7">
      <c r="A914" s="99">
        <v>23</v>
      </c>
      <c r="B914" s="100" t="s">
        <v>56</v>
      </c>
      <c r="C914" s="100" t="s">
        <v>536</v>
      </c>
      <c r="D914" s="100" t="s">
        <v>537</v>
      </c>
      <c r="E914" s="100" t="s">
        <v>538</v>
      </c>
      <c r="F914" s="100" t="s">
        <v>178</v>
      </c>
      <c r="G914" s="100" t="s">
        <v>1285</v>
      </c>
      <c r="H914" s="101">
        <v>6245</v>
      </c>
      <c r="I914" s="99">
        <v>5</v>
      </c>
      <c r="J914" s="102">
        <f>นครพนม!F25</f>
        <v>310945.44</v>
      </c>
      <c r="K914" s="103">
        <f>นครพนม!AN25</f>
        <v>417451.42999999993</v>
      </c>
      <c r="L914" s="104">
        <f>นครพนม!AO25</f>
        <v>1598986.79</v>
      </c>
      <c r="M914" s="104">
        <f>นครพนม!AP25</f>
        <v>1777747.88</v>
      </c>
      <c r="N914" s="100"/>
      <c r="O914" s="100"/>
      <c r="P914" s="100"/>
      <c r="Q914" s="92">
        <f t="shared" si="34"/>
        <v>-178761.08999999985</v>
      </c>
      <c r="R914" s="93">
        <f t="shared" si="35"/>
        <v>256.04272057646119</v>
      </c>
    </row>
    <row r="915" spans="1:18" x14ac:dyDescent="0.7">
      <c r="A915" s="99">
        <v>24</v>
      </c>
      <c r="B915" s="100" t="s">
        <v>56</v>
      </c>
      <c r="C915" s="100" t="s">
        <v>536</v>
      </c>
      <c r="D915" s="100" t="s">
        <v>537</v>
      </c>
      <c r="E915" s="100" t="s">
        <v>538</v>
      </c>
      <c r="F915" s="100" t="s">
        <v>178</v>
      </c>
      <c r="G915" s="100" t="s">
        <v>1286</v>
      </c>
      <c r="H915" s="101">
        <v>5141</v>
      </c>
      <c r="I915" s="99">
        <v>4</v>
      </c>
      <c r="J915" s="102">
        <f>นครพนม!F26</f>
        <v>189195.96</v>
      </c>
      <c r="K915" s="103">
        <f>นครพนม!AN26</f>
        <v>165642.88999999996</v>
      </c>
      <c r="L915" s="104">
        <f>นครพนม!AO26</f>
        <v>1534978.04</v>
      </c>
      <c r="M915" s="104">
        <f>นครพนม!AP26</f>
        <v>1477791.47</v>
      </c>
      <c r="N915" s="100"/>
      <c r="O915" s="100"/>
      <c r="P915" s="100"/>
      <c r="Q915" s="92">
        <f t="shared" si="34"/>
        <v>57186.570000000065</v>
      </c>
      <c r="R915" s="93">
        <f t="shared" si="35"/>
        <v>298.57577125072942</v>
      </c>
    </row>
    <row r="916" spans="1:18" x14ac:dyDescent="0.7">
      <c r="A916" s="99">
        <v>25</v>
      </c>
      <c r="B916" s="100" t="s">
        <v>56</v>
      </c>
      <c r="C916" s="100" t="s">
        <v>536</v>
      </c>
      <c r="D916" s="100" t="s">
        <v>537</v>
      </c>
      <c r="E916" s="100" t="s">
        <v>538</v>
      </c>
      <c r="F916" s="100" t="s">
        <v>178</v>
      </c>
      <c r="G916" s="100" t="s">
        <v>1287</v>
      </c>
      <c r="H916" s="101">
        <v>2939</v>
      </c>
      <c r="I916" s="99">
        <v>2</v>
      </c>
      <c r="J916" s="102">
        <f>นครพนม!F27</f>
        <v>189253.12</v>
      </c>
      <c r="K916" s="103">
        <f>นครพนม!AN27</f>
        <v>642913.17000000004</v>
      </c>
      <c r="L916" s="104">
        <f>นครพนม!AO27</f>
        <v>1677706.21</v>
      </c>
      <c r="M916" s="104">
        <f>นครพนม!AP27</f>
        <v>813495.3600000001</v>
      </c>
      <c r="N916" s="100"/>
      <c r="O916" s="100"/>
      <c r="P916" s="100"/>
      <c r="Q916" s="92">
        <f t="shared" si="34"/>
        <v>864210.84999999986</v>
      </c>
      <c r="R916" s="93">
        <f t="shared" si="35"/>
        <v>570.84253487580804</v>
      </c>
    </row>
    <row r="917" spans="1:18" x14ac:dyDescent="0.7">
      <c r="A917" s="99">
        <v>26</v>
      </c>
      <c r="B917" s="100" t="s">
        <v>56</v>
      </c>
      <c r="C917" s="100" t="s">
        <v>536</v>
      </c>
      <c r="D917" s="100" t="s">
        <v>537</v>
      </c>
      <c r="E917" s="100" t="s">
        <v>538</v>
      </c>
      <c r="F917" s="100" t="s">
        <v>178</v>
      </c>
      <c r="G917" s="100" t="s">
        <v>1288</v>
      </c>
      <c r="H917" s="101">
        <v>2933</v>
      </c>
      <c r="I917" s="99">
        <v>2</v>
      </c>
      <c r="J917" s="102">
        <f>นครพนม!F28</f>
        <v>282902.84000000003</v>
      </c>
      <c r="K917" s="103">
        <f>นครพนม!AN28</f>
        <v>462947.28</v>
      </c>
      <c r="L917" s="104">
        <f>นครพนม!AO28</f>
        <v>1045245.53</v>
      </c>
      <c r="M917" s="104">
        <f>นครพนม!AP28</f>
        <v>931134.77999999991</v>
      </c>
      <c r="N917" s="100"/>
      <c r="O917" s="100"/>
      <c r="P917" s="100"/>
      <c r="Q917" s="92">
        <f t="shared" si="34"/>
        <v>114110.75000000012</v>
      </c>
      <c r="R917" s="93">
        <f t="shared" si="35"/>
        <v>356.37420047732695</v>
      </c>
    </row>
    <row r="918" spans="1:18" s="111" customFormat="1" x14ac:dyDescent="0.7">
      <c r="A918" s="105">
        <v>1</v>
      </c>
      <c r="B918" s="106" t="s">
        <v>56</v>
      </c>
      <c r="C918" s="106"/>
      <c r="D918" s="106"/>
      <c r="E918" s="106" t="s">
        <v>75</v>
      </c>
      <c r="F918" s="106"/>
      <c r="G918" s="106" t="s">
        <v>540</v>
      </c>
      <c r="H918" s="112">
        <f>SUM(H892:H917)</f>
        <v>84937</v>
      </c>
      <c r="I918" s="105"/>
      <c r="J918" s="108">
        <f>SUM(J892:J917)</f>
        <v>10762190.889999999</v>
      </c>
      <c r="K918" s="143">
        <f>SUM(K892:K917)</f>
        <v>12586907.75</v>
      </c>
      <c r="L918" s="108">
        <f>SUM(L893:L917)</f>
        <v>40010970.900000006</v>
      </c>
      <c r="M918" s="108">
        <f>SUM(M893:M917)</f>
        <v>37674727.210000008</v>
      </c>
      <c r="N918" s="106">
        <v>25</v>
      </c>
      <c r="O918" s="106">
        <v>25</v>
      </c>
      <c r="P918" s="106">
        <f>N918-O918</f>
        <v>0</v>
      </c>
      <c r="Q918" s="109">
        <f t="shared" si="34"/>
        <v>2336243.6899999976</v>
      </c>
      <c r="R918" s="110">
        <f>L918/H918</f>
        <v>471.06644807327791</v>
      </c>
    </row>
    <row r="919" spans="1:18" x14ac:dyDescent="0.7">
      <c r="A919" s="99">
        <v>1</v>
      </c>
      <c r="B919" s="100" t="s">
        <v>56</v>
      </c>
      <c r="C919" s="100" t="s">
        <v>541</v>
      </c>
      <c r="D919" s="100" t="s">
        <v>77</v>
      </c>
      <c r="E919" s="100" t="s">
        <v>542</v>
      </c>
      <c r="F919" s="100" t="s">
        <v>208</v>
      </c>
      <c r="G919" s="100" t="s">
        <v>543</v>
      </c>
      <c r="H919" s="101"/>
      <c r="I919" s="99"/>
      <c r="J919" s="102"/>
      <c r="K919" s="103"/>
      <c r="L919" s="104"/>
      <c r="M919" s="104"/>
      <c r="N919" s="100"/>
      <c r="O919" s="100"/>
      <c r="P919" s="100"/>
    </row>
    <row r="920" spans="1:18" x14ac:dyDescent="0.7">
      <c r="A920" s="99">
        <v>2</v>
      </c>
      <c r="B920" s="100" t="s">
        <v>56</v>
      </c>
      <c r="C920" s="100" t="s">
        <v>541</v>
      </c>
      <c r="D920" s="100" t="s">
        <v>77</v>
      </c>
      <c r="E920" s="100" t="s">
        <v>542</v>
      </c>
      <c r="F920" s="100" t="s">
        <v>178</v>
      </c>
      <c r="G920" s="100" t="s">
        <v>1289</v>
      </c>
      <c r="H920" s="101">
        <v>4015</v>
      </c>
      <c r="I920" s="99">
        <v>3</v>
      </c>
      <c r="J920" s="102">
        <f>นครพนม!F29</f>
        <v>466620</v>
      </c>
      <c r="K920" s="103">
        <f>นครพนม!AN29</f>
        <v>497089.42</v>
      </c>
      <c r="L920" s="104">
        <f>นครพนม!AO29</f>
        <v>2809536.25</v>
      </c>
      <c r="M920" s="104">
        <f>นครพนม!AP29</f>
        <v>2628375.4099999997</v>
      </c>
      <c r="N920" s="100"/>
      <c r="O920" s="100"/>
      <c r="P920" s="100"/>
      <c r="Q920" s="92">
        <f t="shared" si="34"/>
        <v>181160.84000000032</v>
      </c>
      <c r="R920" s="93">
        <f t="shared" si="35"/>
        <v>699.75996264009962</v>
      </c>
    </row>
    <row r="921" spans="1:18" x14ac:dyDescent="0.7">
      <c r="A921" s="99">
        <v>3</v>
      </c>
      <c r="B921" s="100" t="s">
        <v>56</v>
      </c>
      <c r="C921" s="100" t="s">
        <v>541</v>
      </c>
      <c r="D921" s="100" t="s">
        <v>77</v>
      </c>
      <c r="E921" s="100" t="s">
        <v>542</v>
      </c>
      <c r="F921" s="100" t="s">
        <v>178</v>
      </c>
      <c r="G921" s="100" t="s">
        <v>1290</v>
      </c>
      <c r="H921" s="101">
        <v>5032</v>
      </c>
      <c r="I921" s="99">
        <v>4</v>
      </c>
      <c r="J921" s="102">
        <f>นครพนม!F30</f>
        <v>568873.62</v>
      </c>
      <c r="K921" s="103">
        <f>นครพนม!AN30</f>
        <v>743679.94</v>
      </c>
      <c r="L921" s="104">
        <f>นครพนม!AO30</f>
        <v>2050879.68</v>
      </c>
      <c r="M921" s="104">
        <f>นครพนม!AP30</f>
        <v>1972335.18</v>
      </c>
      <c r="N921" s="100"/>
      <c r="O921" s="100"/>
      <c r="P921" s="100"/>
      <c r="Q921" s="92">
        <f t="shared" si="34"/>
        <v>78544.5</v>
      </c>
      <c r="R921" s="93">
        <f t="shared" si="35"/>
        <v>407.56750397456278</v>
      </c>
    </row>
    <row r="922" spans="1:18" x14ac:dyDescent="0.7">
      <c r="A922" s="99">
        <v>4</v>
      </c>
      <c r="B922" s="100" t="s">
        <v>56</v>
      </c>
      <c r="C922" s="100" t="s">
        <v>541</v>
      </c>
      <c r="D922" s="100" t="s">
        <v>77</v>
      </c>
      <c r="E922" s="100" t="s">
        <v>542</v>
      </c>
      <c r="F922" s="100" t="s">
        <v>178</v>
      </c>
      <c r="G922" s="100" t="s">
        <v>1291</v>
      </c>
      <c r="H922" s="101">
        <v>2960</v>
      </c>
      <c r="I922" s="99">
        <v>2</v>
      </c>
      <c r="J922" s="102">
        <f>นครพนม!F31</f>
        <v>339212.9</v>
      </c>
      <c r="K922" s="103">
        <f>นครพนม!AN31</f>
        <v>375063.74</v>
      </c>
      <c r="L922" s="104">
        <f>นครพนม!AO31</f>
        <v>1746584.2999999998</v>
      </c>
      <c r="M922" s="104">
        <f>นครพนม!AP31</f>
        <v>1766235.8099999998</v>
      </c>
      <c r="N922" s="100"/>
      <c r="O922" s="100"/>
      <c r="P922" s="100"/>
      <c r="Q922" s="92">
        <f t="shared" si="34"/>
        <v>-19651.510000000009</v>
      </c>
      <c r="R922" s="93">
        <f t="shared" si="35"/>
        <v>590.06226351351347</v>
      </c>
    </row>
    <row r="923" spans="1:18" x14ac:dyDescent="0.7">
      <c r="A923" s="99">
        <v>5</v>
      </c>
      <c r="B923" s="100" t="s">
        <v>56</v>
      </c>
      <c r="C923" s="100" t="s">
        <v>541</v>
      </c>
      <c r="D923" s="100" t="s">
        <v>77</v>
      </c>
      <c r="E923" s="100" t="s">
        <v>542</v>
      </c>
      <c r="F923" s="100" t="s">
        <v>178</v>
      </c>
      <c r="G923" s="100" t="s">
        <v>1292</v>
      </c>
      <c r="H923" s="101">
        <v>3363</v>
      </c>
      <c r="I923" s="99">
        <v>3</v>
      </c>
      <c r="J923" s="102">
        <f>นครพนม!F32</f>
        <v>538429.61</v>
      </c>
      <c r="K923" s="102">
        <f>นครพนม!AN32</f>
        <v>284372.02999999997</v>
      </c>
      <c r="L923" s="104">
        <f>นครพนม!AO32</f>
        <v>892086.11</v>
      </c>
      <c r="M923" s="104">
        <f>นครพนม!AP32</f>
        <v>852004.52</v>
      </c>
      <c r="N923" s="100"/>
      <c r="O923" s="100"/>
      <c r="P923" s="100"/>
      <c r="Q923" s="92">
        <f t="shared" si="34"/>
        <v>40081.589999999967</v>
      </c>
      <c r="R923" s="93">
        <f t="shared" si="35"/>
        <v>265.26497472494793</v>
      </c>
    </row>
    <row r="924" spans="1:18" x14ac:dyDescent="0.7">
      <c r="A924" s="99">
        <v>6</v>
      </c>
      <c r="B924" s="100" t="s">
        <v>56</v>
      </c>
      <c r="C924" s="100" t="s">
        <v>541</v>
      </c>
      <c r="D924" s="100" t="s">
        <v>77</v>
      </c>
      <c r="E924" s="100" t="s">
        <v>542</v>
      </c>
      <c r="F924" s="100" t="s">
        <v>178</v>
      </c>
      <c r="G924" s="100" t="s">
        <v>1293</v>
      </c>
      <c r="H924" s="101">
        <v>3862</v>
      </c>
      <c r="I924" s="99">
        <v>3</v>
      </c>
      <c r="J924" s="102">
        <f>นครพนม!F33</f>
        <v>581271</v>
      </c>
      <c r="K924" s="103">
        <f>นครพนม!AN33</f>
        <v>640387.13</v>
      </c>
      <c r="L924" s="104">
        <f>นครพนม!AO33</f>
        <v>1865490.09</v>
      </c>
      <c r="M924" s="104">
        <f>นครพนม!AP33</f>
        <v>1804404.7300000002</v>
      </c>
      <c r="N924" s="100"/>
      <c r="O924" s="100"/>
      <c r="P924" s="100"/>
      <c r="Q924" s="92">
        <f t="shared" si="34"/>
        <v>61085.35999999987</v>
      </c>
      <c r="R924" s="93">
        <f t="shared" si="35"/>
        <v>483.0373096841015</v>
      </c>
    </row>
    <row r="925" spans="1:18" x14ac:dyDescent="0.7">
      <c r="A925" s="99">
        <v>7</v>
      </c>
      <c r="B925" s="100" t="s">
        <v>56</v>
      </c>
      <c r="C925" s="100" t="s">
        <v>541</v>
      </c>
      <c r="D925" s="100" t="s">
        <v>77</v>
      </c>
      <c r="E925" s="100" t="s">
        <v>542</v>
      </c>
      <c r="F925" s="100" t="s">
        <v>178</v>
      </c>
      <c r="G925" s="100" t="s">
        <v>1294</v>
      </c>
      <c r="H925" s="101">
        <v>4449</v>
      </c>
      <c r="I925" s="99">
        <v>3</v>
      </c>
      <c r="J925" s="102">
        <f>นครพนม!F34</f>
        <v>700637.49</v>
      </c>
      <c r="K925" s="103">
        <f>นครพนม!AN34</f>
        <v>662962.35</v>
      </c>
      <c r="L925" s="104">
        <f>นครพนม!AO34</f>
        <v>769012.35000000009</v>
      </c>
      <c r="M925" s="104">
        <f>นครพนม!AP34</f>
        <v>726286.59</v>
      </c>
      <c r="N925" s="100"/>
      <c r="O925" s="100"/>
      <c r="P925" s="100"/>
      <c r="Q925" s="92">
        <f t="shared" si="34"/>
        <v>42725.760000000126</v>
      </c>
      <c r="R925" s="93">
        <f t="shared" si="35"/>
        <v>172.85060687795013</v>
      </c>
    </row>
    <row r="926" spans="1:18" s="157" customFormat="1" x14ac:dyDescent="0.7">
      <c r="A926" s="151">
        <v>8</v>
      </c>
      <c r="B926" s="152" t="s">
        <v>56</v>
      </c>
      <c r="C926" s="152" t="s">
        <v>541</v>
      </c>
      <c r="D926" s="152" t="s">
        <v>77</v>
      </c>
      <c r="E926" s="152" t="s">
        <v>542</v>
      </c>
      <c r="F926" s="152" t="s">
        <v>178</v>
      </c>
      <c r="G926" s="152" t="s">
        <v>1295</v>
      </c>
      <c r="H926" s="146">
        <v>2114</v>
      </c>
      <c r="I926" s="151">
        <v>2</v>
      </c>
      <c r="J926" s="153">
        <f>นครพนม!F35</f>
        <v>263415.28999999998</v>
      </c>
      <c r="K926" s="154">
        <f>นครพนม!AN35</f>
        <v>327896.74</v>
      </c>
      <c r="L926" s="153">
        <f>นครพนม!AO35</f>
        <v>784538.7</v>
      </c>
      <c r="M926" s="153">
        <f>นครพนม!AP35</f>
        <v>957279.89</v>
      </c>
      <c r="N926" s="152"/>
      <c r="O926" s="152"/>
      <c r="P926" s="152"/>
      <c r="Q926" s="155">
        <f t="shared" si="34"/>
        <v>-172741.19000000006</v>
      </c>
      <c r="R926" s="156">
        <f t="shared" si="35"/>
        <v>371.11575212866603</v>
      </c>
    </row>
    <row r="927" spans="1:18" x14ac:dyDescent="0.7">
      <c r="A927" s="99">
        <v>9</v>
      </c>
      <c r="B927" s="100" t="s">
        <v>56</v>
      </c>
      <c r="C927" s="100" t="s">
        <v>541</v>
      </c>
      <c r="D927" s="100" t="s">
        <v>77</v>
      </c>
      <c r="E927" s="100" t="s">
        <v>542</v>
      </c>
      <c r="F927" s="100" t="s">
        <v>178</v>
      </c>
      <c r="G927" s="100" t="s">
        <v>1296</v>
      </c>
      <c r="H927" s="101">
        <v>2727</v>
      </c>
      <c r="I927" s="99">
        <v>2</v>
      </c>
      <c r="J927" s="102">
        <f>นครพนม!F36</f>
        <v>319587.09999999998</v>
      </c>
      <c r="K927" s="103">
        <f>นครพนม!AN36</f>
        <v>489774.73999999993</v>
      </c>
      <c r="L927" s="104">
        <f>นครพนม!AO36</f>
        <v>860163.97</v>
      </c>
      <c r="M927" s="104">
        <f>นครพนม!AP36</f>
        <v>775258.74</v>
      </c>
      <c r="N927" s="100"/>
      <c r="O927" s="100"/>
      <c r="P927" s="100"/>
      <c r="Q927" s="92">
        <f t="shared" si="34"/>
        <v>84905.229999999981</v>
      </c>
      <c r="R927" s="93">
        <f t="shared" si="35"/>
        <v>315.42499816648331</v>
      </c>
    </row>
    <row r="928" spans="1:18" x14ac:dyDescent="0.7">
      <c r="A928" s="99">
        <v>10</v>
      </c>
      <c r="B928" s="100" t="s">
        <v>56</v>
      </c>
      <c r="C928" s="100" t="s">
        <v>541</v>
      </c>
      <c r="D928" s="100" t="s">
        <v>77</v>
      </c>
      <c r="E928" s="100" t="s">
        <v>542</v>
      </c>
      <c r="F928" s="100" t="s">
        <v>178</v>
      </c>
      <c r="G928" s="100" t="s">
        <v>1297</v>
      </c>
      <c r="H928" s="101">
        <v>2481</v>
      </c>
      <c r="I928" s="99">
        <v>2</v>
      </c>
      <c r="J928" s="102">
        <f>นครพนม!F37</f>
        <v>245369.82</v>
      </c>
      <c r="K928" s="103">
        <f>นครพนม!AN37</f>
        <v>510273.9</v>
      </c>
      <c r="L928" s="104">
        <f>นครพนม!AO37</f>
        <v>1582537.0300000003</v>
      </c>
      <c r="M928" s="104">
        <f>นครพนม!AP37</f>
        <v>1658545.69</v>
      </c>
      <c r="N928" s="100"/>
      <c r="O928" s="100"/>
      <c r="P928" s="100"/>
      <c r="Q928" s="92">
        <f t="shared" si="34"/>
        <v>-76008.659999999683</v>
      </c>
      <c r="R928" s="93">
        <f t="shared" si="35"/>
        <v>637.86256751309963</v>
      </c>
    </row>
    <row r="929" spans="1:18" s="111" customFormat="1" x14ac:dyDescent="0.7">
      <c r="A929" s="105">
        <v>2</v>
      </c>
      <c r="B929" s="106" t="s">
        <v>56</v>
      </c>
      <c r="C929" s="106"/>
      <c r="D929" s="106"/>
      <c r="E929" s="106" t="s">
        <v>75</v>
      </c>
      <c r="F929" s="106"/>
      <c r="G929" s="106" t="s">
        <v>544</v>
      </c>
      <c r="H929" s="112">
        <f>SUM(H919:H928)</f>
        <v>31003</v>
      </c>
      <c r="I929" s="105"/>
      <c r="J929" s="108">
        <f>SUM(J919:J928)</f>
        <v>4023416.83</v>
      </c>
      <c r="K929" s="143">
        <f>SUM(K919:K928)</f>
        <v>4531499.9899999993</v>
      </c>
      <c r="L929" s="108">
        <f>SUM(L919:L928)</f>
        <v>13360828.48</v>
      </c>
      <c r="M929" s="108">
        <f>SUM(M919:M928)</f>
        <v>13140726.560000001</v>
      </c>
      <c r="N929" s="106">
        <v>9</v>
      </c>
      <c r="O929" s="106">
        <v>9</v>
      </c>
      <c r="P929" s="106">
        <f>N929-O929</f>
        <v>0</v>
      </c>
      <c r="Q929" s="109">
        <f t="shared" si="34"/>
        <v>220101.91999999993</v>
      </c>
      <c r="R929" s="110">
        <f>L929/H929</f>
        <v>430.95276199077512</v>
      </c>
    </row>
    <row r="930" spans="1:18" x14ac:dyDescent="0.7">
      <c r="A930" s="99">
        <v>1</v>
      </c>
      <c r="B930" s="100" t="s">
        <v>56</v>
      </c>
      <c r="C930" s="100" t="s">
        <v>545</v>
      </c>
      <c r="D930" s="100" t="s">
        <v>84</v>
      </c>
      <c r="E930" s="100" t="s">
        <v>546</v>
      </c>
      <c r="F930" s="100" t="s">
        <v>208</v>
      </c>
      <c r="G930" s="100" t="s">
        <v>547</v>
      </c>
      <c r="H930" s="101"/>
      <c r="I930" s="99"/>
      <c r="J930" s="102"/>
      <c r="K930" s="103"/>
      <c r="L930" s="104"/>
      <c r="M930" s="104"/>
      <c r="N930" s="100"/>
      <c r="O930" s="100"/>
      <c r="P930" s="100"/>
    </row>
    <row r="931" spans="1:18" x14ac:dyDescent="0.7">
      <c r="A931" s="99">
        <v>2</v>
      </c>
      <c r="B931" s="100" t="s">
        <v>56</v>
      </c>
      <c r="C931" s="100" t="s">
        <v>545</v>
      </c>
      <c r="D931" s="100" t="s">
        <v>84</v>
      </c>
      <c r="E931" s="100" t="s">
        <v>546</v>
      </c>
      <c r="F931" s="100" t="s">
        <v>178</v>
      </c>
      <c r="G931" s="100" t="s">
        <v>1298</v>
      </c>
      <c r="H931" s="101">
        <v>3561</v>
      </c>
      <c r="I931" s="99">
        <v>3</v>
      </c>
      <c r="J931" s="102">
        <f>นครพนม!F38</f>
        <v>670255.92000000004</v>
      </c>
      <c r="K931" s="103">
        <f>นครพนม!AN38</f>
        <v>773991.27</v>
      </c>
      <c r="L931" s="104">
        <f>นครพนม!AO38</f>
        <v>1573502.5099999998</v>
      </c>
      <c r="M931" s="104">
        <f>นครพนม!AP38</f>
        <v>1335639.53</v>
      </c>
      <c r="N931" s="100"/>
      <c r="O931" s="100"/>
      <c r="P931" s="100"/>
      <c r="Q931" s="92">
        <f t="shared" si="34"/>
        <v>237862.97999999975</v>
      </c>
      <c r="R931" s="93">
        <f t="shared" si="35"/>
        <v>441.8709660207806</v>
      </c>
    </row>
    <row r="932" spans="1:18" x14ac:dyDescent="0.7">
      <c r="A932" s="99">
        <v>3</v>
      </c>
      <c r="B932" s="100" t="s">
        <v>56</v>
      </c>
      <c r="C932" s="100" t="s">
        <v>545</v>
      </c>
      <c r="D932" s="100" t="s">
        <v>84</v>
      </c>
      <c r="E932" s="100" t="s">
        <v>546</v>
      </c>
      <c r="F932" s="100" t="s">
        <v>178</v>
      </c>
      <c r="G932" s="100" t="s">
        <v>1299</v>
      </c>
      <c r="H932" s="101">
        <v>4235</v>
      </c>
      <c r="I932" s="99">
        <v>3</v>
      </c>
      <c r="J932" s="102">
        <f>นครพนม!F39</f>
        <v>851166.69</v>
      </c>
      <c r="K932" s="103">
        <f>นครพนม!AN39</f>
        <v>1126288.06</v>
      </c>
      <c r="L932" s="104">
        <f>นครพนม!AO39</f>
        <v>1681779.79</v>
      </c>
      <c r="M932" s="104">
        <f>นครพนม!AP39</f>
        <v>1342572.45</v>
      </c>
      <c r="N932" s="100"/>
      <c r="O932" s="100"/>
      <c r="P932" s="100"/>
      <c r="Q932" s="92">
        <f t="shared" si="34"/>
        <v>339207.34000000008</v>
      </c>
      <c r="R932" s="93">
        <f t="shared" si="35"/>
        <v>397.11447225501774</v>
      </c>
    </row>
    <row r="933" spans="1:18" x14ac:dyDescent="0.7">
      <c r="A933" s="99">
        <v>4</v>
      </c>
      <c r="B933" s="100" t="s">
        <v>56</v>
      </c>
      <c r="C933" s="100" t="s">
        <v>545</v>
      </c>
      <c r="D933" s="100" t="s">
        <v>84</v>
      </c>
      <c r="E933" s="100" t="s">
        <v>546</v>
      </c>
      <c r="F933" s="100" t="s">
        <v>178</v>
      </c>
      <c r="G933" s="100" t="s">
        <v>1300</v>
      </c>
      <c r="H933" s="101">
        <v>1123</v>
      </c>
      <c r="I933" s="99">
        <v>1</v>
      </c>
      <c r="J933" s="102">
        <f>นครพนม!F40</f>
        <v>627987.13</v>
      </c>
      <c r="K933" s="103">
        <f>นครพนม!AN40</f>
        <v>758809.55</v>
      </c>
      <c r="L933" s="104">
        <f>นครพนม!AO40</f>
        <v>1365539.01</v>
      </c>
      <c r="M933" s="104">
        <f>นครพนม!AP40</f>
        <v>1324318.93</v>
      </c>
      <c r="N933" s="100"/>
      <c r="O933" s="100"/>
      <c r="P933" s="100"/>
      <c r="Q933" s="92">
        <f t="shared" si="34"/>
        <v>41220.080000000075</v>
      </c>
      <c r="R933" s="93">
        <f t="shared" si="35"/>
        <v>1215.9741852181655</v>
      </c>
    </row>
    <row r="934" spans="1:18" x14ac:dyDescent="0.7">
      <c r="A934" s="99">
        <v>5</v>
      </c>
      <c r="B934" s="100" t="s">
        <v>56</v>
      </c>
      <c r="C934" s="100" t="s">
        <v>545</v>
      </c>
      <c r="D934" s="100" t="s">
        <v>84</v>
      </c>
      <c r="E934" s="100" t="s">
        <v>546</v>
      </c>
      <c r="F934" s="100" t="s">
        <v>178</v>
      </c>
      <c r="G934" s="100" t="s">
        <v>1301</v>
      </c>
      <c r="H934" s="101">
        <v>1984</v>
      </c>
      <c r="I934" s="99">
        <v>2</v>
      </c>
      <c r="J934" s="102">
        <f>นครพนม!F41</f>
        <v>407202.51</v>
      </c>
      <c r="K934" s="103">
        <f>นครพนม!AN41</f>
        <v>419792.59</v>
      </c>
      <c r="L934" s="104">
        <f>นครพนม!AO41</f>
        <v>1355370.74</v>
      </c>
      <c r="M934" s="104">
        <f>นครพนม!AP41</f>
        <v>1195255.3500000001</v>
      </c>
      <c r="N934" s="100"/>
      <c r="O934" s="100"/>
      <c r="P934" s="100"/>
      <c r="Q934" s="92">
        <f t="shared" si="34"/>
        <v>160115.3899999999</v>
      </c>
      <c r="R934" s="93">
        <f t="shared" si="35"/>
        <v>683.15057459677416</v>
      </c>
    </row>
    <row r="935" spans="1:18" x14ac:dyDescent="0.7">
      <c r="A935" s="99">
        <v>6</v>
      </c>
      <c r="B935" s="100" t="s">
        <v>56</v>
      </c>
      <c r="C935" s="100" t="s">
        <v>545</v>
      </c>
      <c r="D935" s="100" t="s">
        <v>84</v>
      </c>
      <c r="E935" s="100" t="s">
        <v>546</v>
      </c>
      <c r="F935" s="100" t="s">
        <v>178</v>
      </c>
      <c r="G935" s="100" t="s">
        <v>1302</v>
      </c>
      <c r="H935" s="101">
        <v>2515</v>
      </c>
      <c r="I935" s="99">
        <v>2</v>
      </c>
      <c r="J935" s="102">
        <f>นครพนม!F42</f>
        <v>277737.89</v>
      </c>
      <c r="K935" s="103">
        <f>นครพนม!AN42</f>
        <v>425340.23</v>
      </c>
      <c r="L935" s="104">
        <f>นครพนม!AO42</f>
        <v>1403058.6400000001</v>
      </c>
      <c r="M935" s="104">
        <f>นครพนม!AP42</f>
        <v>1373592.85</v>
      </c>
      <c r="N935" s="100"/>
      <c r="O935" s="100"/>
      <c r="P935" s="100"/>
      <c r="Q935" s="92">
        <f t="shared" si="34"/>
        <v>29465.790000000037</v>
      </c>
      <c r="R935" s="93">
        <f t="shared" si="35"/>
        <v>557.87619880715715</v>
      </c>
    </row>
    <row r="936" spans="1:18" x14ac:dyDescent="0.7">
      <c r="A936" s="99">
        <v>7</v>
      </c>
      <c r="B936" s="100" t="s">
        <v>56</v>
      </c>
      <c r="C936" s="100" t="s">
        <v>545</v>
      </c>
      <c r="D936" s="100" t="s">
        <v>84</v>
      </c>
      <c r="E936" s="100" t="s">
        <v>546</v>
      </c>
      <c r="F936" s="100" t="s">
        <v>178</v>
      </c>
      <c r="G936" s="100" t="s">
        <v>1303</v>
      </c>
      <c r="H936" s="101">
        <v>2195</v>
      </c>
      <c r="I936" s="99">
        <v>2</v>
      </c>
      <c r="J936" s="102">
        <f>นครพนม!F43</f>
        <v>517491.25</v>
      </c>
      <c r="K936" s="103">
        <f>นครพนม!AN43</f>
        <v>645790.54</v>
      </c>
      <c r="L936" s="104">
        <f>นครพนม!AO43</f>
        <v>1914660.94</v>
      </c>
      <c r="M936" s="104">
        <f>นครพนม!AP43</f>
        <v>1726828.7</v>
      </c>
      <c r="N936" s="100"/>
      <c r="O936" s="100"/>
      <c r="P936" s="100"/>
      <c r="Q936" s="92">
        <f t="shared" si="34"/>
        <v>187832.24</v>
      </c>
      <c r="R936" s="93">
        <f t="shared" si="35"/>
        <v>872.28288838268793</v>
      </c>
    </row>
    <row r="937" spans="1:18" x14ac:dyDescent="0.7">
      <c r="A937" s="99">
        <v>8</v>
      </c>
      <c r="B937" s="100" t="s">
        <v>56</v>
      </c>
      <c r="C937" s="100" t="s">
        <v>545</v>
      </c>
      <c r="D937" s="100" t="s">
        <v>84</v>
      </c>
      <c r="E937" s="100" t="s">
        <v>546</v>
      </c>
      <c r="F937" s="100" t="s">
        <v>178</v>
      </c>
      <c r="G937" s="100" t="s">
        <v>1304</v>
      </c>
      <c r="H937" s="101">
        <v>2113</v>
      </c>
      <c r="I937" s="99">
        <v>2</v>
      </c>
      <c r="J937" s="102">
        <f>นครพนม!F44</f>
        <v>615093.38</v>
      </c>
      <c r="K937" s="103">
        <f>นครพนม!AN44</f>
        <v>888108.76</v>
      </c>
      <c r="L937" s="104">
        <f>นครพนม!AO44</f>
        <v>860592.22</v>
      </c>
      <c r="M937" s="104">
        <f>นครพนม!AP44</f>
        <v>389073.1</v>
      </c>
      <c r="N937" s="100"/>
      <c r="O937" s="100"/>
      <c r="P937" s="100"/>
      <c r="Q937" s="92">
        <f t="shared" si="34"/>
        <v>471519.12</v>
      </c>
      <c r="R937" s="93">
        <f t="shared" si="35"/>
        <v>407.2845338381448</v>
      </c>
    </row>
    <row r="938" spans="1:18" x14ac:dyDescent="0.7">
      <c r="A938" s="99">
        <v>9</v>
      </c>
      <c r="B938" s="100" t="s">
        <v>56</v>
      </c>
      <c r="C938" s="100" t="s">
        <v>545</v>
      </c>
      <c r="D938" s="100" t="s">
        <v>84</v>
      </c>
      <c r="E938" s="100" t="s">
        <v>546</v>
      </c>
      <c r="F938" s="100" t="s">
        <v>178</v>
      </c>
      <c r="G938" s="100" t="s">
        <v>1305</v>
      </c>
      <c r="H938" s="101">
        <v>2880</v>
      </c>
      <c r="I938" s="99">
        <v>2</v>
      </c>
      <c r="J938" s="102">
        <f>นครพนม!F45</f>
        <v>963718.27</v>
      </c>
      <c r="K938" s="103">
        <f>นครพนม!AN45</f>
        <v>1036391.62</v>
      </c>
      <c r="L938" s="104">
        <f>นครพนม!AO45</f>
        <v>1659661.69</v>
      </c>
      <c r="M938" s="104">
        <f>นครพนม!AP45</f>
        <v>1277968.8700000001</v>
      </c>
      <c r="N938" s="100"/>
      <c r="O938" s="100"/>
      <c r="P938" s="100"/>
      <c r="Q938" s="92">
        <f t="shared" si="34"/>
        <v>381692.81999999983</v>
      </c>
      <c r="R938" s="93">
        <f t="shared" si="35"/>
        <v>576.27142013888886</v>
      </c>
    </row>
    <row r="939" spans="1:18" x14ac:dyDescent="0.7">
      <c r="A939" s="99">
        <v>10</v>
      </c>
      <c r="B939" s="100" t="s">
        <v>56</v>
      </c>
      <c r="C939" s="100" t="s">
        <v>545</v>
      </c>
      <c r="D939" s="100" t="s">
        <v>84</v>
      </c>
      <c r="E939" s="100" t="s">
        <v>546</v>
      </c>
      <c r="F939" s="100" t="s">
        <v>178</v>
      </c>
      <c r="G939" s="100" t="s">
        <v>1306</v>
      </c>
      <c r="H939" s="101">
        <v>2008</v>
      </c>
      <c r="I939" s="99">
        <v>2</v>
      </c>
      <c r="J939" s="102">
        <f>นครพนม!F46</f>
        <v>485859.3</v>
      </c>
      <c r="K939" s="103">
        <f>นครพนม!AN46</f>
        <v>447659.85</v>
      </c>
      <c r="L939" s="104">
        <f>นครพนม!AO46</f>
        <v>1030632.8</v>
      </c>
      <c r="M939" s="104">
        <f>นครพนม!AP46</f>
        <v>893837.71</v>
      </c>
      <c r="N939" s="100"/>
      <c r="O939" s="100"/>
      <c r="P939" s="100"/>
      <c r="Q939" s="92">
        <f t="shared" si="34"/>
        <v>136795.09000000008</v>
      </c>
      <c r="R939" s="93">
        <f t="shared" si="35"/>
        <v>513.26334661354588</v>
      </c>
    </row>
    <row r="940" spans="1:18" x14ac:dyDescent="0.7">
      <c r="A940" s="99">
        <v>11</v>
      </c>
      <c r="B940" s="100" t="s">
        <v>56</v>
      </c>
      <c r="C940" s="100" t="s">
        <v>545</v>
      </c>
      <c r="D940" s="100" t="s">
        <v>84</v>
      </c>
      <c r="E940" s="100" t="s">
        <v>546</v>
      </c>
      <c r="F940" s="100" t="s">
        <v>178</v>
      </c>
      <c r="G940" s="100" t="s">
        <v>1307</v>
      </c>
      <c r="H940" s="101">
        <v>1706</v>
      </c>
      <c r="I940" s="99">
        <v>2</v>
      </c>
      <c r="J940" s="102">
        <f>นครพนม!F47</f>
        <v>608768.26</v>
      </c>
      <c r="K940" s="103">
        <f>นครพนม!AN47</f>
        <v>443015.69</v>
      </c>
      <c r="L940" s="104">
        <f>นครพนม!AO47</f>
        <v>1132345.02</v>
      </c>
      <c r="M940" s="104">
        <f>นครพนม!AP47</f>
        <v>889319.48</v>
      </c>
      <c r="N940" s="100"/>
      <c r="O940" s="100"/>
      <c r="P940" s="100"/>
      <c r="Q940" s="92">
        <f t="shared" si="34"/>
        <v>243025.54000000004</v>
      </c>
      <c r="R940" s="93">
        <f t="shared" si="35"/>
        <v>663.74268464243846</v>
      </c>
    </row>
    <row r="941" spans="1:18" x14ac:dyDescent="0.7">
      <c r="A941" s="99">
        <v>12</v>
      </c>
      <c r="B941" s="100" t="s">
        <v>56</v>
      </c>
      <c r="C941" s="100" t="s">
        <v>545</v>
      </c>
      <c r="D941" s="100" t="s">
        <v>84</v>
      </c>
      <c r="E941" s="100" t="s">
        <v>546</v>
      </c>
      <c r="F941" s="100" t="s">
        <v>178</v>
      </c>
      <c r="G941" s="100" t="s">
        <v>1308</v>
      </c>
      <c r="H941" s="101">
        <v>1846</v>
      </c>
      <c r="I941" s="99">
        <v>2</v>
      </c>
      <c r="J941" s="102">
        <f>นครพนม!F48</f>
        <v>173583.51</v>
      </c>
      <c r="K941" s="103">
        <f>นครพนม!AN48</f>
        <v>356947.66000000003</v>
      </c>
      <c r="L941" s="104">
        <f>นครพนม!AO48</f>
        <v>1183407.21</v>
      </c>
      <c r="M941" s="104">
        <f>นครพนม!AP48</f>
        <v>1297329.56</v>
      </c>
      <c r="N941" s="100"/>
      <c r="O941" s="100"/>
      <c r="P941" s="100"/>
      <c r="Q941" s="92">
        <f t="shared" si="34"/>
        <v>-113922.35000000009</v>
      </c>
      <c r="R941" s="93">
        <f t="shared" si="35"/>
        <v>641.06566088840736</v>
      </c>
    </row>
    <row r="942" spans="1:18" x14ac:dyDescent="0.7">
      <c r="A942" s="99">
        <v>13</v>
      </c>
      <c r="B942" s="100" t="s">
        <v>56</v>
      </c>
      <c r="C942" s="100" t="s">
        <v>545</v>
      </c>
      <c r="D942" s="100" t="s">
        <v>84</v>
      </c>
      <c r="E942" s="100" t="s">
        <v>546</v>
      </c>
      <c r="F942" s="100" t="s">
        <v>178</v>
      </c>
      <c r="G942" s="100" t="s">
        <v>1309</v>
      </c>
      <c r="H942" s="101">
        <v>2707</v>
      </c>
      <c r="I942" s="99">
        <v>2</v>
      </c>
      <c r="J942" s="102">
        <f>นครพนม!F49</f>
        <v>681100</v>
      </c>
      <c r="K942" s="103">
        <f>นครพนม!AN49</f>
        <v>699365.21</v>
      </c>
      <c r="L942" s="104">
        <f>นครพนม!AO49</f>
        <v>1498364.2200000002</v>
      </c>
      <c r="M942" s="104">
        <f>นครพนม!AP49</f>
        <v>1305840.6000000001</v>
      </c>
      <c r="N942" s="100"/>
      <c r="O942" s="100"/>
      <c r="P942" s="100"/>
      <c r="Q942" s="92">
        <f t="shared" si="34"/>
        <v>192523.62000000011</v>
      </c>
      <c r="R942" s="93">
        <f t="shared" si="35"/>
        <v>553.51467306981908</v>
      </c>
    </row>
    <row r="943" spans="1:18" x14ac:dyDescent="0.7">
      <c r="A943" s="99">
        <v>14</v>
      </c>
      <c r="B943" s="100" t="s">
        <v>56</v>
      </c>
      <c r="C943" s="100" t="s">
        <v>545</v>
      </c>
      <c r="D943" s="100" t="s">
        <v>84</v>
      </c>
      <c r="E943" s="100" t="s">
        <v>546</v>
      </c>
      <c r="F943" s="100" t="s">
        <v>178</v>
      </c>
      <c r="G943" s="100" t="s">
        <v>1310</v>
      </c>
      <c r="H943" s="101">
        <v>2688</v>
      </c>
      <c r="I943" s="99">
        <v>2</v>
      </c>
      <c r="J943" s="102">
        <f>นครพนม!F50</f>
        <v>473849.52</v>
      </c>
      <c r="K943" s="103">
        <f>นครพนม!AN50</f>
        <v>824367.17</v>
      </c>
      <c r="L943" s="104">
        <f>นครพนม!AO50</f>
        <v>1711535.29</v>
      </c>
      <c r="M943" s="104">
        <f>นครพนม!AP50</f>
        <v>1523001.47</v>
      </c>
      <c r="N943" s="100"/>
      <c r="O943" s="100"/>
      <c r="P943" s="100"/>
      <c r="Q943" s="92">
        <f t="shared" si="34"/>
        <v>188533.82000000007</v>
      </c>
      <c r="R943" s="93">
        <f t="shared" si="35"/>
        <v>636.73187872023811</v>
      </c>
    </row>
    <row r="944" spans="1:18" x14ac:dyDescent="0.7">
      <c r="A944" s="99">
        <v>15</v>
      </c>
      <c r="B944" s="100" t="s">
        <v>56</v>
      </c>
      <c r="C944" s="100" t="s">
        <v>545</v>
      </c>
      <c r="D944" s="100" t="s">
        <v>84</v>
      </c>
      <c r="E944" s="100" t="s">
        <v>546</v>
      </c>
      <c r="F944" s="100" t="s">
        <v>178</v>
      </c>
      <c r="G944" s="100" t="s">
        <v>1311</v>
      </c>
      <c r="H944" s="101">
        <v>2663</v>
      </c>
      <c r="I944" s="99">
        <v>2</v>
      </c>
      <c r="J944" s="102">
        <f>นครพนม!F51</f>
        <v>691143.98</v>
      </c>
      <c r="K944" s="103">
        <f>นครพนม!AN51</f>
        <v>849092.27</v>
      </c>
      <c r="L944" s="104">
        <f>นครพนม!AO51</f>
        <v>1579208.45</v>
      </c>
      <c r="M944" s="104">
        <f>นครพนม!AP51</f>
        <v>1357111.83</v>
      </c>
      <c r="N944" s="100"/>
      <c r="O944" s="100"/>
      <c r="P944" s="100"/>
      <c r="Q944" s="92">
        <f t="shared" si="34"/>
        <v>222096.61999999988</v>
      </c>
      <c r="R944" s="93">
        <f t="shared" si="35"/>
        <v>593.01856928276379</v>
      </c>
    </row>
    <row r="945" spans="1:18" x14ac:dyDescent="0.7">
      <c r="A945" s="99">
        <v>16</v>
      </c>
      <c r="B945" s="100" t="s">
        <v>56</v>
      </c>
      <c r="C945" s="100" t="s">
        <v>545</v>
      </c>
      <c r="D945" s="100" t="s">
        <v>84</v>
      </c>
      <c r="E945" s="100" t="s">
        <v>546</v>
      </c>
      <c r="F945" s="100" t="s">
        <v>178</v>
      </c>
      <c r="G945" s="100" t="s">
        <v>1312</v>
      </c>
      <c r="H945" s="101">
        <v>1880</v>
      </c>
      <c r="I945" s="99">
        <v>2</v>
      </c>
      <c r="J945" s="102">
        <f>นครพนม!F52</f>
        <v>842049.68</v>
      </c>
      <c r="K945" s="103">
        <f>นครพนม!AN52</f>
        <v>1009301.3</v>
      </c>
      <c r="L945" s="104">
        <f>นครพนม!AO52</f>
        <v>1208428.8400000001</v>
      </c>
      <c r="M945" s="104">
        <f>นครพนม!AP52</f>
        <v>1093712.57</v>
      </c>
      <c r="N945" s="100"/>
      <c r="O945" s="100"/>
      <c r="P945" s="100"/>
      <c r="Q945" s="92">
        <f t="shared" si="34"/>
        <v>114716.27000000002</v>
      </c>
      <c r="R945" s="93">
        <f t="shared" si="35"/>
        <v>642.78129787234047</v>
      </c>
    </row>
    <row r="946" spans="1:18" x14ac:dyDescent="0.7">
      <c r="A946" s="113">
        <v>17</v>
      </c>
      <c r="B946" s="114" t="s">
        <v>56</v>
      </c>
      <c r="C946" s="114" t="s">
        <v>545</v>
      </c>
      <c r="D946" s="114" t="s">
        <v>84</v>
      </c>
      <c r="E946" s="114" t="s">
        <v>546</v>
      </c>
      <c r="F946" s="114" t="s">
        <v>178</v>
      </c>
      <c r="G946" s="114" t="s">
        <v>1313</v>
      </c>
      <c r="H946" s="115">
        <v>2375</v>
      </c>
      <c r="I946" s="113">
        <v>2</v>
      </c>
      <c r="J946" s="102">
        <f>นครพนม!F53</f>
        <v>213189.45</v>
      </c>
      <c r="K946" s="103">
        <f>นครพนม!AN53</f>
        <v>398033.27999999997</v>
      </c>
      <c r="L946" s="104">
        <f>นครพนม!AO53</f>
        <v>911446.98</v>
      </c>
      <c r="M946" s="104">
        <f>นครพนม!AP53</f>
        <v>722713.93</v>
      </c>
      <c r="N946" s="100"/>
      <c r="O946" s="100"/>
      <c r="P946" s="100"/>
      <c r="Q946" s="92">
        <f t="shared" si="34"/>
        <v>188733.04999999993</v>
      </c>
      <c r="R946" s="93">
        <f t="shared" si="35"/>
        <v>383.76714947368419</v>
      </c>
    </row>
    <row r="947" spans="1:18" x14ac:dyDescent="0.7">
      <c r="A947" s="113">
        <v>18</v>
      </c>
      <c r="B947" s="114" t="s">
        <v>56</v>
      </c>
      <c r="C947" s="114" t="s">
        <v>545</v>
      </c>
      <c r="D947" s="114" t="s">
        <v>84</v>
      </c>
      <c r="E947" s="114" t="s">
        <v>546</v>
      </c>
      <c r="F947" s="114" t="s">
        <v>178</v>
      </c>
      <c r="G947" s="114" t="s">
        <v>1314</v>
      </c>
      <c r="H947" s="115">
        <v>1804</v>
      </c>
      <c r="I947" s="113">
        <v>2</v>
      </c>
      <c r="J947" s="102">
        <f>นครพนม!F54</f>
        <v>190912.93</v>
      </c>
      <c r="K947" s="103">
        <f>นครพนม!AN54</f>
        <v>453103.86</v>
      </c>
      <c r="L947" s="104">
        <f>นครพนม!AO54</f>
        <v>1480413.75</v>
      </c>
      <c r="M947" s="104">
        <f>นครพนม!AP54</f>
        <v>1294126.6099999999</v>
      </c>
      <c r="N947" s="100"/>
      <c r="O947" s="100"/>
      <c r="P947" s="100"/>
      <c r="Q947" s="92">
        <f t="shared" si="34"/>
        <v>186287.14000000013</v>
      </c>
      <c r="R947" s="93">
        <f t="shared" si="35"/>
        <v>820.62846452328165</v>
      </c>
    </row>
    <row r="948" spans="1:18" s="111" customFormat="1" x14ac:dyDescent="0.7">
      <c r="A948" s="105">
        <v>3</v>
      </c>
      <c r="B948" s="106" t="s">
        <v>56</v>
      </c>
      <c r="C948" s="106"/>
      <c r="D948" s="106"/>
      <c r="E948" s="106" t="s">
        <v>75</v>
      </c>
      <c r="F948" s="106"/>
      <c r="G948" s="106" t="s">
        <v>548</v>
      </c>
      <c r="H948" s="112">
        <f>SUM(H930:H947)</f>
        <v>40283</v>
      </c>
      <c r="I948" s="105"/>
      <c r="J948" s="108">
        <f>SUM(J930:J947)</f>
        <v>9291109.6699999981</v>
      </c>
      <c r="K948" s="108">
        <f>SUM(K930:K947)</f>
        <v>11555398.91</v>
      </c>
      <c r="L948" s="108">
        <f>SUM(L930:L947)</f>
        <v>23549948.100000001</v>
      </c>
      <c r="M948" s="108">
        <f>SUM(M930:M947)</f>
        <v>20342243.540000003</v>
      </c>
      <c r="N948" s="106">
        <v>17</v>
      </c>
      <c r="O948" s="106">
        <v>17</v>
      </c>
      <c r="P948" s="106">
        <f>N948-O948</f>
        <v>0</v>
      </c>
      <c r="Q948" s="109">
        <f t="shared" si="34"/>
        <v>3207704.5599999987</v>
      </c>
      <c r="R948" s="110">
        <f>L948/H948</f>
        <v>584.61256857731553</v>
      </c>
    </row>
    <row r="949" spans="1:18" x14ac:dyDescent="0.7">
      <c r="A949" s="99">
        <v>1</v>
      </c>
      <c r="B949" s="100" t="s">
        <v>56</v>
      </c>
      <c r="C949" s="100" t="s">
        <v>549</v>
      </c>
      <c r="D949" s="100" t="s">
        <v>91</v>
      </c>
      <c r="E949" s="100" t="s">
        <v>550</v>
      </c>
      <c r="F949" s="100" t="s">
        <v>208</v>
      </c>
      <c r="G949" s="100" t="s">
        <v>551</v>
      </c>
      <c r="H949" s="101"/>
      <c r="I949" s="99"/>
      <c r="J949" s="102"/>
      <c r="K949" s="103"/>
      <c r="L949" s="104"/>
      <c r="M949" s="104"/>
      <c r="N949" s="100"/>
      <c r="O949" s="100"/>
      <c r="P949" s="100"/>
    </row>
    <row r="950" spans="1:18" x14ac:dyDescent="0.7">
      <c r="A950" s="99">
        <v>2</v>
      </c>
      <c r="B950" s="100" t="s">
        <v>56</v>
      </c>
      <c r="C950" s="100" t="s">
        <v>549</v>
      </c>
      <c r="D950" s="100" t="s">
        <v>91</v>
      </c>
      <c r="E950" s="100" t="s">
        <v>550</v>
      </c>
      <c r="F950" s="100" t="s">
        <v>178</v>
      </c>
      <c r="G950" s="100" t="s">
        <v>1315</v>
      </c>
      <c r="H950" s="101">
        <v>2423</v>
      </c>
      <c r="I950" s="99">
        <v>2</v>
      </c>
      <c r="J950" s="102">
        <f>นครพนม!F55</f>
        <v>400281.54</v>
      </c>
      <c r="K950" s="103">
        <f>นครพนม!AN55</f>
        <v>403597.47</v>
      </c>
      <c r="L950" s="104">
        <f>นครพนม!AO55</f>
        <v>1275909.5499999998</v>
      </c>
      <c r="M950" s="104">
        <f>นครพนม!AP55</f>
        <v>1373626.57</v>
      </c>
      <c r="N950" s="100"/>
      <c r="O950" s="100"/>
      <c r="P950" s="100"/>
      <c r="Q950" s="92">
        <f t="shared" si="34"/>
        <v>-97717.020000000251</v>
      </c>
      <c r="R950" s="93">
        <f t="shared" si="35"/>
        <v>526.58256293850593</v>
      </c>
    </row>
    <row r="951" spans="1:18" x14ac:dyDescent="0.7">
      <c r="A951" s="99">
        <v>3</v>
      </c>
      <c r="B951" s="100" t="s">
        <v>56</v>
      </c>
      <c r="C951" s="100" t="s">
        <v>549</v>
      </c>
      <c r="D951" s="100" t="s">
        <v>91</v>
      </c>
      <c r="E951" s="100" t="s">
        <v>550</v>
      </c>
      <c r="F951" s="100" t="s">
        <v>178</v>
      </c>
      <c r="G951" s="100" t="s">
        <v>1316</v>
      </c>
      <c r="H951" s="101">
        <v>1424</v>
      </c>
      <c r="I951" s="99">
        <v>1</v>
      </c>
      <c r="J951" s="102">
        <f>นครพนม!F56</f>
        <v>277792.95</v>
      </c>
      <c r="K951" s="103">
        <f>นครพนม!AN56</f>
        <v>378970.98</v>
      </c>
      <c r="L951" s="104">
        <f>นครพนม!AO56</f>
        <v>1037228.1900000001</v>
      </c>
      <c r="M951" s="104">
        <f>นครพนม!AP56</f>
        <v>1109628.8299999998</v>
      </c>
      <c r="N951" s="100"/>
      <c r="O951" s="100"/>
      <c r="P951" s="100"/>
      <c r="Q951" s="92">
        <f t="shared" si="34"/>
        <v>-72400.639999999781</v>
      </c>
      <c r="R951" s="93">
        <f t="shared" si="35"/>
        <v>728.39058286516854</v>
      </c>
    </row>
    <row r="952" spans="1:18" x14ac:dyDescent="0.7">
      <c r="A952" s="99">
        <v>4</v>
      </c>
      <c r="B952" s="100" t="s">
        <v>56</v>
      </c>
      <c r="C952" s="100" t="s">
        <v>549</v>
      </c>
      <c r="D952" s="100" t="s">
        <v>91</v>
      </c>
      <c r="E952" s="100" t="s">
        <v>550</v>
      </c>
      <c r="F952" s="100" t="s">
        <v>178</v>
      </c>
      <c r="G952" s="100" t="s">
        <v>1317</v>
      </c>
      <c r="H952" s="101">
        <v>1355</v>
      </c>
      <c r="I952" s="99">
        <v>1</v>
      </c>
      <c r="J952" s="102">
        <f>นครพนม!F57</f>
        <v>159426.23000000001</v>
      </c>
      <c r="K952" s="103">
        <f>นครพนม!AN57</f>
        <v>218790.08</v>
      </c>
      <c r="L952" s="104">
        <f>นครพนม!AO57</f>
        <v>1175486.73</v>
      </c>
      <c r="M952" s="104">
        <f>นครพนม!AP57</f>
        <v>1213177.8</v>
      </c>
      <c r="N952" s="100"/>
      <c r="O952" s="100"/>
      <c r="P952" s="100"/>
      <c r="Q952" s="92">
        <f t="shared" si="34"/>
        <v>-37691.070000000065</v>
      </c>
      <c r="R952" s="93">
        <f t="shared" si="35"/>
        <v>867.51788191881917</v>
      </c>
    </row>
    <row r="953" spans="1:18" x14ac:dyDescent="0.7">
      <c r="A953" s="99">
        <v>5</v>
      </c>
      <c r="B953" s="100" t="s">
        <v>56</v>
      </c>
      <c r="C953" s="100" t="s">
        <v>549</v>
      </c>
      <c r="D953" s="100" t="s">
        <v>91</v>
      </c>
      <c r="E953" s="100" t="s">
        <v>550</v>
      </c>
      <c r="F953" s="100" t="s">
        <v>178</v>
      </c>
      <c r="G953" s="100" t="s">
        <v>1318</v>
      </c>
      <c r="H953" s="101">
        <v>2385</v>
      </c>
      <c r="I953" s="99">
        <v>2</v>
      </c>
      <c r="J953" s="102">
        <f>นครพนม!F58</f>
        <v>771417.59</v>
      </c>
      <c r="K953" s="103">
        <f>นครพนม!AN58</f>
        <v>781096.55</v>
      </c>
      <c r="L953" s="104">
        <f>นครพนม!AO58</f>
        <v>1439772.99</v>
      </c>
      <c r="M953" s="104">
        <f>นครพนม!AP58</f>
        <v>1263531.3899999999</v>
      </c>
      <c r="N953" s="100"/>
      <c r="O953" s="100"/>
      <c r="P953" s="100"/>
      <c r="Q953" s="92">
        <f t="shared" si="34"/>
        <v>176241.60000000009</v>
      </c>
      <c r="R953" s="93">
        <f t="shared" si="35"/>
        <v>603.67840251572329</v>
      </c>
    </row>
    <row r="954" spans="1:18" x14ac:dyDescent="0.7">
      <c r="A954" s="99">
        <v>6</v>
      </c>
      <c r="B954" s="100" t="s">
        <v>56</v>
      </c>
      <c r="C954" s="100" t="s">
        <v>549</v>
      </c>
      <c r="D954" s="100" t="s">
        <v>91</v>
      </c>
      <c r="E954" s="100" t="s">
        <v>550</v>
      </c>
      <c r="F954" s="100" t="s">
        <v>178</v>
      </c>
      <c r="G954" s="100" t="s">
        <v>1319</v>
      </c>
      <c r="H954" s="101">
        <v>1462</v>
      </c>
      <c r="I954" s="99">
        <v>1</v>
      </c>
      <c r="J954" s="102">
        <f>นครพนม!F59</f>
        <v>304573.65999999997</v>
      </c>
      <c r="K954" s="103">
        <f>นครพนม!AN59</f>
        <v>345917.56</v>
      </c>
      <c r="L954" s="104">
        <f>นครพนม!AO59</f>
        <v>1172513.6499999999</v>
      </c>
      <c r="M954" s="104">
        <f>นครพนม!AP59</f>
        <v>971028.68</v>
      </c>
      <c r="N954" s="100"/>
      <c r="O954" s="100"/>
      <c r="P954" s="100"/>
      <c r="Q954" s="92">
        <f t="shared" si="34"/>
        <v>201484.96999999986</v>
      </c>
      <c r="R954" s="93">
        <f t="shared" si="35"/>
        <v>801.99292065663474</v>
      </c>
    </row>
    <row r="955" spans="1:18" x14ac:dyDescent="0.7">
      <c r="A955" s="99">
        <v>7</v>
      </c>
      <c r="B955" s="100" t="s">
        <v>56</v>
      </c>
      <c r="C955" s="100" t="s">
        <v>549</v>
      </c>
      <c r="D955" s="100" t="s">
        <v>91</v>
      </c>
      <c r="E955" s="100" t="s">
        <v>550</v>
      </c>
      <c r="F955" s="100" t="s">
        <v>178</v>
      </c>
      <c r="G955" s="100" t="s">
        <v>1320</v>
      </c>
      <c r="H955" s="101">
        <v>2682</v>
      </c>
      <c r="I955" s="99">
        <v>2</v>
      </c>
      <c r="J955" s="102">
        <f>นครพนม!F60</f>
        <v>260078.72</v>
      </c>
      <c r="K955" s="103">
        <f>นครพนม!AN60</f>
        <v>290550.19</v>
      </c>
      <c r="L955" s="104">
        <f>นครพนม!AO60</f>
        <v>1551199.47</v>
      </c>
      <c r="M955" s="104">
        <f>นครพนม!AP60</f>
        <v>1568246.02</v>
      </c>
      <c r="N955" s="100"/>
      <c r="O955" s="100"/>
      <c r="P955" s="100"/>
      <c r="Q955" s="92">
        <f t="shared" si="34"/>
        <v>-17046.550000000047</v>
      </c>
      <c r="R955" s="93">
        <f t="shared" si="35"/>
        <v>578.37414988814317</v>
      </c>
    </row>
    <row r="956" spans="1:18" x14ac:dyDescent="0.7">
      <c r="A956" s="99">
        <v>8</v>
      </c>
      <c r="B956" s="100" t="s">
        <v>56</v>
      </c>
      <c r="C956" s="100" t="s">
        <v>549</v>
      </c>
      <c r="D956" s="100" t="s">
        <v>91</v>
      </c>
      <c r="E956" s="100" t="s">
        <v>550</v>
      </c>
      <c r="F956" s="100" t="s">
        <v>178</v>
      </c>
      <c r="G956" s="100" t="s">
        <v>1321</v>
      </c>
      <c r="H956" s="101">
        <v>4067</v>
      </c>
      <c r="I956" s="99">
        <v>3</v>
      </c>
      <c r="J956" s="102">
        <f>นครพนม!F61</f>
        <v>499893.96</v>
      </c>
      <c r="K956" s="103">
        <f>นครพนม!AN61</f>
        <v>533756.71</v>
      </c>
      <c r="L956" s="104">
        <f>นครพนม!AO61</f>
        <v>1698114.42</v>
      </c>
      <c r="M956" s="104">
        <f>นครพนม!AP61</f>
        <v>1428484.77</v>
      </c>
      <c r="N956" s="100"/>
      <c r="O956" s="100"/>
      <c r="P956" s="100"/>
      <c r="Q956" s="92">
        <f t="shared" si="34"/>
        <v>269629.64999999991</v>
      </c>
      <c r="R956" s="93">
        <f t="shared" si="35"/>
        <v>417.5348955003688</v>
      </c>
    </row>
    <row r="957" spans="1:18" x14ac:dyDescent="0.7">
      <c r="A957" s="99">
        <v>9</v>
      </c>
      <c r="B957" s="100" t="s">
        <v>56</v>
      </c>
      <c r="C957" s="100" t="s">
        <v>549</v>
      </c>
      <c r="D957" s="100" t="s">
        <v>91</v>
      </c>
      <c r="E957" s="100" t="s">
        <v>550</v>
      </c>
      <c r="F957" s="100" t="s">
        <v>178</v>
      </c>
      <c r="G957" s="100" t="s">
        <v>1322</v>
      </c>
      <c r="H957" s="101">
        <v>2581</v>
      </c>
      <c r="I957" s="99">
        <v>2</v>
      </c>
      <c r="J957" s="102">
        <f>นครพนม!F62</f>
        <v>405408.37</v>
      </c>
      <c r="K957" s="103">
        <f>นครพนม!AN62</f>
        <v>451276.09</v>
      </c>
      <c r="L957" s="104">
        <f>นครพนม!AO62</f>
        <v>1490869.92</v>
      </c>
      <c r="M957" s="104">
        <f>นครพนม!AP62</f>
        <v>1384960.5899999999</v>
      </c>
      <c r="N957" s="100"/>
      <c r="O957" s="100"/>
      <c r="P957" s="100"/>
      <c r="Q957" s="92">
        <f t="shared" si="34"/>
        <v>105909.33000000007</v>
      </c>
      <c r="R957" s="93">
        <f t="shared" si="35"/>
        <v>577.63266950794264</v>
      </c>
    </row>
    <row r="958" spans="1:18" x14ac:dyDescent="0.7">
      <c r="A958" s="99">
        <v>10</v>
      </c>
      <c r="B958" s="100" t="s">
        <v>56</v>
      </c>
      <c r="C958" s="100" t="s">
        <v>549</v>
      </c>
      <c r="D958" s="100" t="s">
        <v>91</v>
      </c>
      <c r="E958" s="100" t="s">
        <v>550</v>
      </c>
      <c r="F958" s="100" t="s">
        <v>178</v>
      </c>
      <c r="G958" s="100" t="s">
        <v>1323</v>
      </c>
      <c r="H958" s="101">
        <v>1424</v>
      </c>
      <c r="I958" s="99">
        <v>1</v>
      </c>
      <c r="J958" s="102">
        <f>นครพนม!F63</f>
        <v>255534.25</v>
      </c>
      <c r="K958" s="103">
        <f>นครพนม!AN63</f>
        <v>229003.13</v>
      </c>
      <c r="L958" s="104">
        <f>นครพนม!AO63</f>
        <v>1635639.4700000002</v>
      </c>
      <c r="M958" s="104">
        <f>นครพนม!AP63</f>
        <v>1593345.87</v>
      </c>
      <c r="N958" s="100"/>
      <c r="O958" s="100"/>
      <c r="P958" s="100"/>
      <c r="Q958" s="92">
        <f t="shared" si="34"/>
        <v>42293.600000000093</v>
      </c>
      <c r="R958" s="93">
        <f t="shared" si="35"/>
        <v>1148.6232233146068</v>
      </c>
    </row>
    <row r="959" spans="1:18" s="111" customFormat="1" x14ac:dyDescent="0.7">
      <c r="A959" s="105">
        <v>4</v>
      </c>
      <c r="B959" s="106" t="s">
        <v>56</v>
      </c>
      <c r="C959" s="106"/>
      <c r="D959" s="106"/>
      <c r="E959" s="106" t="s">
        <v>75</v>
      </c>
      <c r="F959" s="106"/>
      <c r="G959" s="106" t="s">
        <v>552</v>
      </c>
      <c r="H959" s="112">
        <f>SUM(H949:H958)</f>
        <v>19803</v>
      </c>
      <c r="I959" s="105"/>
      <c r="J959" s="108">
        <f>SUM(J949:J958)</f>
        <v>3334407.27</v>
      </c>
      <c r="K959" s="108">
        <f>SUM(K949:K958)</f>
        <v>3632958.76</v>
      </c>
      <c r="L959" s="108">
        <f>SUM(L949:L958)</f>
        <v>12476734.390000001</v>
      </c>
      <c r="M959" s="108">
        <f>SUM(M949:M958)</f>
        <v>11906030.52</v>
      </c>
      <c r="N959" s="106">
        <v>9</v>
      </c>
      <c r="O959" s="106">
        <v>9</v>
      </c>
      <c r="P959" s="106">
        <f>N959-O959</f>
        <v>0</v>
      </c>
      <c r="Q959" s="109">
        <f t="shared" si="34"/>
        <v>570703.87000000104</v>
      </c>
      <c r="R959" s="110">
        <f>L959/H959</f>
        <v>630.04263949906579</v>
      </c>
    </row>
    <row r="960" spans="1:18" x14ac:dyDescent="0.7">
      <c r="A960" s="99">
        <v>1</v>
      </c>
      <c r="B960" s="100" t="s">
        <v>56</v>
      </c>
      <c r="C960" s="100" t="s">
        <v>553</v>
      </c>
      <c r="D960" s="100" t="s">
        <v>134</v>
      </c>
      <c r="E960" s="100" t="s">
        <v>554</v>
      </c>
      <c r="F960" s="100" t="s">
        <v>327</v>
      </c>
      <c r="G960" s="100" t="s">
        <v>555</v>
      </c>
      <c r="H960" s="101"/>
      <c r="I960" s="99"/>
      <c r="J960" s="102"/>
      <c r="K960" s="103"/>
      <c r="L960" s="104"/>
      <c r="M960" s="104"/>
      <c r="N960" s="100"/>
      <c r="O960" s="100"/>
      <c r="P960" s="100"/>
    </row>
    <row r="961" spans="1:18" x14ac:dyDescent="0.7">
      <c r="A961" s="99">
        <v>2</v>
      </c>
      <c r="B961" s="100" t="s">
        <v>56</v>
      </c>
      <c r="C961" s="100" t="s">
        <v>553</v>
      </c>
      <c r="D961" s="100" t="s">
        <v>134</v>
      </c>
      <c r="E961" s="100" t="s">
        <v>554</v>
      </c>
      <c r="F961" s="100" t="s">
        <v>178</v>
      </c>
      <c r="G961" s="100" t="s">
        <v>1324</v>
      </c>
      <c r="H961" s="101">
        <v>4840</v>
      </c>
      <c r="I961" s="99">
        <v>4</v>
      </c>
      <c r="J961" s="102">
        <f>นครพนม!F64</f>
        <v>906129.98</v>
      </c>
      <c r="K961" s="103">
        <f>นครพนม!AN64</f>
        <v>1165942.56</v>
      </c>
      <c r="L961" s="104">
        <f>นครพนม!AO64</f>
        <v>2296914.5499999998</v>
      </c>
      <c r="M961" s="104">
        <f>นครพนม!AP64</f>
        <v>2169229.4500000002</v>
      </c>
      <c r="N961" s="100"/>
      <c r="O961" s="100"/>
      <c r="P961" s="100"/>
      <c r="Q961" s="92">
        <f t="shared" si="34"/>
        <v>127685.09999999963</v>
      </c>
      <c r="R961" s="93">
        <f t="shared" si="35"/>
        <v>474.56912190082642</v>
      </c>
    </row>
    <row r="962" spans="1:18" x14ac:dyDescent="0.7">
      <c r="A962" s="99">
        <v>3</v>
      </c>
      <c r="B962" s="100" t="s">
        <v>56</v>
      </c>
      <c r="C962" s="100" t="s">
        <v>553</v>
      </c>
      <c r="D962" s="100" t="s">
        <v>134</v>
      </c>
      <c r="E962" s="100" t="s">
        <v>554</v>
      </c>
      <c r="F962" s="100" t="s">
        <v>178</v>
      </c>
      <c r="G962" s="100" t="s">
        <v>1325</v>
      </c>
      <c r="H962" s="101">
        <v>1989</v>
      </c>
      <c r="I962" s="99">
        <v>2</v>
      </c>
      <c r="J962" s="102">
        <f>นครพนม!F65</f>
        <v>776757.6</v>
      </c>
      <c r="K962" s="103">
        <f>นครพนม!AN65</f>
        <v>655599.37</v>
      </c>
      <c r="L962" s="104">
        <f>นครพนม!AO65</f>
        <v>1114766.6600000001</v>
      </c>
      <c r="M962" s="104">
        <f>นครพนม!AP65</f>
        <v>1060890.2400000002</v>
      </c>
      <c r="N962" s="100"/>
      <c r="O962" s="100"/>
      <c r="P962" s="100"/>
      <c r="Q962" s="92">
        <f t="shared" si="34"/>
        <v>53876.419999999925</v>
      </c>
      <c r="R962" s="93">
        <f t="shared" si="35"/>
        <v>560.4658924082454</v>
      </c>
    </row>
    <row r="963" spans="1:18" x14ac:dyDescent="0.7">
      <c r="A963" s="99">
        <v>4</v>
      </c>
      <c r="B963" s="100" t="s">
        <v>56</v>
      </c>
      <c r="C963" s="100" t="s">
        <v>553</v>
      </c>
      <c r="D963" s="100" t="s">
        <v>134</v>
      </c>
      <c r="E963" s="100" t="s">
        <v>554</v>
      </c>
      <c r="F963" s="100" t="s">
        <v>178</v>
      </c>
      <c r="G963" s="100" t="s">
        <v>1326</v>
      </c>
      <c r="H963" s="101">
        <v>1664</v>
      </c>
      <c r="I963" s="99">
        <v>2</v>
      </c>
      <c r="J963" s="102">
        <f>นครพนม!F66</f>
        <v>443826.13</v>
      </c>
      <c r="K963" s="103">
        <f>นครพนม!AN66</f>
        <v>515800.77999999997</v>
      </c>
      <c r="L963" s="104">
        <f>นครพนม!AO66</f>
        <v>1369129.4</v>
      </c>
      <c r="M963" s="104">
        <f>นครพนม!AP66</f>
        <v>1544729.9</v>
      </c>
      <c r="N963" s="100"/>
      <c r="O963" s="100"/>
      <c r="P963" s="100"/>
      <c r="Q963" s="92">
        <f t="shared" si="34"/>
        <v>-175600.5</v>
      </c>
      <c r="R963" s="93">
        <f t="shared" si="35"/>
        <v>822.794110576923</v>
      </c>
    </row>
    <row r="964" spans="1:18" x14ac:dyDescent="0.7">
      <c r="A964" s="99">
        <v>5</v>
      </c>
      <c r="B964" s="100" t="s">
        <v>56</v>
      </c>
      <c r="C964" s="100" t="s">
        <v>553</v>
      </c>
      <c r="D964" s="100" t="s">
        <v>134</v>
      </c>
      <c r="E964" s="100" t="s">
        <v>554</v>
      </c>
      <c r="F964" s="100" t="s">
        <v>178</v>
      </c>
      <c r="G964" s="100" t="s">
        <v>1327</v>
      </c>
      <c r="H964" s="101">
        <v>4566</v>
      </c>
      <c r="I964" s="99">
        <v>4</v>
      </c>
      <c r="J964" s="102">
        <f>นครพนม!F67</f>
        <v>440102.41</v>
      </c>
      <c r="K964" s="103">
        <f>นครพนม!AN67</f>
        <v>690073.3899999999</v>
      </c>
      <c r="L964" s="104">
        <f>นครพนม!AO67</f>
        <v>1794341.94</v>
      </c>
      <c r="M964" s="104">
        <f>นครพนม!AP67</f>
        <v>1708583.2299999997</v>
      </c>
      <c r="N964" s="100"/>
      <c r="O964" s="100"/>
      <c r="P964" s="100"/>
      <c r="Q964" s="92">
        <f t="shared" si="34"/>
        <v>85758.710000000196</v>
      </c>
      <c r="R964" s="93">
        <f t="shared" si="35"/>
        <v>392.97896189224701</v>
      </c>
    </row>
    <row r="965" spans="1:18" x14ac:dyDescent="0.7">
      <c r="A965" s="99">
        <v>6</v>
      </c>
      <c r="B965" s="100" t="s">
        <v>56</v>
      </c>
      <c r="C965" s="100" t="s">
        <v>553</v>
      </c>
      <c r="D965" s="100" t="s">
        <v>134</v>
      </c>
      <c r="E965" s="100" t="s">
        <v>554</v>
      </c>
      <c r="F965" s="100" t="s">
        <v>178</v>
      </c>
      <c r="G965" s="100" t="s">
        <v>1328</v>
      </c>
      <c r="H965" s="101">
        <v>3846</v>
      </c>
      <c r="I965" s="99">
        <v>3</v>
      </c>
      <c r="J965" s="102">
        <f>นครพนม!F68</f>
        <v>806096.19</v>
      </c>
      <c r="K965" s="103">
        <f>นครพนม!AN68</f>
        <v>190589.7699999999</v>
      </c>
      <c r="L965" s="104">
        <f>นครพนม!AO68</f>
        <v>3749835.79</v>
      </c>
      <c r="M965" s="104">
        <f>นครพนม!AP68</f>
        <v>3248317.58</v>
      </c>
      <c r="N965" s="100"/>
      <c r="O965" s="100"/>
      <c r="P965" s="100"/>
      <c r="Q965" s="92">
        <f t="shared" si="34"/>
        <v>501518.20999999996</v>
      </c>
      <c r="R965" s="93">
        <f t="shared" si="35"/>
        <v>974.99630525221005</v>
      </c>
    </row>
    <row r="966" spans="1:18" x14ac:dyDescent="0.7">
      <c r="A966" s="99">
        <v>7</v>
      </c>
      <c r="B966" s="100" t="s">
        <v>56</v>
      </c>
      <c r="C966" s="100" t="s">
        <v>553</v>
      </c>
      <c r="D966" s="100" t="s">
        <v>134</v>
      </c>
      <c r="E966" s="100" t="s">
        <v>554</v>
      </c>
      <c r="F966" s="100" t="s">
        <v>178</v>
      </c>
      <c r="G966" s="100" t="s">
        <v>1329</v>
      </c>
      <c r="H966" s="101">
        <v>2300</v>
      </c>
      <c r="I966" s="99">
        <v>2</v>
      </c>
      <c r="J966" s="102">
        <f>นครพนม!F69</f>
        <v>776080.74</v>
      </c>
      <c r="K966" s="103">
        <f>นครพนม!AN69</f>
        <v>1001286.15</v>
      </c>
      <c r="L966" s="104">
        <f>นครพนม!AO69</f>
        <v>1646648.98</v>
      </c>
      <c r="M966" s="104">
        <f>นครพนม!AP69</f>
        <v>1337343.99</v>
      </c>
      <c r="N966" s="100"/>
      <c r="O966" s="100"/>
      <c r="P966" s="100"/>
      <c r="Q966" s="92">
        <f t="shared" si="34"/>
        <v>309304.99</v>
      </c>
      <c r="R966" s="93">
        <f t="shared" si="35"/>
        <v>715.93433913043475</v>
      </c>
    </row>
    <row r="967" spans="1:18" x14ac:dyDescent="0.7">
      <c r="A967" s="99">
        <v>8</v>
      </c>
      <c r="B967" s="100" t="s">
        <v>56</v>
      </c>
      <c r="C967" s="100" t="s">
        <v>553</v>
      </c>
      <c r="D967" s="100" t="s">
        <v>134</v>
      </c>
      <c r="E967" s="100" t="s">
        <v>554</v>
      </c>
      <c r="F967" s="100" t="s">
        <v>178</v>
      </c>
      <c r="G967" s="100" t="s">
        <v>1330</v>
      </c>
      <c r="H967" s="101">
        <v>2685</v>
      </c>
      <c r="I967" s="99">
        <v>2</v>
      </c>
      <c r="J967" s="102">
        <f>นครพนม!F70</f>
        <v>804123.72</v>
      </c>
      <c r="K967" s="103">
        <f>นครพนม!AN70</f>
        <v>850928.49</v>
      </c>
      <c r="L967" s="104">
        <f>นครพนม!AO70</f>
        <v>2628620.44</v>
      </c>
      <c r="M967" s="104">
        <f>นครพนม!AP70</f>
        <v>1522887.07</v>
      </c>
      <c r="N967" s="100"/>
      <c r="O967" s="100"/>
      <c r="P967" s="100"/>
      <c r="Q967" s="92">
        <f t="shared" ref="Q967:Q1029" si="36">L967-M967</f>
        <v>1105733.3699999999</v>
      </c>
      <c r="R967" s="93">
        <f t="shared" ref="R967:R1028" si="37">L967/H967</f>
        <v>979.00202607076346</v>
      </c>
    </row>
    <row r="968" spans="1:18" x14ac:dyDescent="0.7">
      <c r="A968" s="99">
        <v>9</v>
      </c>
      <c r="B968" s="100" t="s">
        <v>56</v>
      </c>
      <c r="C968" s="100" t="s">
        <v>553</v>
      </c>
      <c r="D968" s="100" t="s">
        <v>134</v>
      </c>
      <c r="E968" s="100" t="s">
        <v>554</v>
      </c>
      <c r="F968" s="100" t="s">
        <v>178</v>
      </c>
      <c r="G968" s="100" t="s">
        <v>1331</v>
      </c>
      <c r="H968" s="101">
        <v>4912</v>
      </c>
      <c r="I968" s="99">
        <v>4</v>
      </c>
      <c r="J968" s="102">
        <f>นครพนม!F71</f>
        <v>1078786.33</v>
      </c>
      <c r="K968" s="103">
        <f>นครพนม!AN71</f>
        <v>876995.46</v>
      </c>
      <c r="L968" s="104">
        <f>นครพนม!AO71</f>
        <v>1901636.21</v>
      </c>
      <c r="M968" s="104">
        <f>นครพนม!AP71</f>
        <v>1884568.66</v>
      </c>
      <c r="N968" s="100"/>
      <c r="O968" s="100"/>
      <c r="P968" s="100"/>
      <c r="Q968" s="92">
        <f t="shared" si="36"/>
        <v>17067.550000000047</v>
      </c>
      <c r="R968" s="93">
        <f t="shared" si="37"/>
        <v>387.14092223127034</v>
      </c>
    </row>
    <row r="969" spans="1:18" x14ac:dyDescent="0.7">
      <c r="A969" s="99">
        <v>10</v>
      </c>
      <c r="B969" s="100" t="s">
        <v>56</v>
      </c>
      <c r="C969" s="100" t="s">
        <v>553</v>
      </c>
      <c r="D969" s="100" t="s">
        <v>134</v>
      </c>
      <c r="E969" s="100" t="s">
        <v>554</v>
      </c>
      <c r="F969" s="100" t="s">
        <v>178</v>
      </c>
      <c r="G969" s="100" t="s">
        <v>1332</v>
      </c>
      <c r="H969" s="101">
        <v>4333</v>
      </c>
      <c r="I969" s="99">
        <v>3</v>
      </c>
      <c r="J969" s="102">
        <f>นครพนม!F72</f>
        <v>396922.07</v>
      </c>
      <c r="K969" s="103">
        <f>นครพนม!AN72</f>
        <v>530365.53</v>
      </c>
      <c r="L969" s="104">
        <f>นครพนม!AO72</f>
        <v>1906379.4</v>
      </c>
      <c r="M969" s="104">
        <f>นครพนม!AP72</f>
        <v>2259254.46</v>
      </c>
      <c r="N969" s="100"/>
      <c r="O969" s="100"/>
      <c r="P969" s="100"/>
      <c r="Q969" s="92">
        <f t="shared" si="36"/>
        <v>-352875.06000000006</v>
      </c>
      <c r="R969" s="93">
        <f t="shared" si="37"/>
        <v>439.96755135010386</v>
      </c>
    </row>
    <row r="970" spans="1:18" x14ac:dyDescent="0.7">
      <c r="A970" s="99">
        <v>11</v>
      </c>
      <c r="B970" s="100" t="s">
        <v>56</v>
      </c>
      <c r="C970" s="100" t="s">
        <v>553</v>
      </c>
      <c r="D970" s="100" t="s">
        <v>134</v>
      </c>
      <c r="E970" s="100" t="s">
        <v>554</v>
      </c>
      <c r="F970" s="100" t="s">
        <v>178</v>
      </c>
      <c r="G970" s="100" t="s">
        <v>1333</v>
      </c>
      <c r="H970" s="101">
        <v>3150</v>
      </c>
      <c r="I970" s="99">
        <v>3</v>
      </c>
      <c r="J970" s="102">
        <f>นครพนม!F73</f>
        <v>794304.81</v>
      </c>
      <c r="K970" s="103">
        <f>นครพนม!AN73</f>
        <v>922881.51</v>
      </c>
      <c r="L970" s="104">
        <f>นครพนม!AO73</f>
        <v>1773747.84</v>
      </c>
      <c r="M970" s="104">
        <f>นครพนม!AP73</f>
        <v>1766826.1999999997</v>
      </c>
      <c r="N970" s="100"/>
      <c r="O970" s="100"/>
      <c r="P970" s="100"/>
      <c r="Q970" s="92">
        <f t="shared" si="36"/>
        <v>6921.6400000003632</v>
      </c>
      <c r="R970" s="93">
        <f t="shared" si="37"/>
        <v>563.09455238095245</v>
      </c>
    </row>
    <row r="971" spans="1:18" x14ac:dyDescent="0.7">
      <c r="A971" s="99">
        <v>12</v>
      </c>
      <c r="B971" s="100" t="s">
        <v>56</v>
      </c>
      <c r="C971" s="100" t="s">
        <v>553</v>
      </c>
      <c r="D971" s="100" t="s">
        <v>134</v>
      </c>
      <c r="E971" s="100" t="s">
        <v>554</v>
      </c>
      <c r="F971" s="100" t="s">
        <v>178</v>
      </c>
      <c r="G971" s="100" t="s">
        <v>1334</v>
      </c>
      <c r="H971" s="101">
        <v>1574</v>
      </c>
      <c r="I971" s="99">
        <v>2</v>
      </c>
      <c r="J971" s="102">
        <f>นครพนม!F74</f>
        <v>904169.83</v>
      </c>
      <c r="K971" s="103">
        <f>นครพนม!AN74</f>
        <v>862821.21</v>
      </c>
      <c r="L971" s="104">
        <f>นครพนม!AO74</f>
        <v>1834104.57</v>
      </c>
      <c r="M971" s="104">
        <f>นครพนม!AP74</f>
        <v>1590599.81</v>
      </c>
      <c r="N971" s="100"/>
      <c r="O971" s="100"/>
      <c r="P971" s="100"/>
      <c r="Q971" s="92">
        <f t="shared" si="36"/>
        <v>243504.76</v>
      </c>
      <c r="R971" s="93">
        <f t="shared" si="37"/>
        <v>1165.2506797966964</v>
      </c>
    </row>
    <row r="972" spans="1:18" x14ac:dyDescent="0.7">
      <c r="A972" s="99">
        <v>13</v>
      </c>
      <c r="B972" s="100" t="s">
        <v>56</v>
      </c>
      <c r="C972" s="100" t="s">
        <v>553</v>
      </c>
      <c r="D972" s="100" t="s">
        <v>134</v>
      </c>
      <c r="E972" s="100" t="s">
        <v>554</v>
      </c>
      <c r="F972" s="100" t="s">
        <v>178</v>
      </c>
      <c r="G972" s="100" t="s">
        <v>1335</v>
      </c>
      <c r="H972" s="101">
        <v>4253</v>
      </c>
      <c r="I972" s="99">
        <v>3</v>
      </c>
      <c r="J972" s="102">
        <f>นครพนม!F75</f>
        <v>803010.23</v>
      </c>
      <c r="K972" s="103">
        <f>นครพนม!AN75</f>
        <v>701903.07</v>
      </c>
      <c r="L972" s="104">
        <f>นครพนม!AO75</f>
        <v>1864683.33</v>
      </c>
      <c r="M972" s="104">
        <f>นครพนม!AP75</f>
        <v>2170762.73</v>
      </c>
      <c r="N972" s="100"/>
      <c r="O972" s="100"/>
      <c r="P972" s="100"/>
      <c r="Q972" s="92">
        <f t="shared" si="36"/>
        <v>-306079.39999999991</v>
      </c>
      <c r="R972" s="93">
        <f t="shared" si="37"/>
        <v>438.43953209499176</v>
      </c>
    </row>
    <row r="973" spans="1:18" x14ac:dyDescent="0.7">
      <c r="A973" s="99">
        <v>14</v>
      </c>
      <c r="B973" s="100" t="s">
        <v>56</v>
      </c>
      <c r="C973" s="100" t="s">
        <v>553</v>
      </c>
      <c r="D973" s="100" t="s">
        <v>134</v>
      </c>
      <c r="E973" s="100" t="s">
        <v>554</v>
      </c>
      <c r="F973" s="100" t="s">
        <v>178</v>
      </c>
      <c r="G973" s="100" t="s">
        <v>1336</v>
      </c>
      <c r="H973" s="101">
        <v>4225</v>
      </c>
      <c r="I973" s="99">
        <v>3</v>
      </c>
      <c r="J973" s="102">
        <f>นครพนม!F76</f>
        <v>892792.97</v>
      </c>
      <c r="K973" s="103">
        <f>นครพนม!AN76</f>
        <v>792935.95</v>
      </c>
      <c r="L973" s="104">
        <f>นครพนม!AO76</f>
        <v>1851703.97</v>
      </c>
      <c r="M973" s="104">
        <f>นครพนม!AP76</f>
        <v>1458045.74</v>
      </c>
      <c r="N973" s="100"/>
      <c r="O973" s="100"/>
      <c r="P973" s="100"/>
      <c r="Q973" s="92">
        <f t="shared" si="36"/>
        <v>393658.23</v>
      </c>
      <c r="R973" s="93">
        <f t="shared" si="37"/>
        <v>438.27312899408281</v>
      </c>
    </row>
    <row r="974" spans="1:18" x14ac:dyDescent="0.7">
      <c r="A974" s="99">
        <v>15</v>
      </c>
      <c r="B974" s="100" t="s">
        <v>56</v>
      </c>
      <c r="C974" s="100" t="s">
        <v>553</v>
      </c>
      <c r="D974" s="100" t="s">
        <v>134</v>
      </c>
      <c r="E974" s="100" t="s">
        <v>554</v>
      </c>
      <c r="F974" s="100" t="s">
        <v>178</v>
      </c>
      <c r="G974" s="100" t="s">
        <v>1337</v>
      </c>
      <c r="H974" s="101">
        <v>3156</v>
      </c>
      <c r="I974" s="99">
        <v>3</v>
      </c>
      <c r="J974" s="102">
        <f>นครพนม!F77</f>
        <v>820867.3</v>
      </c>
      <c r="K974" s="103">
        <f>นครพนม!AN77</f>
        <v>411535.66000000009</v>
      </c>
      <c r="L974" s="104">
        <f>นครพนม!AO77</f>
        <v>1732885.85</v>
      </c>
      <c r="M974" s="104">
        <f>นครพนม!AP77</f>
        <v>1685664.7799999998</v>
      </c>
      <c r="N974" s="100"/>
      <c r="O974" s="100"/>
      <c r="P974" s="100"/>
      <c r="Q974" s="92">
        <f t="shared" si="36"/>
        <v>47221.070000000298</v>
      </c>
      <c r="R974" s="93">
        <f t="shared" si="37"/>
        <v>549.07663181242083</v>
      </c>
    </row>
    <row r="975" spans="1:18" x14ac:dyDescent="0.7">
      <c r="A975" s="99">
        <v>16</v>
      </c>
      <c r="B975" s="100" t="s">
        <v>56</v>
      </c>
      <c r="C975" s="100" t="s">
        <v>553</v>
      </c>
      <c r="D975" s="100" t="s">
        <v>134</v>
      </c>
      <c r="E975" s="100" t="s">
        <v>554</v>
      </c>
      <c r="F975" s="100" t="s">
        <v>178</v>
      </c>
      <c r="G975" s="100" t="s">
        <v>1338</v>
      </c>
      <c r="H975" s="101">
        <v>2114</v>
      </c>
      <c r="I975" s="99">
        <v>2</v>
      </c>
      <c r="J975" s="102">
        <f>นครพนม!F78</f>
        <v>691770.29</v>
      </c>
      <c r="K975" s="103">
        <f>นครพนม!AN78</f>
        <v>714597.55</v>
      </c>
      <c r="L975" s="104">
        <f>นครพนม!AO78</f>
        <v>1423440.63</v>
      </c>
      <c r="M975" s="104">
        <f>นครพนม!AP78</f>
        <v>1543452.4</v>
      </c>
      <c r="N975" s="100"/>
      <c r="O975" s="100"/>
      <c r="P975" s="100"/>
      <c r="Q975" s="92">
        <f t="shared" si="36"/>
        <v>-120011.77000000002</v>
      </c>
      <c r="R975" s="93">
        <f t="shared" si="37"/>
        <v>673.33993850520335</v>
      </c>
    </row>
    <row r="976" spans="1:18" s="111" customFormat="1" x14ac:dyDescent="0.7">
      <c r="A976" s="105">
        <v>5</v>
      </c>
      <c r="B976" s="106" t="s">
        <v>56</v>
      </c>
      <c r="C976" s="106"/>
      <c r="D976" s="106"/>
      <c r="E976" s="106" t="s">
        <v>75</v>
      </c>
      <c r="F976" s="106"/>
      <c r="G976" s="106" t="s">
        <v>556</v>
      </c>
      <c r="H976" s="112">
        <f>SUM(H960:H974)</f>
        <v>47493</v>
      </c>
      <c r="I976" s="105"/>
      <c r="J976" s="108">
        <f>SUM(J960:J974)</f>
        <v>10643970.310000002</v>
      </c>
      <c r="K976" s="108">
        <f>SUM(K960:K974)</f>
        <v>10169658.899999999</v>
      </c>
      <c r="L976" s="108">
        <f>SUM(L960:L974)</f>
        <v>27465398.93</v>
      </c>
      <c r="M976" s="108">
        <f>SUM(M960:M974)</f>
        <v>25407703.839999996</v>
      </c>
      <c r="N976" s="106">
        <v>15</v>
      </c>
      <c r="O976" s="106">
        <v>15</v>
      </c>
      <c r="P976" s="106">
        <f>N976-O976</f>
        <v>0</v>
      </c>
      <c r="Q976" s="109">
        <f t="shared" si="36"/>
        <v>2057695.0900000036</v>
      </c>
      <c r="R976" s="110">
        <f>L976/H976</f>
        <v>578.30414861137433</v>
      </c>
    </row>
    <row r="977" spans="1:18" x14ac:dyDescent="0.7">
      <c r="A977" s="99">
        <v>1</v>
      </c>
      <c r="B977" s="100" t="s">
        <v>56</v>
      </c>
      <c r="C977" s="100" t="s">
        <v>557</v>
      </c>
      <c r="D977" s="100" t="s">
        <v>105</v>
      </c>
      <c r="E977" s="100" t="s">
        <v>558</v>
      </c>
      <c r="F977" s="100" t="s">
        <v>208</v>
      </c>
      <c r="G977" s="100" t="s">
        <v>559</v>
      </c>
      <c r="H977" s="101"/>
      <c r="I977" s="99"/>
      <c r="J977" s="102"/>
      <c r="K977" s="103"/>
      <c r="L977" s="104"/>
      <c r="M977" s="104"/>
      <c r="N977" s="100"/>
      <c r="O977" s="100"/>
      <c r="P977" s="100"/>
    </row>
    <row r="978" spans="1:18" x14ac:dyDescent="0.7">
      <c r="A978" s="99">
        <v>2</v>
      </c>
      <c r="B978" s="100" t="s">
        <v>56</v>
      </c>
      <c r="C978" s="100" t="s">
        <v>557</v>
      </c>
      <c r="D978" s="100" t="s">
        <v>105</v>
      </c>
      <c r="E978" s="100" t="s">
        <v>558</v>
      </c>
      <c r="F978" s="100" t="s">
        <v>178</v>
      </c>
      <c r="G978" s="100" t="s">
        <v>1339</v>
      </c>
      <c r="H978" s="101">
        <v>3378</v>
      </c>
      <c r="I978" s="99">
        <v>3</v>
      </c>
      <c r="J978" s="102">
        <f>นครพนม!F79</f>
        <v>719227.37</v>
      </c>
      <c r="K978" s="103">
        <f>นครพนม!AN79</f>
        <v>606489.13</v>
      </c>
      <c r="L978" s="104">
        <f>นครพนม!AO79</f>
        <v>2105085.31</v>
      </c>
      <c r="M978" s="104">
        <f>นครพนม!AP79</f>
        <v>1667845.9000000001</v>
      </c>
      <c r="N978" s="100"/>
      <c r="O978" s="100"/>
      <c r="P978" s="100"/>
      <c r="Q978" s="92">
        <f t="shared" si="36"/>
        <v>437239.40999999992</v>
      </c>
      <c r="R978" s="93">
        <f t="shared" si="37"/>
        <v>623.17504736530498</v>
      </c>
    </row>
    <row r="979" spans="1:18" x14ac:dyDescent="0.7">
      <c r="A979" s="99">
        <v>3</v>
      </c>
      <c r="B979" s="100" t="s">
        <v>56</v>
      </c>
      <c r="C979" s="100" t="s">
        <v>557</v>
      </c>
      <c r="D979" s="100" t="s">
        <v>105</v>
      </c>
      <c r="E979" s="100" t="s">
        <v>558</v>
      </c>
      <c r="F979" s="100" t="s">
        <v>178</v>
      </c>
      <c r="G979" s="100" t="s">
        <v>1340</v>
      </c>
      <c r="H979" s="101">
        <v>2146</v>
      </c>
      <c r="I979" s="99">
        <v>2</v>
      </c>
      <c r="J979" s="102">
        <f>นครพนม!F80</f>
        <v>568680.22</v>
      </c>
      <c r="K979" s="103">
        <f>นครพนม!AN80</f>
        <v>178259.46999999991</v>
      </c>
      <c r="L979" s="104">
        <f>นครพนม!AO80</f>
        <v>1894552.3</v>
      </c>
      <c r="M979" s="104">
        <f>นครพนม!AP80</f>
        <v>1726900.6</v>
      </c>
      <c r="N979" s="100"/>
      <c r="O979" s="100"/>
      <c r="P979" s="100"/>
      <c r="Q979" s="92">
        <f t="shared" si="36"/>
        <v>167651.69999999995</v>
      </c>
      <c r="R979" s="93">
        <f t="shared" si="37"/>
        <v>882.82958993476234</v>
      </c>
    </row>
    <row r="980" spans="1:18" x14ac:dyDescent="0.7">
      <c r="A980" s="99">
        <v>4</v>
      </c>
      <c r="B980" s="100" t="s">
        <v>56</v>
      </c>
      <c r="C980" s="100" t="s">
        <v>557</v>
      </c>
      <c r="D980" s="100" t="s">
        <v>105</v>
      </c>
      <c r="E980" s="100" t="s">
        <v>558</v>
      </c>
      <c r="F980" s="100" t="s">
        <v>178</v>
      </c>
      <c r="G980" s="100" t="s">
        <v>1341</v>
      </c>
      <c r="H980" s="101">
        <v>4006</v>
      </c>
      <c r="I980" s="99">
        <v>3</v>
      </c>
      <c r="J980" s="102">
        <f>นครพนม!F81</f>
        <v>753367.52</v>
      </c>
      <c r="K980" s="103">
        <f>นครพนม!AN81</f>
        <v>575397.58000000007</v>
      </c>
      <c r="L980" s="104">
        <f>นครพนม!AO81</f>
        <v>1861918.8399999999</v>
      </c>
      <c r="M980" s="104">
        <f>นครพนม!AP81</f>
        <v>1821307.0899999999</v>
      </c>
      <c r="N980" s="100"/>
      <c r="O980" s="100"/>
      <c r="P980" s="100"/>
      <c r="Q980" s="92">
        <f t="shared" si="36"/>
        <v>40611.75</v>
      </c>
      <c r="R980" s="93">
        <f t="shared" si="37"/>
        <v>464.78253619570643</v>
      </c>
    </row>
    <row r="981" spans="1:18" x14ac:dyDescent="0.7">
      <c r="A981" s="99">
        <v>5</v>
      </c>
      <c r="B981" s="100" t="s">
        <v>56</v>
      </c>
      <c r="C981" s="100" t="s">
        <v>557</v>
      </c>
      <c r="D981" s="100" t="s">
        <v>105</v>
      </c>
      <c r="E981" s="100" t="s">
        <v>558</v>
      </c>
      <c r="F981" s="100" t="s">
        <v>178</v>
      </c>
      <c r="G981" s="100" t="s">
        <v>1342</v>
      </c>
      <c r="H981" s="101">
        <v>2776</v>
      </c>
      <c r="I981" s="99">
        <v>2</v>
      </c>
      <c r="J981" s="102">
        <f>นครพนม!F82</f>
        <v>535241.66</v>
      </c>
      <c r="K981" s="103">
        <f>นครพนม!AN82</f>
        <v>401185</v>
      </c>
      <c r="L981" s="104">
        <f>นครพนม!AO82</f>
        <v>1884861.51</v>
      </c>
      <c r="M981" s="104">
        <f>นครพนม!AP82</f>
        <v>1546526.09</v>
      </c>
      <c r="N981" s="100"/>
      <c r="O981" s="100"/>
      <c r="P981" s="100"/>
      <c r="Q981" s="92">
        <f t="shared" si="36"/>
        <v>338335.41999999993</v>
      </c>
      <c r="R981" s="93">
        <f t="shared" si="37"/>
        <v>678.98469380403458</v>
      </c>
    </row>
    <row r="982" spans="1:18" x14ac:dyDescent="0.7">
      <c r="A982" s="99">
        <v>6</v>
      </c>
      <c r="B982" s="100" t="s">
        <v>56</v>
      </c>
      <c r="C982" s="100" t="s">
        <v>557</v>
      </c>
      <c r="D982" s="100" t="s">
        <v>105</v>
      </c>
      <c r="E982" s="100" t="s">
        <v>558</v>
      </c>
      <c r="F982" s="100" t="s">
        <v>178</v>
      </c>
      <c r="G982" s="100" t="s">
        <v>1343</v>
      </c>
      <c r="H982" s="101">
        <v>2929</v>
      </c>
      <c r="I982" s="99">
        <v>2</v>
      </c>
      <c r="J982" s="102">
        <f>นครพนม!F83</f>
        <v>954060.78</v>
      </c>
      <c r="K982" s="103">
        <f>นครพนม!AN83</f>
        <v>1040337.2300000001</v>
      </c>
      <c r="L982" s="104">
        <f>นครพนม!AO83</f>
        <v>1926946.87</v>
      </c>
      <c r="M982" s="104">
        <f>นครพนม!AP83</f>
        <v>1953588.67</v>
      </c>
      <c r="N982" s="100"/>
      <c r="O982" s="100"/>
      <c r="P982" s="100"/>
      <c r="Q982" s="92">
        <f t="shared" si="36"/>
        <v>-26641.799999999814</v>
      </c>
      <c r="R982" s="93">
        <f t="shared" si="37"/>
        <v>657.88558210993517</v>
      </c>
    </row>
    <row r="983" spans="1:18" x14ac:dyDescent="0.7">
      <c r="A983" s="99">
        <v>7</v>
      </c>
      <c r="B983" s="100" t="s">
        <v>56</v>
      </c>
      <c r="C983" s="100" t="s">
        <v>557</v>
      </c>
      <c r="D983" s="100" t="s">
        <v>105</v>
      </c>
      <c r="E983" s="100" t="s">
        <v>558</v>
      </c>
      <c r="F983" s="100" t="s">
        <v>178</v>
      </c>
      <c r="G983" s="100" t="s">
        <v>1344</v>
      </c>
      <c r="H983" s="101">
        <v>1882</v>
      </c>
      <c r="I983" s="99">
        <v>2</v>
      </c>
      <c r="J983" s="102">
        <f>นครพนม!F84</f>
        <v>459251.83</v>
      </c>
      <c r="K983" s="103">
        <f>นครพนม!AN84</f>
        <v>559956.54</v>
      </c>
      <c r="L983" s="104">
        <f>นครพนม!AO84</f>
        <v>2022792.83</v>
      </c>
      <c r="M983" s="104">
        <f>นครพนม!AP84</f>
        <v>1795252.0699999998</v>
      </c>
      <c r="N983" s="100"/>
      <c r="O983" s="100"/>
      <c r="P983" s="100"/>
      <c r="Q983" s="92">
        <f t="shared" si="36"/>
        <v>227540.76000000024</v>
      </c>
      <c r="R983" s="93">
        <f t="shared" si="37"/>
        <v>1074.8102178533475</v>
      </c>
    </row>
    <row r="984" spans="1:18" x14ac:dyDescent="0.7">
      <c r="A984" s="99">
        <v>8</v>
      </c>
      <c r="B984" s="100" t="s">
        <v>56</v>
      </c>
      <c r="C984" s="100" t="s">
        <v>557</v>
      </c>
      <c r="D984" s="100" t="s">
        <v>105</v>
      </c>
      <c r="E984" s="100" t="s">
        <v>558</v>
      </c>
      <c r="F984" s="100" t="s">
        <v>178</v>
      </c>
      <c r="G984" s="100" t="s">
        <v>1345</v>
      </c>
      <c r="H984" s="101">
        <v>2733</v>
      </c>
      <c r="I984" s="99">
        <v>2</v>
      </c>
      <c r="J984" s="102">
        <f>นครพนม!F85</f>
        <v>698353.35</v>
      </c>
      <c r="K984" s="103">
        <f>นครพนม!AN85</f>
        <v>708624.54</v>
      </c>
      <c r="L984" s="104">
        <f>นครพนม!AO85</f>
        <v>1947696.77</v>
      </c>
      <c r="M984" s="104">
        <f>นครพนม!AP85</f>
        <v>1691697.08</v>
      </c>
      <c r="N984" s="100"/>
      <c r="O984" s="100"/>
      <c r="P984" s="100"/>
      <c r="Q984" s="92">
        <f t="shared" si="36"/>
        <v>255999.68999999994</v>
      </c>
      <c r="R984" s="93">
        <f t="shared" si="37"/>
        <v>712.65889864617634</v>
      </c>
    </row>
    <row r="985" spans="1:18" x14ac:dyDescent="0.7">
      <c r="A985" s="99">
        <v>9</v>
      </c>
      <c r="B985" s="100" t="s">
        <v>56</v>
      </c>
      <c r="C985" s="100" t="s">
        <v>557</v>
      </c>
      <c r="D985" s="100" t="s">
        <v>105</v>
      </c>
      <c r="E985" s="100" t="s">
        <v>558</v>
      </c>
      <c r="F985" s="100" t="s">
        <v>178</v>
      </c>
      <c r="G985" s="100" t="s">
        <v>1346</v>
      </c>
      <c r="H985" s="101">
        <v>1930</v>
      </c>
      <c r="I985" s="99">
        <v>2</v>
      </c>
      <c r="J985" s="102">
        <f>นครพนม!F86</f>
        <v>473725.27</v>
      </c>
      <c r="K985" s="103">
        <f>นครพนม!AN86</f>
        <v>577477.7300000001</v>
      </c>
      <c r="L985" s="104">
        <f>นครพนม!AO86</f>
        <v>1598823.9</v>
      </c>
      <c r="M985" s="104">
        <f>นครพนม!AP86</f>
        <v>1184670.2699999998</v>
      </c>
      <c r="N985" s="100"/>
      <c r="O985" s="100"/>
      <c r="P985" s="100"/>
      <c r="Q985" s="92">
        <f t="shared" si="36"/>
        <v>414153.63000000012</v>
      </c>
      <c r="R985" s="93">
        <f t="shared" si="37"/>
        <v>828.40616580310871</v>
      </c>
    </row>
    <row r="986" spans="1:18" x14ac:dyDescent="0.7">
      <c r="A986" s="99">
        <v>10</v>
      </c>
      <c r="B986" s="100" t="s">
        <v>56</v>
      </c>
      <c r="C986" s="100" t="s">
        <v>557</v>
      </c>
      <c r="D986" s="100" t="s">
        <v>105</v>
      </c>
      <c r="E986" s="100" t="s">
        <v>558</v>
      </c>
      <c r="F986" s="100" t="s">
        <v>178</v>
      </c>
      <c r="G986" s="100" t="s">
        <v>1347</v>
      </c>
      <c r="H986" s="101">
        <v>2859</v>
      </c>
      <c r="I986" s="99">
        <v>2</v>
      </c>
      <c r="J986" s="102">
        <f>นครพนม!F87</f>
        <v>878302.7</v>
      </c>
      <c r="K986" s="103">
        <f>นครพนม!AN87</f>
        <v>804752.7</v>
      </c>
      <c r="L986" s="104">
        <f>นครพนม!AO87</f>
        <v>2380805.62</v>
      </c>
      <c r="M986" s="104">
        <f>นครพนม!AP87</f>
        <v>2067121.26</v>
      </c>
      <c r="N986" s="100"/>
      <c r="O986" s="100"/>
      <c r="P986" s="100"/>
      <c r="Q986" s="92">
        <f t="shared" si="36"/>
        <v>313684.3600000001</v>
      </c>
      <c r="R986" s="93">
        <f t="shared" si="37"/>
        <v>832.74068555438964</v>
      </c>
    </row>
    <row r="987" spans="1:18" s="197" customFormat="1" x14ac:dyDescent="0.7">
      <c r="A987" s="192">
        <v>11</v>
      </c>
      <c r="B987" s="193" t="s">
        <v>56</v>
      </c>
      <c r="C987" s="193" t="s">
        <v>557</v>
      </c>
      <c r="D987" s="193" t="s">
        <v>105</v>
      </c>
      <c r="E987" s="193" t="s">
        <v>558</v>
      </c>
      <c r="F987" s="193" t="s">
        <v>178</v>
      </c>
      <c r="G987" s="100" t="s">
        <v>1348</v>
      </c>
      <c r="H987" s="194">
        <v>1615</v>
      </c>
      <c r="I987" s="192">
        <v>2</v>
      </c>
      <c r="J987" s="102">
        <f>นครพนม!F88</f>
        <v>554440.23</v>
      </c>
      <c r="K987" s="103">
        <f>นครพนม!AN88</f>
        <v>415612.05000000005</v>
      </c>
      <c r="L987" s="104">
        <f>นครพนม!AO88</f>
        <v>1758114.31</v>
      </c>
      <c r="M987" s="104">
        <f>นครพนม!AP88</f>
        <v>1625511.21</v>
      </c>
      <c r="N987" s="193"/>
      <c r="O987" s="193"/>
      <c r="P987" s="193"/>
      <c r="Q987" s="195">
        <f t="shared" si="36"/>
        <v>132603.10000000009</v>
      </c>
      <c r="R987" s="196">
        <f t="shared" si="37"/>
        <v>1088.6156718266254</v>
      </c>
    </row>
    <row r="988" spans="1:18" s="111" customFormat="1" x14ac:dyDescent="0.7">
      <c r="A988" s="105">
        <v>6</v>
      </c>
      <c r="B988" s="106" t="s">
        <v>56</v>
      </c>
      <c r="C988" s="106"/>
      <c r="D988" s="106"/>
      <c r="E988" s="106" t="s">
        <v>75</v>
      </c>
      <c r="F988" s="106"/>
      <c r="G988" s="106" t="s">
        <v>560</v>
      </c>
      <c r="H988" s="112">
        <f>SUM(H977:H987)</f>
        <v>26254</v>
      </c>
      <c r="I988" s="105"/>
      <c r="J988" s="108">
        <f>SUM(J977:J987)</f>
        <v>6594650.9299999997</v>
      </c>
      <c r="K988" s="108">
        <f>SUM(K977:K987)</f>
        <v>5868091.9700000007</v>
      </c>
      <c r="L988" s="108">
        <f>SUM(L977:L987)</f>
        <v>19381598.259999998</v>
      </c>
      <c r="M988" s="108">
        <f>SUM(M977:M987)</f>
        <v>17080420.239999998</v>
      </c>
      <c r="N988" s="106">
        <v>10</v>
      </c>
      <c r="O988" s="106">
        <v>10</v>
      </c>
      <c r="P988" s="106">
        <f>N988-O988</f>
        <v>0</v>
      </c>
      <c r="Q988" s="109">
        <f t="shared" si="36"/>
        <v>2301178.0199999996</v>
      </c>
      <c r="R988" s="110">
        <f>L988/H988</f>
        <v>738.23410756456155</v>
      </c>
    </row>
    <row r="989" spans="1:18" x14ac:dyDescent="0.7">
      <c r="A989" s="99">
        <v>1</v>
      </c>
      <c r="B989" s="100" t="s">
        <v>56</v>
      </c>
      <c r="C989" s="100" t="s">
        <v>561</v>
      </c>
      <c r="D989" s="100" t="s">
        <v>112</v>
      </c>
      <c r="E989" s="100" t="s">
        <v>562</v>
      </c>
      <c r="F989" s="100" t="s">
        <v>208</v>
      </c>
      <c r="G989" s="100" t="s">
        <v>563</v>
      </c>
      <c r="H989" s="101"/>
      <c r="I989" s="99"/>
      <c r="J989" s="102"/>
      <c r="K989" s="103"/>
      <c r="L989" s="104"/>
      <c r="M989" s="104"/>
      <c r="N989" s="100"/>
      <c r="O989" s="100"/>
      <c r="P989" s="100"/>
    </row>
    <row r="990" spans="1:18" x14ac:dyDescent="0.7">
      <c r="A990" s="99">
        <v>2</v>
      </c>
      <c r="B990" s="100" t="s">
        <v>56</v>
      </c>
      <c r="C990" s="100" t="s">
        <v>561</v>
      </c>
      <c r="D990" s="100" t="s">
        <v>112</v>
      </c>
      <c r="E990" s="100" t="s">
        <v>562</v>
      </c>
      <c r="F990" s="100" t="s">
        <v>178</v>
      </c>
      <c r="G990" s="100" t="s">
        <v>1349</v>
      </c>
      <c r="H990" s="101">
        <v>3691</v>
      </c>
      <c r="I990" s="99">
        <v>3</v>
      </c>
      <c r="J990" s="102">
        <f>นครพนม!F89</f>
        <v>107929.77</v>
      </c>
      <c r="K990" s="103">
        <f>นครพนม!AN89</f>
        <v>91366.66</v>
      </c>
      <c r="L990" s="104">
        <f>นครพนม!AO89</f>
        <v>466080.77</v>
      </c>
      <c r="M990" s="104">
        <f>นครพนม!AP89</f>
        <v>561257.24</v>
      </c>
      <c r="N990" s="100"/>
      <c r="O990" s="100"/>
      <c r="P990" s="100"/>
      <c r="Q990" s="92">
        <f t="shared" si="36"/>
        <v>-95176.469999999972</v>
      </c>
      <c r="R990" s="93">
        <f t="shared" si="37"/>
        <v>126.27493091303171</v>
      </c>
    </row>
    <row r="991" spans="1:18" x14ac:dyDescent="0.7">
      <c r="A991" s="99">
        <v>3</v>
      </c>
      <c r="B991" s="100" t="s">
        <v>56</v>
      </c>
      <c r="C991" s="100" t="s">
        <v>561</v>
      </c>
      <c r="D991" s="100" t="s">
        <v>112</v>
      </c>
      <c r="E991" s="100" t="s">
        <v>562</v>
      </c>
      <c r="F991" s="100" t="s">
        <v>178</v>
      </c>
      <c r="G991" s="100" t="s">
        <v>1350</v>
      </c>
      <c r="H991" s="101">
        <v>1589</v>
      </c>
      <c r="I991" s="99">
        <v>2</v>
      </c>
      <c r="J991" s="102">
        <f>นครพนม!F90</f>
        <v>261852.79</v>
      </c>
      <c r="K991" s="103">
        <f>นครพนม!AN90</f>
        <v>256120.71000000002</v>
      </c>
      <c r="L991" s="104">
        <f>นครพนม!AO90</f>
        <v>1411391.18</v>
      </c>
      <c r="M991" s="104">
        <f>นครพนม!AP90</f>
        <v>1430149.85</v>
      </c>
      <c r="N991" s="100"/>
      <c r="O991" s="100"/>
      <c r="P991" s="100"/>
      <c r="Q991" s="92">
        <f t="shared" si="36"/>
        <v>-18758.670000000158</v>
      </c>
      <c r="R991" s="93">
        <f t="shared" si="37"/>
        <v>888.22604153555687</v>
      </c>
    </row>
    <row r="992" spans="1:18" x14ac:dyDescent="0.7">
      <c r="A992" s="99">
        <v>4</v>
      </c>
      <c r="B992" s="100" t="s">
        <v>56</v>
      </c>
      <c r="C992" s="100" t="s">
        <v>561</v>
      </c>
      <c r="D992" s="100" t="s">
        <v>112</v>
      </c>
      <c r="E992" s="100" t="s">
        <v>562</v>
      </c>
      <c r="F992" s="100" t="s">
        <v>178</v>
      </c>
      <c r="G992" s="100" t="s">
        <v>1351</v>
      </c>
      <c r="H992" s="101">
        <v>3400</v>
      </c>
      <c r="I992" s="99">
        <v>3</v>
      </c>
      <c r="J992" s="102">
        <f>นครพนม!F91</f>
        <v>233833.64</v>
      </c>
      <c r="K992" s="103">
        <f>นครพนม!AN91</f>
        <v>262422.51</v>
      </c>
      <c r="L992" s="104">
        <f>นครพนม!AO91</f>
        <v>2060973.95</v>
      </c>
      <c r="M992" s="104">
        <f>นครพนม!AP91</f>
        <v>2167882.73</v>
      </c>
      <c r="N992" s="100"/>
      <c r="O992" s="100"/>
      <c r="P992" s="100"/>
      <c r="Q992" s="92">
        <f t="shared" si="36"/>
        <v>-106908.78000000003</v>
      </c>
      <c r="R992" s="93">
        <f t="shared" si="37"/>
        <v>606.16880882352939</v>
      </c>
    </row>
    <row r="993" spans="1:18" x14ac:dyDescent="0.7">
      <c r="A993" s="99">
        <v>5</v>
      </c>
      <c r="B993" s="100" t="s">
        <v>56</v>
      </c>
      <c r="C993" s="100" t="s">
        <v>561</v>
      </c>
      <c r="D993" s="100" t="s">
        <v>112</v>
      </c>
      <c r="E993" s="100" t="s">
        <v>562</v>
      </c>
      <c r="F993" s="100" t="s">
        <v>178</v>
      </c>
      <c r="G993" s="100" t="s">
        <v>1352</v>
      </c>
      <c r="H993" s="101">
        <v>2389</v>
      </c>
      <c r="I993" s="99">
        <v>2</v>
      </c>
      <c r="J993" s="102">
        <f>นครพนม!F92</f>
        <v>302174.02</v>
      </c>
      <c r="K993" s="103">
        <f>นครพนม!AN92</f>
        <v>409808.2</v>
      </c>
      <c r="L993" s="104">
        <f>นครพนม!AO92</f>
        <v>1342998.19</v>
      </c>
      <c r="M993" s="104">
        <f>นครพนม!AP92</f>
        <v>1308991.29</v>
      </c>
      <c r="N993" s="100"/>
      <c r="O993" s="100"/>
      <c r="P993" s="100"/>
      <c r="Q993" s="92">
        <f t="shared" si="36"/>
        <v>34006.899999999907</v>
      </c>
      <c r="R993" s="93">
        <f t="shared" si="37"/>
        <v>562.15914190037665</v>
      </c>
    </row>
    <row r="994" spans="1:18" x14ac:dyDescent="0.7">
      <c r="A994" s="99">
        <v>6</v>
      </c>
      <c r="B994" s="100" t="s">
        <v>56</v>
      </c>
      <c r="C994" s="100" t="s">
        <v>561</v>
      </c>
      <c r="D994" s="100" t="s">
        <v>112</v>
      </c>
      <c r="E994" s="100" t="s">
        <v>562</v>
      </c>
      <c r="F994" s="100" t="s">
        <v>178</v>
      </c>
      <c r="G994" s="100" t="s">
        <v>1353</v>
      </c>
      <c r="H994" s="101">
        <v>2341</v>
      </c>
      <c r="I994" s="99">
        <v>2</v>
      </c>
      <c r="J994" s="102">
        <f>นครพนม!F93</f>
        <v>226721.77</v>
      </c>
      <c r="K994" s="103">
        <f>นครพนม!AN93</f>
        <v>368236.25</v>
      </c>
      <c r="L994" s="104">
        <f>นครพนม!AO93</f>
        <v>1876359.1800000002</v>
      </c>
      <c r="M994" s="104">
        <f>นครพนม!AP93</f>
        <v>1655521.37</v>
      </c>
      <c r="N994" s="100"/>
      <c r="O994" s="100"/>
      <c r="P994" s="100"/>
      <c r="Q994" s="92">
        <f t="shared" si="36"/>
        <v>220837.81000000006</v>
      </c>
      <c r="R994" s="93">
        <f t="shared" si="37"/>
        <v>801.52036736437424</v>
      </c>
    </row>
    <row r="995" spans="1:18" x14ac:dyDescent="0.7">
      <c r="A995" s="99">
        <v>7</v>
      </c>
      <c r="B995" s="100" t="s">
        <v>56</v>
      </c>
      <c r="C995" s="100" t="s">
        <v>561</v>
      </c>
      <c r="D995" s="100" t="s">
        <v>112</v>
      </c>
      <c r="E995" s="100" t="s">
        <v>562</v>
      </c>
      <c r="F995" s="100" t="s">
        <v>178</v>
      </c>
      <c r="G995" s="100" t="s">
        <v>1354</v>
      </c>
      <c r="H995" s="101">
        <v>1781</v>
      </c>
      <c r="I995" s="99">
        <v>2</v>
      </c>
      <c r="J995" s="102">
        <f>นครพนม!F94</f>
        <v>267240.05</v>
      </c>
      <c r="K995" s="103">
        <f>นครพนม!AN94</f>
        <v>275113.01</v>
      </c>
      <c r="L995" s="104">
        <f>นครพนม!AO94</f>
        <v>989652.74</v>
      </c>
      <c r="M995" s="104">
        <f>นครพนม!AP94</f>
        <v>1235734.71</v>
      </c>
      <c r="N995" s="100"/>
      <c r="O995" s="100"/>
      <c r="P995" s="100"/>
      <c r="Q995" s="92">
        <f t="shared" si="36"/>
        <v>-246081.96999999997</v>
      </c>
      <c r="R995" s="93">
        <f t="shared" si="37"/>
        <v>555.67250982594044</v>
      </c>
    </row>
    <row r="996" spans="1:18" x14ac:dyDescent="0.7">
      <c r="A996" s="99">
        <v>8</v>
      </c>
      <c r="B996" s="100" t="s">
        <v>56</v>
      </c>
      <c r="C996" s="100" t="s">
        <v>561</v>
      </c>
      <c r="D996" s="100" t="s">
        <v>112</v>
      </c>
      <c r="E996" s="100" t="s">
        <v>562</v>
      </c>
      <c r="F996" s="100" t="s">
        <v>178</v>
      </c>
      <c r="G996" s="100" t="s">
        <v>1355</v>
      </c>
      <c r="H996" s="101">
        <v>2682</v>
      </c>
      <c r="I996" s="99">
        <v>2</v>
      </c>
      <c r="J996" s="102">
        <f>นครพนม!F95</f>
        <v>422714.04</v>
      </c>
      <c r="K996" s="103">
        <f>นครพนม!AN95</f>
        <v>561997.67999999993</v>
      </c>
      <c r="L996" s="104">
        <f>นครพนม!AO95</f>
        <v>2203429.7699999996</v>
      </c>
      <c r="M996" s="104">
        <f>นครพนม!AP95</f>
        <v>1785966.71</v>
      </c>
      <c r="N996" s="100"/>
      <c r="O996" s="100"/>
      <c r="P996" s="100"/>
      <c r="Q996" s="92">
        <f t="shared" si="36"/>
        <v>417463.05999999959</v>
      </c>
      <c r="R996" s="93">
        <f t="shared" si="37"/>
        <v>821.56218120805352</v>
      </c>
    </row>
    <row r="997" spans="1:18" x14ac:dyDescent="0.7">
      <c r="A997" s="99">
        <v>9</v>
      </c>
      <c r="B997" s="100" t="s">
        <v>56</v>
      </c>
      <c r="C997" s="100" t="s">
        <v>561</v>
      </c>
      <c r="D997" s="100" t="s">
        <v>112</v>
      </c>
      <c r="E997" s="100" t="s">
        <v>562</v>
      </c>
      <c r="F997" s="100" t="s">
        <v>178</v>
      </c>
      <c r="G997" s="100" t="s">
        <v>1356</v>
      </c>
      <c r="H997" s="101">
        <v>1785</v>
      </c>
      <c r="I997" s="99">
        <v>2</v>
      </c>
      <c r="J997" s="102">
        <f>นครพนม!F96</f>
        <v>131738.78</v>
      </c>
      <c r="K997" s="103">
        <f>นครพนม!AN96</f>
        <v>234607.9</v>
      </c>
      <c r="L997" s="104">
        <f>นครพนม!AO96</f>
        <v>1668047.23</v>
      </c>
      <c r="M997" s="104">
        <f>นครพนม!AP96</f>
        <v>1653172.26</v>
      </c>
      <c r="N997" s="100"/>
      <c r="O997" s="100"/>
      <c r="P997" s="100"/>
      <c r="Q997" s="92">
        <f t="shared" si="36"/>
        <v>14874.969999999972</v>
      </c>
      <c r="R997" s="93">
        <f t="shared" si="37"/>
        <v>934.48024089635851</v>
      </c>
    </row>
    <row r="998" spans="1:18" x14ac:dyDescent="0.7">
      <c r="A998" s="99">
        <v>10</v>
      </c>
      <c r="B998" s="100" t="s">
        <v>56</v>
      </c>
      <c r="C998" s="100" t="s">
        <v>561</v>
      </c>
      <c r="D998" s="100" t="s">
        <v>112</v>
      </c>
      <c r="E998" s="100" t="s">
        <v>562</v>
      </c>
      <c r="F998" s="100" t="s">
        <v>178</v>
      </c>
      <c r="G998" s="100" t="s">
        <v>1357</v>
      </c>
      <c r="H998" s="101">
        <v>3086</v>
      </c>
      <c r="I998" s="99">
        <v>3</v>
      </c>
      <c r="J998" s="102">
        <f>นครพนม!F97</f>
        <v>343659.22</v>
      </c>
      <c r="K998" s="103">
        <f>นครพนม!AN97</f>
        <v>485246.75</v>
      </c>
      <c r="L998" s="104">
        <f>นครพนม!AO97</f>
        <v>631701.14</v>
      </c>
      <c r="M998" s="104">
        <f>นครพนม!AP97</f>
        <v>583996.68999999994</v>
      </c>
      <c r="N998" s="100"/>
      <c r="O998" s="100"/>
      <c r="P998" s="100"/>
      <c r="Q998" s="92">
        <f t="shared" si="36"/>
        <v>47704.45000000007</v>
      </c>
      <c r="R998" s="93">
        <f t="shared" si="37"/>
        <v>204.69900842514582</v>
      </c>
    </row>
    <row r="999" spans="1:18" x14ac:dyDescent="0.7">
      <c r="A999" s="99">
        <v>11</v>
      </c>
      <c r="B999" s="100" t="s">
        <v>56</v>
      </c>
      <c r="C999" s="100" t="s">
        <v>561</v>
      </c>
      <c r="D999" s="100" t="s">
        <v>112</v>
      </c>
      <c r="E999" s="100" t="s">
        <v>562</v>
      </c>
      <c r="F999" s="100" t="s">
        <v>178</v>
      </c>
      <c r="G999" s="100" t="s">
        <v>1358</v>
      </c>
      <c r="H999" s="101">
        <v>2935</v>
      </c>
      <c r="I999" s="99">
        <v>2</v>
      </c>
      <c r="J999" s="102">
        <f>นครพนม!F98</f>
        <v>334427.37</v>
      </c>
      <c r="K999" s="103">
        <f>นครพนม!AN98</f>
        <v>372947.58999999997</v>
      </c>
      <c r="L999" s="104">
        <f>นครพนม!AO98</f>
        <v>1375657.74</v>
      </c>
      <c r="M999" s="104">
        <f>นครพนม!AP98</f>
        <v>1646880.0499999998</v>
      </c>
      <c r="N999" s="100"/>
      <c r="O999" s="100"/>
      <c r="P999" s="100"/>
      <c r="Q999" s="92">
        <f t="shared" si="36"/>
        <v>-271222.30999999982</v>
      </c>
      <c r="R999" s="93">
        <f t="shared" si="37"/>
        <v>468.70791822827937</v>
      </c>
    </row>
    <row r="1000" spans="1:18" x14ac:dyDescent="0.7">
      <c r="A1000" s="99">
        <v>12</v>
      </c>
      <c r="B1000" s="100" t="s">
        <v>56</v>
      </c>
      <c r="C1000" s="100" t="s">
        <v>561</v>
      </c>
      <c r="D1000" s="100" t="s">
        <v>112</v>
      </c>
      <c r="E1000" s="100" t="s">
        <v>562</v>
      </c>
      <c r="F1000" s="100" t="s">
        <v>178</v>
      </c>
      <c r="G1000" s="100" t="s">
        <v>1359</v>
      </c>
      <c r="H1000" s="101">
        <v>3083</v>
      </c>
      <c r="I1000" s="99">
        <v>3</v>
      </c>
      <c r="J1000" s="102">
        <f>นครพนม!F99</f>
        <v>229028.46</v>
      </c>
      <c r="K1000" s="103">
        <f>นครพนม!AN99</f>
        <v>310727.51</v>
      </c>
      <c r="L1000" s="104">
        <f>นครพนม!AO99</f>
        <v>1883206.64</v>
      </c>
      <c r="M1000" s="104">
        <f>นครพนม!AP99</f>
        <v>2110616.48</v>
      </c>
      <c r="N1000" s="100"/>
      <c r="O1000" s="100"/>
      <c r="P1000" s="100"/>
      <c r="Q1000" s="92">
        <f t="shared" si="36"/>
        <v>-227409.84000000008</v>
      </c>
      <c r="R1000" s="93">
        <f t="shared" si="37"/>
        <v>610.83575737917613</v>
      </c>
    </row>
    <row r="1001" spans="1:18" x14ac:dyDescent="0.7">
      <c r="A1001" s="99">
        <v>13</v>
      </c>
      <c r="B1001" s="100" t="s">
        <v>56</v>
      </c>
      <c r="C1001" s="100" t="s">
        <v>561</v>
      </c>
      <c r="D1001" s="100" t="s">
        <v>112</v>
      </c>
      <c r="E1001" s="100" t="s">
        <v>562</v>
      </c>
      <c r="F1001" s="100" t="s">
        <v>178</v>
      </c>
      <c r="G1001" s="100" t="s">
        <v>1360</v>
      </c>
      <c r="H1001" s="101">
        <v>2178</v>
      </c>
      <c r="I1001" s="99">
        <v>2</v>
      </c>
      <c r="J1001" s="102">
        <f>นครพนม!F100</f>
        <v>131243.67000000001</v>
      </c>
      <c r="K1001" s="103">
        <f>นครพนม!AN100</f>
        <v>295376.95</v>
      </c>
      <c r="L1001" s="104">
        <f>นครพนม!AO100</f>
        <v>1152790.99</v>
      </c>
      <c r="M1001" s="104">
        <f>นครพนม!AP100</f>
        <v>1235887.8999999999</v>
      </c>
      <c r="N1001" s="100"/>
      <c r="O1001" s="100"/>
      <c r="P1001" s="100"/>
      <c r="Q1001" s="92">
        <f t="shared" si="36"/>
        <v>-83096.909999999916</v>
      </c>
      <c r="R1001" s="93">
        <f t="shared" si="37"/>
        <v>529.28879247015607</v>
      </c>
    </row>
    <row r="1002" spans="1:18" x14ac:dyDescent="0.7">
      <c r="A1002" s="99">
        <v>14</v>
      </c>
      <c r="B1002" s="100" t="s">
        <v>56</v>
      </c>
      <c r="C1002" s="100" t="s">
        <v>561</v>
      </c>
      <c r="D1002" s="100" t="s">
        <v>112</v>
      </c>
      <c r="E1002" s="100" t="s">
        <v>562</v>
      </c>
      <c r="F1002" s="100" t="s">
        <v>178</v>
      </c>
      <c r="G1002" s="100" t="s">
        <v>1361</v>
      </c>
      <c r="H1002" s="101">
        <v>1955</v>
      </c>
      <c r="I1002" s="99">
        <v>2</v>
      </c>
      <c r="J1002" s="102">
        <f>นครพนม!F101</f>
        <v>408510.61</v>
      </c>
      <c r="K1002" s="103">
        <f>นครพนม!AN101</f>
        <v>401220.58999999997</v>
      </c>
      <c r="L1002" s="104">
        <f>นครพนม!AO101</f>
        <v>1186315.1200000001</v>
      </c>
      <c r="M1002" s="104">
        <f>นครพนม!AP101</f>
        <v>1301422.81</v>
      </c>
      <c r="N1002" s="100"/>
      <c r="O1002" s="100"/>
      <c r="P1002" s="100"/>
      <c r="Q1002" s="92">
        <f t="shared" si="36"/>
        <v>-115107.68999999994</v>
      </c>
      <c r="R1002" s="93">
        <f t="shared" si="37"/>
        <v>606.8108030690538</v>
      </c>
    </row>
    <row r="1003" spans="1:18" x14ac:dyDescent="0.7">
      <c r="A1003" s="99">
        <v>15</v>
      </c>
      <c r="B1003" s="100" t="s">
        <v>56</v>
      </c>
      <c r="C1003" s="100" t="s">
        <v>561</v>
      </c>
      <c r="D1003" s="100" t="s">
        <v>112</v>
      </c>
      <c r="E1003" s="100" t="s">
        <v>562</v>
      </c>
      <c r="F1003" s="100" t="s">
        <v>178</v>
      </c>
      <c r="G1003" s="100" t="s">
        <v>1362</v>
      </c>
      <c r="H1003" s="101">
        <v>2753</v>
      </c>
      <c r="I1003" s="99">
        <v>2</v>
      </c>
      <c r="J1003" s="102">
        <f>นครพนม!F102</f>
        <v>499938.7</v>
      </c>
      <c r="K1003" s="103">
        <f>นครพนม!AN102</f>
        <v>1255377.78</v>
      </c>
      <c r="L1003" s="104">
        <f>นครพนม!AO102</f>
        <v>1857298.23</v>
      </c>
      <c r="M1003" s="104">
        <f>นครพนม!AP102</f>
        <v>1562050.19</v>
      </c>
      <c r="N1003" s="100"/>
      <c r="O1003" s="100"/>
      <c r="P1003" s="100"/>
      <c r="Q1003" s="92">
        <f t="shared" si="36"/>
        <v>295248.04000000004</v>
      </c>
      <c r="R1003" s="93">
        <f t="shared" si="37"/>
        <v>674.64519796585546</v>
      </c>
    </row>
    <row r="1004" spans="1:18" x14ac:dyDescent="0.7">
      <c r="A1004" s="99">
        <v>16</v>
      </c>
      <c r="B1004" s="100" t="s">
        <v>56</v>
      </c>
      <c r="C1004" s="100" t="s">
        <v>561</v>
      </c>
      <c r="D1004" s="100" t="s">
        <v>112</v>
      </c>
      <c r="E1004" s="100" t="s">
        <v>562</v>
      </c>
      <c r="F1004" s="100" t="s">
        <v>178</v>
      </c>
      <c r="G1004" s="100" t="s">
        <v>1363</v>
      </c>
      <c r="H1004" s="101">
        <v>2934</v>
      </c>
      <c r="I1004" s="99">
        <v>2</v>
      </c>
      <c r="J1004" s="102">
        <f>นครพนม!F103</f>
        <v>201480.12</v>
      </c>
      <c r="K1004" s="103">
        <f>นครพนม!AN103</f>
        <v>287542.03000000003</v>
      </c>
      <c r="L1004" s="104">
        <f>นครพนม!AO103</f>
        <v>1712329.07</v>
      </c>
      <c r="M1004" s="104">
        <f>นครพนม!AP103</f>
        <v>1827128.6</v>
      </c>
      <c r="N1004" s="100"/>
      <c r="O1004" s="100"/>
      <c r="P1004" s="100"/>
      <c r="Q1004" s="92">
        <f t="shared" si="36"/>
        <v>-114799.53000000003</v>
      </c>
      <c r="R1004" s="93">
        <f t="shared" si="37"/>
        <v>583.61590661213359</v>
      </c>
    </row>
    <row r="1005" spans="1:18" x14ac:dyDescent="0.7">
      <c r="A1005" s="99">
        <v>17</v>
      </c>
      <c r="B1005" s="100" t="s">
        <v>56</v>
      </c>
      <c r="C1005" s="100" t="s">
        <v>561</v>
      </c>
      <c r="D1005" s="100" t="s">
        <v>112</v>
      </c>
      <c r="E1005" s="100" t="s">
        <v>562</v>
      </c>
      <c r="F1005" s="100" t="s">
        <v>178</v>
      </c>
      <c r="G1005" s="100" t="s">
        <v>1364</v>
      </c>
      <c r="H1005" s="101">
        <v>3440</v>
      </c>
      <c r="I1005" s="99">
        <v>3</v>
      </c>
      <c r="J1005" s="102">
        <f>นครพนม!F104</f>
        <v>184348.88</v>
      </c>
      <c r="K1005" s="103">
        <f>นครพนม!AN104</f>
        <v>481889.52999999997</v>
      </c>
      <c r="L1005" s="104">
        <f>นครพนม!AO104</f>
        <v>1708172.22</v>
      </c>
      <c r="M1005" s="104">
        <f>นครพนม!AP104</f>
        <v>1769706.36</v>
      </c>
      <c r="N1005" s="100"/>
      <c r="O1005" s="100"/>
      <c r="P1005" s="100"/>
      <c r="Q1005" s="92">
        <f t="shared" si="36"/>
        <v>-61534.14000000013</v>
      </c>
      <c r="R1005" s="93">
        <f t="shared" si="37"/>
        <v>496.56169186046509</v>
      </c>
    </row>
    <row r="1006" spans="1:18" x14ac:dyDescent="0.7">
      <c r="A1006" s="99">
        <v>18</v>
      </c>
      <c r="B1006" s="100" t="s">
        <v>56</v>
      </c>
      <c r="C1006" s="100" t="s">
        <v>561</v>
      </c>
      <c r="D1006" s="100" t="s">
        <v>112</v>
      </c>
      <c r="E1006" s="100" t="s">
        <v>562</v>
      </c>
      <c r="F1006" s="100" t="s">
        <v>178</v>
      </c>
      <c r="G1006" s="100" t="s">
        <v>1365</v>
      </c>
      <c r="H1006" s="101">
        <v>1937</v>
      </c>
      <c r="I1006" s="99">
        <v>2</v>
      </c>
      <c r="J1006" s="102">
        <f>นครพนม!F105</f>
        <v>406117.65</v>
      </c>
      <c r="K1006" s="103">
        <f>นครพนม!AN105</f>
        <v>440361.58</v>
      </c>
      <c r="L1006" s="104">
        <f>นครพนม!AO105</f>
        <v>1963663.6400000001</v>
      </c>
      <c r="M1006" s="104">
        <f>นครพนม!AP105</f>
        <v>1860998.51</v>
      </c>
      <c r="N1006" s="100"/>
      <c r="O1006" s="100"/>
      <c r="P1006" s="100"/>
      <c r="Q1006" s="92">
        <f t="shared" si="36"/>
        <v>102665.13000000012</v>
      </c>
      <c r="R1006" s="93">
        <f t="shared" si="37"/>
        <v>1013.7654310789882</v>
      </c>
    </row>
    <row r="1007" spans="1:18" x14ac:dyDescent="0.7">
      <c r="A1007" s="99">
        <v>19</v>
      </c>
      <c r="B1007" s="100" t="s">
        <v>56</v>
      </c>
      <c r="C1007" s="100" t="s">
        <v>561</v>
      </c>
      <c r="D1007" s="100" t="s">
        <v>112</v>
      </c>
      <c r="E1007" s="100" t="s">
        <v>562</v>
      </c>
      <c r="F1007" s="100" t="s">
        <v>178</v>
      </c>
      <c r="G1007" s="100" t="s">
        <v>1366</v>
      </c>
      <c r="H1007" s="101">
        <v>2642</v>
      </c>
      <c r="I1007" s="99">
        <v>2</v>
      </c>
      <c r="J1007" s="102">
        <f>นครพนม!F106</f>
        <v>111584.73</v>
      </c>
      <c r="K1007" s="103">
        <f>นครพนม!AN106</f>
        <v>155737.28999999998</v>
      </c>
      <c r="L1007" s="104">
        <f>นครพนม!AO106</f>
        <v>1545646.06</v>
      </c>
      <c r="M1007" s="104">
        <f>นครพนม!AP106</f>
        <v>1620747.23</v>
      </c>
      <c r="N1007" s="100"/>
      <c r="O1007" s="100"/>
      <c r="P1007" s="100"/>
      <c r="Q1007" s="92">
        <f t="shared" si="36"/>
        <v>-75101.169999999925</v>
      </c>
      <c r="R1007" s="93">
        <f t="shared" si="37"/>
        <v>585.02878879636637</v>
      </c>
    </row>
    <row r="1008" spans="1:18" x14ac:dyDescent="0.7">
      <c r="A1008" s="99">
        <v>20</v>
      </c>
      <c r="B1008" s="100" t="s">
        <v>56</v>
      </c>
      <c r="C1008" s="100" t="s">
        <v>561</v>
      </c>
      <c r="D1008" s="100" t="s">
        <v>112</v>
      </c>
      <c r="E1008" s="100" t="s">
        <v>562</v>
      </c>
      <c r="F1008" s="100" t="s">
        <v>178</v>
      </c>
      <c r="G1008" s="100" t="s">
        <v>1367</v>
      </c>
      <c r="H1008" s="101">
        <v>2293</v>
      </c>
      <c r="I1008" s="99">
        <v>2</v>
      </c>
      <c r="J1008" s="102">
        <f>นครพนม!F107</f>
        <v>1000402.59</v>
      </c>
      <c r="K1008" s="103">
        <f>นครพนม!AN107</f>
        <v>928813.98</v>
      </c>
      <c r="L1008" s="104">
        <f>นครพนม!AO107</f>
        <v>1215320</v>
      </c>
      <c r="M1008" s="104">
        <f>นครพนม!AP107</f>
        <v>1178028.04</v>
      </c>
      <c r="N1008" s="100"/>
      <c r="O1008" s="100"/>
      <c r="P1008" s="100"/>
      <c r="Q1008" s="92">
        <f t="shared" si="36"/>
        <v>37291.959999999963</v>
      </c>
      <c r="R1008" s="93">
        <f t="shared" si="37"/>
        <v>530.01308329699089</v>
      </c>
    </row>
    <row r="1009" spans="1:18" s="111" customFormat="1" x14ac:dyDescent="0.7">
      <c r="A1009" s="105">
        <v>7</v>
      </c>
      <c r="B1009" s="106" t="s">
        <v>56</v>
      </c>
      <c r="C1009" s="106"/>
      <c r="D1009" s="106"/>
      <c r="E1009" s="198" t="s">
        <v>75</v>
      </c>
      <c r="F1009" s="198"/>
      <c r="G1009" s="198" t="s">
        <v>564</v>
      </c>
      <c r="H1009" s="112">
        <f>SUM(H989:H1008)</f>
        <v>48894</v>
      </c>
      <c r="I1009" s="105"/>
      <c r="J1009" s="108">
        <f>SUM(J989:J1008)</f>
        <v>5804946.8600000013</v>
      </c>
      <c r="K1009" s="108">
        <f>SUM(K989:K1008)</f>
        <v>7874914.5</v>
      </c>
      <c r="L1009" s="108">
        <f>SUM(L989:L1008)</f>
        <v>28251033.859999999</v>
      </c>
      <c r="M1009" s="108">
        <f>SUM(M989:M1008)</f>
        <v>28496139.02</v>
      </c>
      <c r="N1009" s="106">
        <v>19</v>
      </c>
      <c r="O1009" s="106">
        <v>19</v>
      </c>
      <c r="P1009" s="106">
        <f>N1009-O1009</f>
        <v>0</v>
      </c>
      <c r="Q1009" s="109">
        <f t="shared" si="36"/>
        <v>-245105.16000000015</v>
      </c>
      <c r="R1009" s="110">
        <f>L1009/H1009</f>
        <v>577.80164969116868</v>
      </c>
    </row>
    <row r="1010" spans="1:18" x14ac:dyDescent="0.7">
      <c r="A1010" s="99">
        <v>1</v>
      </c>
      <c r="B1010" s="100" t="s">
        <v>56</v>
      </c>
      <c r="C1010" s="100" t="s">
        <v>565</v>
      </c>
      <c r="D1010" s="100" t="s">
        <v>119</v>
      </c>
      <c r="E1010" s="100" t="s">
        <v>566</v>
      </c>
      <c r="F1010" s="100" t="s">
        <v>208</v>
      </c>
      <c r="G1010" s="100" t="s">
        <v>567</v>
      </c>
      <c r="H1010" s="101"/>
      <c r="I1010" s="99"/>
      <c r="J1010" s="102"/>
      <c r="K1010" s="103"/>
      <c r="L1010" s="104"/>
      <c r="M1010" s="104"/>
      <c r="N1010" s="100"/>
      <c r="O1010" s="100"/>
      <c r="P1010" s="100"/>
    </row>
    <row r="1011" spans="1:18" x14ac:dyDescent="0.7">
      <c r="A1011" s="99">
        <v>2</v>
      </c>
      <c r="B1011" s="100" t="s">
        <v>56</v>
      </c>
      <c r="C1011" s="100" t="s">
        <v>565</v>
      </c>
      <c r="D1011" s="100" t="s">
        <v>119</v>
      </c>
      <c r="E1011" s="100" t="s">
        <v>566</v>
      </c>
      <c r="F1011" s="100" t="s">
        <v>178</v>
      </c>
      <c r="G1011" s="100" t="s">
        <v>1368</v>
      </c>
      <c r="H1011" s="101">
        <v>2877</v>
      </c>
      <c r="I1011" s="99">
        <v>2</v>
      </c>
      <c r="J1011" s="102">
        <f>นครพนม!F108</f>
        <v>381387.53</v>
      </c>
      <c r="K1011" s="103">
        <f>นครพนม!AN108</f>
        <v>399719.78</v>
      </c>
      <c r="L1011" s="104">
        <f>นครพนม!AO108</f>
        <v>1774863.39</v>
      </c>
      <c r="M1011" s="104">
        <f>นครพนม!AP108</f>
        <v>1718682.35</v>
      </c>
      <c r="N1011" s="100"/>
      <c r="O1011" s="100"/>
      <c r="P1011" s="100"/>
      <c r="Q1011" s="92">
        <f t="shared" si="36"/>
        <v>56181.039999999804</v>
      </c>
      <c r="R1011" s="93">
        <f t="shared" si="37"/>
        <v>616.91462982273197</v>
      </c>
    </row>
    <row r="1012" spans="1:18" x14ac:dyDescent="0.7">
      <c r="A1012" s="99">
        <v>3</v>
      </c>
      <c r="B1012" s="100" t="s">
        <v>56</v>
      </c>
      <c r="C1012" s="100" t="s">
        <v>565</v>
      </c>
      <c r="D1012" s="100" t="s">
        <v>119</v>
      </c>
      <c r="E1012" s="100" t="s">
        <v>566</v>
      </c>
      <c r="F1012" s="100" t="s">
        <v>178</v>
      </c>
      <c r="G1012" s="100" t="s">
        <v>1369</v>
      </c>
      <c r="H1012" s="101">
        <v>2927</v>
      </c>
      <c r="I1012" s="99">
        <v>2</v>
      </c>
      <c r="J1012" s="102">
        <f>นครพนม!F109</f>
        <v>706301.34</v>
      </c>
      <c r="K1012" s="103">
        <f>นครพนม!AN109</f>
        <v>722979.83</v>
      </c>
      <c r="L1012" s="104">
        <f>นครพนม!AO109</f>
        <v>1363346.03</v>
      </c>
      <c r="M1012" s="104">
        <f>นครพนม!AP109</f>
        <v>1231827.68</v>
      </c>
      <c r="N1012" s="100"/>
      <c r="O1012" s="100"/>
      <c r="P1012" s="100"/>
      <c r="Q1012" s="92">
        <f t="shared" si="36"/>
        <v>131518.35000000009</v>
      </c>
      <c r="R1012" s="93">
        <f t="shared" si="37"/>
        <v>465.78272292449606</v>
      </c>
    </row>
    <row r="1013" spans="1:18" x14ac:dyDescent="0.7">
      <c r="A1013" s="99">
        <v>4</v>
      </c>
      <c r="B1013" s="100" t="s">
        <v>56</v>
      </c>
      <c r="C1013" s="100" t="s">
        <v>565</v>
      </c>
      <c r="D1013" s="100" t="s">
        <v>119</v>
      </c>
      <c r="E1013" s="100" t="s">
        <v>566</v>
      </c>
      <c r="F1013" s="100" t="s">
        <v>178</v>
      </c>
      <c r="G1013" s="100" t="s">
        <v>1370</v>
      </c>
      <c r="H1013" s="101">
        <v>4184</v>
      </c>
      <c r="I1013" s="99">
        <v>3</v>
      </c>
      <c r="J1013" s="102">
        <f>นครพนม!F110</f>
        <v>427324.05</v>
      </c>
      <c r="K1013" s="103">
        <f>นครพนม!AN110</f>
        <v>435873.52</v>
      </c>
      <c r="L1013" s="104">
        <f>นครพนม!AO110</f>
        <v>1634483.48</v>
      </c>
      <c r="M1013" s="104">
        <f>นครพนม!AP110</f>
        <v>1697314.1199999999</v>
      </c>
      <c r="N1013" s="100"/>
      <c r="O1013" s="100"/>
      <c r="P1013" s="100"/>
      <c r="Q1013" s="92">
        <f t="shared" si="36"/>
        <v>-62830.639999999898</v>
      </c>
      <c r="R1013" s="93">
        <f t="shared" si="37"/>
        <v>390.65092734225618</v>
      </c>
    </row>
    <row r="1014" spans="1:18" x14ac:dyDescent="0.7">
      <c r="A1014" s="99">
        <v>5</v>
      </c>
      <c r="B1014" s="100" t="s">
        <v>56</v>
      </c>
      <c r="C1014" s="100" t="s">
        <v>565</v>
      </c>
      <c r="D1014" s="100" t="s">
        <v>119</v>
      </c>
      <c r="E1014" s="100" t="s">
        <v>566</v>
      </c>
      <c r="F1014" s="100" t="s">
        <v>178</v>
      </c>
      <c r="G1014" s="100" t="s">
        <v>1371</v>
      </c>
      <c r="H1014" s="101">
        <v>4677</v>
      </c>
      <c r="I1014" s="99">
        <v>4</v>
      </c>
      <c r="J1014" s="102">
        <f>นครพนม!F111</f>
        <v>514560.02</v>
      </c>
      <c r="K1014" s="103">
        <f>นครพนม!AN111</f>
        <v>650424.52</v>
      </c>
      <c r="L1014" s="104">
        <f>นครพนม!AO111</f>
        <v>1822750.6400000001</v>
      </c>
      <c r="M1014" s="104">
        <f>นครพนม!AP111</f>
        <v>1924560.8</v>
      </c>
      <c r="N1014" s="100"/>
      <c r="O1014" s="100"/>
      <c r="P1014" s="100"/>
      <c r="Q1014" s="92">
        <f t="shared" si="36"/>
        <v>-101810.15999999992</v>
      </c>
      <c r="R1014" s="93">
        <f t="shared" si="37"/>
        <v>389.72645713063935</v>
      </c>
    </row>
    <row r="1015" spans="1:18" x14ac:dyDescent="0.7">
      <c r="A1015" s="99">
        <v>6</v>
      </c>
      <c r="B1015" s="100" t="s">
        <v>56</v>
      </c>
      <c r="C1015" s="100" t="s">
        <v>565</v>
      </c>
      <c r="D1015" s="100" t="s">
        <v>119</v>
      </c>
      <c r="E1015" s="100" t="s">
        <v>566</v>
      </c>
      <c r="F1015" s="100" t="s">
        <v>178</v>
      </c>
      <c r="G1015" s="100" t="s">
        <v>1372</v>
      </c>
      <c r="H1015" s="101">
        <v>2227</v>
      </c>
      <c r="I1015" s="99">
        <v>2</v>
      </c>
      <c r="J1015" s="102">
        <f>นครพนม!F112</f>
        <v>518087.21</v>
      </c>
      <c r="K1015" s="103">
        <f>นครพนม!AN112</f>
        <v>574469.01</v>
      </c>
      <c r="L1015" s="104">
        <f>นครพนม!AO112</f>
        <v>1490243.7999999998</v>
      </c>
      <c r="M1015" s="104">
        <f>นครพนม!AP112</f>
        <v>1495781.53</v>
      </c>
      <c r="N1015" s="100"/>
      <c r="O1015" s="100"/>
      <c r="P1015" s="100"/>
      <c r="Q1015" s="92">
        <f t="shared" si="36"/>
        <v>-5537.7300000002142</v>
      </c>
      <c r="R1015" s="93">
        <f t="shared" si="37"/>
        <v>669.17099236641218</v>
      </c>
    </row>
    <row r="1016" spans="1:18" x14ac:dyDescent="0.7">
      <c r="A1016" s="99">
        <v>7</v>
      </c>
      <c r="B1016" s="100" t="s">
        <v>56</v>
      </c>
      <c r="C1016" s="100" t="s">
        <v>565</v>
      </c>
      <c r="D1016" s="100" t="s">
        <v>119</v>
      </c>
      <c r="E1016" s="100" t="s">
        <v>566</v>
      </c>
      <c r="F1016" s="100" t="s">
        <v>178</v>
      </c>
      <c r="G1016" s="100" t="s">
        <v>1373</v>
      </c>
      <c r="H1016" s="101">
        <v>815</v>
      </c>
      <c r="I1016" s="99">
        <v>1</v>
      </c>
      <c r="J1016" s="102">
        <f>นครพนม!F113</f>
        <v>432427.11</v>
      </c>
      <c r="K1016" s="103">
        <f>นครพนม!AN113</f>
        <v>438738.17</v>
      </c>
      <c r="L1016" s="104">
        <f>นครพนม!AO113</f>
        <v>1260714.44</v>
      </c>
      <c r="M1016" s="104">
        <f>นครพนม!AP113</f>
        <v>1178308.21</v>
      </c>
      <c r="N1016" s="100"/>
      <c r="O1016" s="100"/>
      <c r="P1016" s="100"/>
      <c r="Q1016" s="92">
        <f t="shared" si="36"/>
        <v>82406.229999999981</v>
      </c>
      <c r="R1016" s="93">
        <f t="shared" si="37"/>
        <v>1546.8888834355828</v>
      </c>
    </row>
    <row r="1017" spans="1:18" x14ac:dyDescent="0.7">
      <c r="A1017" s="99">
        <v>8</v>
      </c>
      <c r="B1017" s="100" t="s">
        <v>56</v>
      </c>
      <c r="C1017" s="100" t="s">
        <v>565</v>
      </c>
      <c r="D1017" s="100" t="s">
        <v>119</v>
      </c>
      <c r="E1017" s="100" t="s">
        <v>566</v>
      </c>
      <c r="F1017" s="100" t="s">
        <v>178</v>
      </c>
      <c r="G1017" s="100" t="s">
        <v>1374</v>
      </c>
      <c r="H1017" s="101">
        <v>3601</v>
      </c>
      <c r="I1017" s="99">
        <v>3</v>
      </c>
      <c r="J1017" s="102">
        <f>นครพนม!F114</f>
        <v>431075.19</v>
      </c>
      <c r="K1017" s="103">
        <f>นครพนม!AN114</f>
        <v>930914.75</v>
      </c>
      <c r="L1017" s="104">
        <f>นครพนม!AO114</f>
        <v>2499483.08</v>
      </c>
      <c r="M1017" s="104">
        <f>นครพนม!AP114</f>
        <v>1858045.95</v>
      </c>
      <c r="N1017" s="100"/>
      <c r="O1017" s="100"/>
      <c r="P1017" s="100"/>
      <c r="Q1017" s="92">
        <f t="shared" si="36"/>
        <v>641437.13000000012</v>
      </c>
      <c r="R1017" s="93">
        <f t="shared" si="37"/>
        <v>694.10804776450993</v>
      </c>
    </row>
    <row r="1018" spans="1:18" x14ac:dyDescent="0.7">
      <c r="A1018" s="99">
        <v>9</v>
      </c>
      <c r="B1018" s="100" t="s">
        <v>56</v>
      </c>
      <c r="C1018" s="100" t="s">
        <v>565</v>
      </c>
      <c r="D1018" s="100" t="s">
        <v>119</v>
      </c>
      <c r="E1018" s="100" t="s">
        <v>566</v>
      </c>
      <c r="F1018" s="100" t="s">
        <v>178</v>
      </c>
      <c r="G1018" s="100" t="s">
        <v>1375</v>
      </c>
      <c r="H1018" s="101">
        <v>2371</v>
      </c>
      <c r="I1018" s="99">
        <v>2</v>
      </c>
      <c r="J1018" s="102">
        <f>นครพนม!F115</f>
        <v>529919.53</v>
      </c>
      <c r="K1018" s="103">
        <f>นครพนม!AN115</f>
        <v>570773.18000000005</v>
      </c>
      <c r="L1018" s="104">
        <f>นครพนม!AO115</f>
        <v>1810499.95</v>
      </c>
      <c r="M1018" s="104">
        <f>นครพนม!AP115</f>
        <v>1770602.21</v>
      </c>
      <c r="N1018" s="100"/>
      <c r="O1018" s="100"/>
      <c r="P1018" s="100"/>
      <c r="Q1018" s="92">
        <f t="shared" si="36"/>
        <v>39897.739999999991</v>
      </c>
      <c r="R1018" s="93">
        <f t="shared" si="37"/>
        <v>763.60183466891601</v>
      </c>
    </row>
    <row r="1019" spans="1:18" x14ac:dyDescent="0.7">
      <c r="A1019" s="99">
        <v>10</v>
      </c>
      <c r="B1019" s="100" t="s">
        <v>56</v>
      </c>
      <c r="C1019" s="100" t="s">
        <v>565</v>
      </c>
      <c r="D1019" s="100" t="s">
        <v>119</v>
      </c>
      <c r="E1019" s="100" t="s">
        <v>566</v>
      </c>
      <c r="F1019" s="100" t="s">
        <v>178</v>
      </c>
      <c r="G1019" s="100" t="s">
        <v>1376</v>
      </c>
      <c r="H1019" s="101">
        <v>1293</v>
      </c>
      <c r="I1019" s="99">
        <v>1</v>
      </c>
      <c r="J1019" s="102">
        <f>นครพนม!F116</f>
        <v>511679.51</v>
      </c>
      <c r="K1019" s="103">
        <f>นครพนม!AN116</f>
        <v>539514.82000000007</v>
      </c>
      <c r="L1019" s="104">
        <f>นครพนม!AO116</f>
        <v>1367206.05</v>
      </c>
      <c r="M1019" s="104">
        <f>นครพนม!AP116</f>
        <v>1361551.6800000002</v>
      </c>
      <c r="N1019" s="100"/>
      <c r="O1019" s="100"/>
      <c r="P1019" s="100"/>
      <c r="Q1019" s="92">
        <f t="shared" si="36"/>
        <v>5654.3699999998789</v>
      </c>
      <c r="R1019" s="93">
        <f t="shared" si="37"/>
        <v>1057.3906032482598</v>
      </c>
    </row>
    <row r="1020" spans="1:18" x14ac:dyDescent="0.7">
      <c r="A1020" s="99">
        <v>11</v>
      </c>
      <c r="B1020" s="100" t="s">
        <v>56</v>
      </c>
      <c r="C1020" s="100" t="s">
        <v>565</v>
      </c>
      <c r="D1020" s="100" t="s">
        <v>119</v>
      </c>
      <c r="E1020" s="100" t="s">
        <v>566</v>
      </c>
      <c r="F1020" s="100" t="s">
        <v>178</v>
      </c>
      <c r="G1020" s="100" t="s">
        <v>1377</v>
      </c>
      <c r="H1020" s="101">
        <v>3237</v>
      </c>
      <c r="I1020" s="99">
        <v>3</v>
      </c>
      <c r="J1020" s="102">
        <f>นครพนม!F117</f>
        <v>647935.4</v>
      </c>
      <c r="K1020" s="103">
        <f>นครพนม!AN117</f>
        <v>653308.35</v>
      </c>
      <c r="L1020" s="104">
        <f>นครพนม!AO117</f>
        <v>2626234.36</v>
      </c>
      <c r="M1020" s="104">
        <f>นครพนม!AP117</f>
        <v>2298703.71</v>
      </c>
      <c r="N1020" s="100"/>
      <c r="O1020" s="100"/>
      <c r="P1020" s="100"/>
      <c r="Q1020" s="92">
        <f t="shared" si="36"/>
        <v>327530.64999999991</v>
      </c>
      <c r="R1020" s="93">
        <f t="shared" si="37"/>
        <v>811.31738029039229</v>
      </c>
    </row>
    <row r="1021" spans="1:18" x14ac:dyDescent="0.7">
      <c r="A1021" s="99">
        <v>12</v>
      </c>
      <c r="B1021" s="100" t="s">
        <v>56</v>
      </c>
      <c r="C1021" s="100" t="s">
        <v>565</v>
      </c>
      <c r="D1021" s="100" t="s">
        <v>119</v>
      </c>
      <c r="E1021" s="100" t="s">
        <v>566</v>
      </c>
      <c r="F1021" s="100" t="s">
        <v>178</v>
      </c>
      <c r="G1021" s="100" t="s">
        <v>1378</v>
      </c>
      <c r="H1021" s="101">
        <v>1500</v>
      </c>
      <c r="I1021" s="99">
        <v>1</v>
      </c>
      <c r="J1021" s="102">
        <f>นครพนม!F118</f>
        <v>281157.19</v>
      </c>
      <c r="K1021" s="103">
        <f>นครพนม!AN118</f>
        <v>304919.01</v>
      </c>
      <c r="L1021" s="104">
        <f>นครพนม!AO118</f>
        <v>1539008.07</v>
      </c>
      <c r="M1021" s="104">
        <f>นครพนม!AP118</f>
        <v>1430108.27</v>
      </c>
      <c r="N1021" s="100"/>
      <c r="O1021" s="100"/>
      <c r="P1021" s="100"/>
      <c r="Q1021" s="92">
        <f t="shared" si="36"/>
        <v>108899.80000000005</v>
      </c>
      <c r="R1021" s="93">
        <f t="shared" si="37"/>
        <v>1026.0053800000001</v>
      </c>
    </row>
    <row r="1022" spans="1:18" x14ac:dyDescent="0.7">
      <c r="A1022" s="99">
        <v>13</v>
      </c>
      <c r="B1022" s="100" t="s">
        <v>56</v>
      </c>
      <c r="C1022" s="100" t="s">
        <v>565</v>
      </c>
      <c r="D1022" s="100" t="s">
        <v>119</v>
      </c>
      <c r="E1022" s="100" t="s">
        <v>566</v>
      </c>
      <c r="F1022" s="100" t="s">
        <v>178</v>
      </c>
      <c r="G1022" s="100" t="s">
        <v>1379</v>
      </c>
      <c r="H1022" s="101">
        <v>2077</v>
      </c>
      <c r="I1022" s="99">
        <v>2</v>
      </c>
      <c r="J1022" s="102">
        <f>นครพนม!F119</f>
        <v>327773.48</v>
      </c>
      <c r="K1022" s="103">
        <f>นครพนม!AN119</f>
        <v>361712.91999999993</v>
      </c>
      <c r="L1022" s="104">
        <f>นครพนม!AO119</f>
        <v>1713138.18</v>
      </c>
      <c r="M1022" s="104">
        <f>นครพนม!AP119</f>
        <v>1558267.57</v>
      </c>
      <c r="N1022" s="100"/>
      <c r="O1022" s="100"/>
      <c r="P1022" s="100"/>
      <c r="Q1022" s="92">
        <f t="shared" si="36"/>
        <v>154870.60999999987</v>
      </c>
      <c r="R1022" s="93">
        <f t="shared" si="37"/>
        <v>824.81376023110249</v>
      </c>
    </row>
    <row r="1023" spans="1:18" x14ac:dyDescent="0.7">
      <c r="A1023" s="99">
        <v>14</v>
      </c>
      <c r="B1023" s="100" t="s">
        <v>56</v>
      </c>
      <c r="C1023" s="100" t="s">
        <v>565</v>
      </c>
      <c r="D1023" s="100" t="s">
        <v>119</v>
      </c>
      <c r="E1023" s="100" t="s">
        <v>566</v>
      </c>
      <c r="F1023" s="100" t="s">
        <v>178</v>
      </c>
      <c r="G1023" s="100" t="s">
        <v>1380</v>
      </c>
      <c r="H1023" s="101">
        <v>2981</v>
      </c>
      <c r="I1023" s="99">
        <v>2</v>
      </c>
      <c r="J1023" s="102">
        <f>นครพนม!F120</f>
        <v>365259.83</v>
      </c>
      <c r="K1023" s="103">
        <f>นครพนม!AN120</f>
        <v>380637.82</v>
      </c>
      <c r="L1023" s="104">
        <f>นครพนม!AO120</f>
        <v>1600251.15</v>
      </c>
      <c r="M1023" s="104">
        <f>นครพนม!AP120</f>
        <v>1550145.8</v>
      </c>
      <c r="N1023" s="100"/>
      <c r="O1023" s="100"/>
      <c r="P1023" s="100"/>
      <c r="Q1023" s="92">
        <f t="shared" si="36"/>
        <v>50105.34999999986</v>
      </c>
      <c r="R1023" s="93">
        <f t="shared" si="37"/>
        <v>536.81689030526661</v>
      </c>
    </row>
    <row r="1024" spans="1:18" x14ac:dyDescent="0.7">
      <c r="A1024" s="99">
        <v>15</v>
      </c>
      <c r="B1024" s="100" t="s">
        <v>56</v>
      </c>
      <c r="C1024" s="100" t="s">
        <v>565</v>
      </c>
      <c r="D1024" s="100" t="s">
        <v>119</v>
      </c>
      <c r="E1024" s="100" t="s">
        <v>566</v>
      </c>
      <c r="F1024" s="100" t="s">
        <v>178</v>
      </c>
      <c r="G1024" s="100" t="s">
        <v>1381</v>
      </c>
      <c r="H1024" s="101">
        <v>2573</v>
      </c>
      <c r="I1024" s="99">
        <v>2</v>
      </c>
      <c r="J1024" s="102">
        <f>นครพนม!F121</f>
        <v>559981.34</v>
      </c>
      <c r="K1024" s="103">
        <f>นครพนม!AN121</f>
        <v>357625.79999999993</v>
      </c>
      <c r="L1024" s="104">
        <f>นครพนม!AO121</f>
        <v>1592143.7000000002</v>
      </c>
      <c r="M1024" s="104">
        <f>นครพนม!AP121</f>
        <v>1545420.79</v>
      </c>
      <c r="N1024" s="100"/>
      <c r="O1024" s="100"/>
      <c r="P1024" s="100"/>
      <c r="Q1024" s="92">
        <f t="shared" si="36"/>
        <v>46722.910000000149</v>
      </c>
      <c r="R1024" s="93">
        <f t="shared" si="37"/>
        <v>618.78884570540231</v>
      </c>
    </row>
    <row r="1025" spans="1:18" x14ac:dyDescent="0.7">
      <c r="A1025" s="99">
        <v>16</v>
      </c>
      <c r="B1025" s="100" t="s">
        <v>56</v>
      </c>
      <c r="C1025" s="100" t="s">
        <v>565</v>
      </c>
      <c r="D1025" s="100" t="s">
        <v>119</v>
      </c>
      <c r="E1025" s="100" t="s">
        <v>566</v>
      </c>
      <c r="F1025" s="100" t="s">
        <v>178</v>
      </c>
      <c r="G1025" s="100" t="s">
        <v>1382</v>
      </c>
      <c r="H1025" s="101">
        <v>1978</v>
      </c>
      <c r="I1025" s="99">
        <v>2</v>
      </c>
      <c r="J1025" s="102">
        <f>นครพนม!F122</f>
        <v>201391.93</v>
      </c>
      <c r="K1025" s="103">
        <f>นครพนม!AN122</f>
        <v>421412.64</v>
      </c>
      <c r="L1025" s="104">
        <f>นครพนม!AO122</f>
        <v>1124039</v>
      </c>
      <c r="M1025" s="104">
        <f>นครพนม!AP122</f>
        <v>1128032.53</v>
      </c>
      <c r="N1025" s="100"/>
      <c r="O1025" s="100"/>
      <c r="P1025" s="100"/>
      <c r="Q1025" s="92">
        <f t="shared" si="36"/>
        <v>-3993.5300000000279</v>
      </c>
      <c r="R1025" s="93">
        <f t="shared" si="37"/>
        <v>568.27047522750252</v>
      </c>
    </row>
    <row r="1026" spans="1:18" x14ac:dyDescent="0.7">
      <c r="A1026" s="99">
        <v>17</v>
      </c>
      <c r="B1026" s="100" t="s">
        <v>56</v>
      </c>
      <c r="C1026" s="100" t="s">
        <v>565</v>
      </c>
      <c r="D1026" s="100" t="s">
        <v>119</v>
      </c>
      <c r="E1026" s="100" t="s">
        <v>566</v>
      </c>
      <c r="F1026" s="100" t="s">
        <v>178</v>
      </c>
      <c r="G1026" s="100" t="s">
        <v>1383</v>
      </c>
      <c r="H1026" s="101">
        <v>2350</v>
      </c>
      <c r="I1026" s="99">
        <v>2</v>
      </c>
      <c r="J1026" s="102">
        <f>นครพนม!F123</f>
        <v>415269.51</v>
      </c>
      <c r="K1026" s="103">
        <f>นครพนม!AN123</f>
        <v>471022.77</v>
      </c>
      <c r="L1026" s="104">
        <f>นครพนม!AO123</f>
        <v>1597180.37</v>
      </c>
      <c r="M1026" s="104">
        <f>นครพนม!AP123</f>
        <v>1530611.8399999999</v>
      </c>
      <c r="N1026" s="100"/>
      <c r="O1026" s="100"/>
      <c r="P1026" s="100"/>
      <c r="Q1026" s="92">
        <f t="shared" si="36"/>
        <v>66568.530000000261</v>
      </c>
      <c r="R1026" s="93">
        <f t="shared" si="37"/>
        <v>679.65122127659583</v>
      </c>
    </row>
    <row r="1027" spans="1:18" x14ac:dyDescent="0.7">
      <c r="A1027" s="99">
        <v>18</v>
      </c>
      <c r="B1027" s="100" t="s">
        <v>56</v>
      </c>
      <c r="C1027" s="100" t="s">
        <v>565</v>
      </c>
      <c r="D1027" s="100" t="s">
        <v>119</v>
      </c>
      <c r="E1027" s="100" t="s">
        <v>566</v>
      </c>
      <c r="F1027" s="100" t="s">
        <v>178</v>
      </c>
      <c r="G1027" s="100" t="s">
        <v>1384</v>
      </c>
      <c r="H1027" s="101">
        <v>1698</v>
      </c>
      <c r="I1027" s="99">
        <v>2</v>
      </c>
      <c r="J1027" s="102">
        <f>นครพนม!F124</f>
        <v>342797.23</v>
      </c>
      <c r="K1027" s="103">
        <f>นครพนม!AN124</f>
        <v>553450.07999999996</v>
      </c>
      <c r="L1027" s="104">
        <f>นครพนม!AO124</f>
        <v>914566.8600000001</v>
      </c>
      <c r="M1027" s="104">
        <f>นครพนม!AP124</f>
        <v>677552.89</v>
      </c>
      <c r="N1027" s="100"/>
      <c r="O1027" s="100"/>
      <c r="P1027" s="100"/>
      <c r="Q1027" s="92">
        <f t="shared" si="36"/>
        <v>237013.97000000009</v>
      </c>
      <c r="R1027" s="93">
        <f t="shared" si="37"/>
        <v>538.61416961130749</v>
      </c>
    </row>
    <row r="1028" spans="1:18" x14ac:dyDescent="0.7">
      <c r="A1028" s="99">
        <v>19</v>
      </c>
      <c r="B1028" s="100" t="s">
        <v>56</v>
      </c>
      <c r="C1028" s="100" t="s">
        <v>565</v>
      </c>
      <c r="D1028" s="100" t="s">
        <v>119</v>
      </c>
      <c r="E1028" s="100" t="s">
        <v>566</v>
      </c>
      <c r="F1028" s="100" t="s">
        <v>178</v>
      </c>
      <c r="G1028" s="100" t="s">
        <v>1385</v>
      </c>
      <c r="H1028" s="101">
        <v>2110</v>
      </c>
      <c r="I1028" s="99">
        <v>2</v>
      </c>
      <c r="J1028" s="102">
        <f>นครพนม!F125</f>
        <v>316238.74</v>
      </c>
      <c r="K1028" s="103">
        <f>นครพนม!AN125</f>
        <v>444960.39</v>
      </c>
      <c r="L1028" s="104">
        <f>นครพนม!AO125</f>
        <v>1324519.06</v>
      </c>
      <c r="M1028" s="104">
        <f>นครพนม!AP125</f>
        <v>1148020.22</v>
      </c>
      <c r="N1028" s="100"/>
      <c r="O1028" s="100"/>
      <c r="P1028" s="100"/>
      <c r="Q1028" s="92">
        <f t="shared" si="36"/>
        <v>176498.84000000008</v>
      </c>
      <c r="R1028" s="93">
        <f t="shared" si="37"/>
        <v>627.73415165876781</v>
      </c>
    </row>
    <row r="1029" spans="1:18" s="111" customFormat="1" x14ac:dyDescent="0.7">
      <c r="A1029" s="105">
        <v>8</v>
      </c>
      <c r="B1029" s="106" t="s">
        <v>56</v>
      </c>
      <c r="C1029" s="106"/>
      <c r="D1029" s="106"/>
      <c r="E1029" s="106" t="s">
        <v>75</v>
      </c>
      <c r="F1029" s="106"/>
      <c r="G1029" s="106" t="s">
        <v>568</v>
      </c>
      <c r="H1029" s="112">
        <f>SUM(H1010:H1028)</f>
        <v>45476</v>
      </c>
      <c r="I1029" s="105"/>
      <c r="J1029" s="108">
        <f>SUM(J1010:J1028)</f>
        <v>7910566.1400000006</v>
      </c>
      <c r="K1029" s="143">
        <f>SUM(K1010:K1028)</f>
        <v>9212457.3599999994</v>
      </c>
      <c r="L1029" s="108">
        <f>SUM(L1010:L1028)</f>
        <v>29054671.609999999</v>
      </c>
      <c r="M1029" s="108">
        <f>SUM(M1010:M1028)</f>
        <v>27103538.150000002</v>
      </c>
      <c r="N1029" s="106">
        <v>18</v>
      </c>
      <c r="O1029" s="106">
        <v>18</v>
      </c>
      <c r="P1029" s="106">
        <f>N1029-O1029</f>
        <v>0</v>
      </c>
      <c r="Q1029" s="109">
        <f t="shared" si="36"/>
        <v>1951133.4599999972</v>
      </c>
      <c r="R1029" s="110">
        <f>L1029/H1029</f>
        <v>638.90121404696981</v>
      </c>
    </row>
    <row r="1030" spans="1:18" x14ac:dyDescent="0.7">
      <c r="A1030" s="99">
        <v>1</v>
      </c>
      <c r="B1030" s="100" t="s">
        <v>56</v>
      </c>
      <c r="C1030" s="100" t="s">
        <v>569</v>
      </c>
      <c r="D1030" s="100" t="s">
        <v>125</v>
      </c>
      <c r="E1030" s="100" t="s">
        <v>570</v>
      </c>
      <c r="F1030" s="100" t="s">
        <v>208</v>
      </c>
      <c r="G1030" s="100" t="s">
        <v>571</v>
      </c>
      <c r="H1030" s="101"/>
      <c r="I1030" s="99"/>
      <c r="J1030" s="102"/>
      <c r="K1030" s="103"/>
      <c r="L1030" s="104"/>
      <c r="M1030" s="104"/>
      <c r="N1030" s="100"/>
      <c r="O1030" s="100"/>
      <c r="P1030" s="100"/>
    </row>
    <row r="1031" spans="1:18" x14ac:dyDescent="0.7">
      <c r="A1031" s="99">
        <v>2</v>
      </c>
      <c r="B1031" s="100" t="s">
        <v>56</v>
      </c>
      <c r="C1031" s="100" t="s">
        <v>569</v>
      </c>
      <c r="D1031" s="100" t="s">
        <v>125</v>
      </c>
      <c r="E1031" s="100" t="s">
        <v>570</v>
      </c>
      <c r="F1031" s="100" t="s">
        <v>178</v>
      </c>
      <c r="G1031" s="100" t="s">
        <v>1386</v>
      </c>
      <c r="H1031" s="101">
        <v>3653</v>
      </c>
      <c r="I1031" s="99">
        <v>3</v>
      </c>
      <c r="J1031" s="102">
        <f>นครพนม!F126</f>
        <v>536918.63</v>
      </c>
      <c r="K1031" s="103">
        <f>นครพนม!AN126</f>
        <v>755497.22</v>
      </c>
      <c r="L1031" s="104">
        <f>นครพนม!AO126</f>
        <v>2467837.59</v>
      </c>
      <c r="M1031" s="104">
        <f>นครพนม!AP126</f>
        <v>2357651.58</v>
      </c>
      <c r="N1031" s="100"/>
      <c r="O1031" s="100"/>
      <c r="P1031" s="100"/>
      <c r="Q1031" s="92">
        <f t="shared" ref="Q1031:Q1068" si="38">L1031-M1031</f>
        <v>110186.00999999978</v>
      </c>
      <c r="R1031" s="93">
        <f t="shared" ref="R1031:R1069" si="39">L1031/H1031</f>
        <v>675.56462907199557</v>
      </c>
    </row>
    <row r="1032" spans="1:18" x14ac:dyDescent="0.7">
      <c r="A1032" s="99">
        <v>3</v>
      </c>
      <c r="B1032" s="100" t="s">
        <v>56</v>
      </c>
      <c r="C1032" s="100" t="s">
        <v>569</v>
      </c>
      <c r="D1032" s="100" t="s">
        <v>125</v>
      </c>
      <c r="E1032" s="100" t="s">
        <v>570</v>
      </c>
      <c r="F1032" s="100" t="s">
        <v>178</v>
      </c>
      <c r="G1032" s="100" t="s">
        <v>1387</v>
      </c>
      <c r="H1032" s="101">
        <v>1433</v>
      </c>
      <c r="I1032" s="99">
        <v>1</v>
      </c>
      <c r="J1032" s="102">
        <f>นครพนม!F127</f>
        <v>228830.44</v>
      </c>
      <c r="K1032" s="103">
        <f>นครพนม!AN127</f>
        <v>305764.29000000004</v>
      </c>
      <c r="L1032" s="104">
        <f>นครพนม!AO127</f>
        <v>1251239.44</v>
      </c>
      <c r="M1032" s="104">
        <f>นครพนม!AP127</f>
        <v>1197072.92</v>
      </c>
      <c r="N1032" s="100"/>
      <c r="O1032" s="100"/>
      <c r="P1032" s="100"/>
      <c r="Q1032" s="92">
        <f t="shared" si="38"/>
        <v>54166.520000000019</v>
      </c>
      <c r="R1032" s="93">
        <f t="shared" si="39"/>
        <v>873.16080949057914</v>
      </c>
    </row>
    <row r="1033" spans="1:18" x14ac:dyDescent="0.7">
      <c r="A1033" s="99">
        <v>4</v>
      </c>
      <c r="B1033" s="100" t="s">
        <v>56</v>
      </c>
      <c r="C1033" s="100" t="s">
        <v>569</v>
      </c>
      <c r="D1033" s="100" t="s">
        <v>125</v>
      </c>
      <c r="E1033" s="100" t="s">
        <v>570</v>
      </c>
      <c r="F1033" s="100" t="s">
        <v>178</v>
      </c>
      <c r="G1033" s="100" t="s">
        <v>1388</v>
      </c>
      <c r="H1033" s="101">
        <v>2145</v>
      </c>
      <c r="I1033" s="99">
        <v>2</v>
      </c>
      <c r="J1033" s="102">
        <f>นครพนม!F128</f>
        <v>387050.83</v>
      </c>
      <c r="K1033" s="103">
        <f>นครพนม!AN128</f>
        <v>665877.62</v>
      </c>
      <c r="L1033" s="104">
        <f>นครพนม!AO128</f>
        <v>1740031.4100000001</v>
      </c>
      <c r="M1033" s="104">
        <f>นครพนม!AP128</f>
        <v>1794849.22</v>
      </c>
      <c r="N1033" s="100"/>
      <c r="O1033" s="100"/>
      <c r="P1033" s="100"/>
      <c r="Q1033" s="92">
        <f t="shared" si="38"/>
        <v>-54817.809999999823</v>
      </c>
      <c r="R1033" s="93">
        <f t="shared" si="39"/>
        <v>811.20345454545463</v>
      </c>
    </row>
    <row r="1034" spans="1:18" x14ac:dyDescent="0.7">
      <c r="A1034" s="99">
        <v>5</v>
      </c>
      <c r="B1034" s="100" t="s">
        <v>56</v>
      </c>
      <c r="C1034" s="100" t="s">
        <v>569</v>
      </c>
      <c r="D1034" s="100" t="s">
        <v>125</v>
      </c>
      <c r="E1034" s="100" t="s">
        <v>570</v>
      </c>
      <c r="F1034" s="100" t="s">
        <v>178</v>
      </c>
      <c r="G1034" s="100" t="s">
        <v>1389</v>
      </c>
      <c r="H1034" s="101">
        <v>2238</v>
      </c>
      <c r="I1034" s="99">
        <v>2</v>
      </c>
      <c r="J1034" s="102">
        <f>นครพนม!F129</f>
        <v>213588.38</v>
      </c>
      <c r="K1034" s="103">
        <f>นครพนม!AN129</f>
        <v>259995.22999999998</v>
      </c>
      <c r="L1034" s="104">
        <f>นครพนม!AO129</f>
        <v>1614678.27</v>
      </c>
      <c r="M1034" s="104">
        <f>นครพนม!AP129</f>
        <v>1668071.28</v>
      </c>
      <c r="N1034" s="100"/>
      <c r="O1034" s="100"/>
      <c r="P1034" s="100"/>
      <c r="Q1034" s="92">
        <f t="shared" si="38"/>
        <v>-53393.010000000009</v>
      </c>
      <c r="R1034" s="93">
        <f t="shared" si="39"/>
        <v>721.48269436997316</v>
      </c>
    </row>
    <row r="1035" spans="1:18" x14ac:dyDescent="0.7">
      <c r="A1035" s="99">
        <v>6</v>
      </c>
      <c r="B1035" s="100" t="s">
        <v>56</v>
      </c>
      <c r="C1035" s="100" t="s">
        <v>569</v>
      </c>
      <c r="D1035" s="100" t="s">
        <v>125</v>
      </c>
      <c r="E1035" s="100" t="s">
        <v>570</v>
      </c>
      <c r="F1035" s="100" t="s">
        <v>178</v>
      </c>
      <c r="G1035" s="100" t="s">
        <v>1390</v>
      </c>
      <c r="H1035" s="101">
        <v>2480</v>
      </c>
      <c r="I1035" s="99">
        <v>2</v>
      </c>
      <c r="J1035" s="102">
        <f>นครพนม!F130</f>
        <v>307635.40000000002</v>
      </c>
      <c r="K1035" s="103">
        <f>นครพนม!AN130</f>
        <v>362823.45</v>
      </c>
      <c r="L1035" s="104">
        <f>นครพนม!AO130</f>
        <v>1742449.8399999999</v>
      </c>
      <c r="M1035" s="104">
        <f>นครพนม!AP130</f>
        <v>1623783.7000000002</v>
      </c>
      <c r="N1035" s="100"/>
      <c r="O1035" s="100"/>
      <c r="P1035" s="100"/>
      <c r="Q1035" s="92">
        <f t="shared" si="38"/>
        <v>118666.13999999966</v>
      </c>
      <c r="R1035" s="93">
        <f t="shared" si="39"/>
        <v>702.60074193548382</v>
      </c>
    </row>
    <row r="1036" spans="1:18" x14ac:dyDescent="0.7">
      <c r="A1036" s="99">
        <v>7</v>
      </c>
      <c r="B1036" s="100" t="s">
        <v>56</v>
      </c>
      <c r="C1036" s="100" t="s">
        <v>569</v>
      </c>
      <c r="D1036" s="100" t="s">
        <v>125</v>
      </c>
      <c r="E1036" s="100" t="s">
        <v>570</v>
      </c>
      <c r="F1036" s="100" t="s">
        <v>178</v>
      </c>
      <c r="G1036" s="100" t="s">
        <v>1391</v>
      </c>
      <c r="H1036" s="101">
        <v>3442</v>
      </c>
      <c r="I1036" s="99">
        <v>3</v>
      </c>
      <c r="J1036" s="102">
        <f>นครพนม!F131</f>
        <v>429902.49</v>
      </c>
      <c r="K1036" s="103">
        <f>นครพนม!AN131</f>
        <v>526860.37</v>
      </c>
      <c r="L1036" s="104">
        <f>นครพนม!AO131</f>
        <v>1866482.98</v>
      </c>
      <c r="M1036" s="104">
        <f>นครพนม!AP131</f>
        <v>1832315.3599999999</v>
      </c>
      <c r="N1036" s="100"/>
      <c r="O1036" s="100"/>
      <c r="P1036" s="100"/>
      <c r="Q1036" s="92">
        <f t="shared" si="38"/>
        <v>34167.620000000112</v>
      </c>
      <c r="R1036" s="93">
        <f t="shared" si="39"/>
        <v>542.26699012202209</v>
      </c>
    </row>
    <row r="1037" spans="1:18" x14ac:dyDescent="0.7">
      <c r="A1037" s="99">
        <v>8</v>
      </c>
      <c r="B1037" s="100" t="s">
        <v>56</v>
      </c>
      <c r="C1037" s="100" t="s">
        <v>569</v>
      </c>
      <c r="D1037" s="100" t="s">
        <v>125</v>
      </c>
      <c r="E1037" s="100" t="s">
        <v>570</v>
      </c>
      <c r="F1037" s="100" t="s">
        <v>178</v>
      </c>
      <c r="G1037" s="100" t="s">
        <v>1392</v>
      </c>
      <c r="H1037" s="101">
        <v>3463</v>
      </c>
      <c r="I1037" s="99">
        <v>3</v>
      </c>
      <c r="J1037" s="102">
        <f>นครพนม!F132</f>
        <v>488357.34</v>
      </c>
      <c r="K1037" s="103">
        <f>นครพนม!AN132</f>
        <v>445070.62000000005</v>
      </c>
      <c r="L1037" s="104">
        <f>นครพนม!AO132</f>
        <v>1772908.44</v>
      </c>
      <c r="M1037" s="104">
        <f>นครพนม!AP132</f>
        <v>2090976.77</v>
      </c>
      <c r="N1037" s="100"/>
      <c r="O1037" s="100"/>
      <c r="P1037" s="100"/>
      <c r="Q1037" s="92">
        <f t="shared" si="38"/>
        <v>-318068.33000000007</v>
      </c>
      <c r="R1037" s="93">
        <f t="shared" si="39"/>
        <v>511.95738954663585</v>
      </c>
    </row>
    <row r="1038" spans="1:18" x14ac:dyDescent="0.7">
      <c r="A1038" s="99">
        <v>9</v>
      </c>
      <c r="B1038" s="100" t="s">
        <v>56</v>
      </c>
      <c r="C1038" s="100" t="s">
        <v>569</v>
      </c>
      <c r="D1038" s="100" t="s">
        <v>125</v>
      </c>
      <c r="E1038" s="100" t="s">
        <v>570</v>
      </c>
      <c r="F1038" s="100" t="s">
        <v>178</v>
      </c>
      <c r="G1038" s="100" t="s">
        <v>1393</v>
      </c>
      <c r="H1038" s="101">
        <v>3634</v>
      </c>
      <c r="I1038" s="99">
        <v>3</v>
      </c>
      <c r="J1038" s="102">
        <f>นครพนม!F133</f>
        <v>428140.74</v>
      </c>
      <c r="K1038" s="103">
        <f>นครพนม!AN133</f>
        <v>574989.1</v>
      </c>
      <c r="L1038" s="104">
        <f>นครพนม!AO133</f>
        <v>1679056.23</v>
      </c>
      <c r="M1038" s="104">
        <f>นครพนม!AP133</f>
        <v>1565841.04</v>
      </c>
      <c r="N1038" s="100"/>
      <c r="O1038" s="100"/>
      <c r="P1038" s="100"/>
      <c r="Q1038" s="92">
        <f t="shared" si="38"/>
        <v>113215.18999999994</v>
      </c>
      <c r="R1038" s="93">
        <f t="shared" si="39"/>
        <v>462.0407897633462</v>
      </c>
    </row>
    <row r="1039" spans="1:18" x14ac:dyDescent="0.7">
      <c r="A1039" s="99">
        <v>10</v>
      </c>
      <c r="B1039" s="100" t="s">
        <v>56</v>
      </c>
      <c r="C1039" s="100" t="s">
        <v>569</v>
      </c>
      <c r="D1039" s="100" t="s">
        <v>125</v>
      </c>
      <c r="E1039" s="100" t="s">
        <v>570</v>
      </c>
      <c r="F1039" s="100" t="s">
        <v>178</v>
      </c>
      <c r="G1039" s="100" t="s">
        <v>1394</v>
      </c>
      <c r="H1039" s="101">
        <v>4283</v>
      </c>
      <c r="I1039" s="99">
        <v>3</v>
      </c>
      <c r="J1039" s="102">
        <f>นครพนม!F134</f>
        <v>218227.31</v>
      </c>
      <c r="K1039" s="103">
        <f>นครพนม!AN134</f>
        <v>390721.32999999996</v>
      </c>
      <c r="L1039" s="104">
        <f>นครพนม!AO134</f>
        <v>1668794.79</v>
      </c>
      <c r="M1039" s="104">
        <f>นครพนม!AP134</f>
        <v>1856872.1400000001</v>
      </c>
      <c r="N1039" s="100"/>
      <c r="O1039" s="100"/>
      <c r="P1039" s="100"/>
      <c r="Q1039" s="92">
        <f t="shared" si="38"/>
        <v>-188077.35000000009</v>
      </c>
      <c r="R1039" s="93">
        <f t="shared" si="39"/>
        <v>389.63221807144527</v>
      </c>
    </row>
    <row r="1040" spans="1:18" s="111" customFormat="1" x14ac:dyDescent="0.7">
      <c r="A1040" s="105">
        <v>9</v>
      </c>
      <c r="B1040" s="106" t="s">
        <v>56</v>
      </c>
      <c r="C1040" s="106"/>
      <c r="D1040" s="106"/>
      <c r="E1040" s="106" t="s">
        <v>75</v>
      </c>
      <c r="F1040" s="106"/>
      <c r="G1040" s="106" t="s">
        <v>572</v>
      </c>
      <c r="H1040" s="112">
        <f>SUM(H1030:H1039)</f>
        <v>26771</v>
      </c>
      <c r="I1040" s="105"/>
      <c r="J1040" s="108">
        <f>SUM(J1030:J1039)</f>
        <v>3238651.56</v>
      </c>
      <c r="K1040" s="108">
        <f>SUM(K1030:K1039)</f>
        <v>4287599.2300000004</v>
      </c>
      <c r="L1040" s="108">
        <f>SUM(L1030:L1039)</f>
        <v>15803478.989999998</v>
      </c>
      <c r="M1040" s="108">
        <f>SUM(M1030:M1039)</f>
        <v>15987434.009999998</v>
      </c>
      <c r="N1040" s="106">
        <v>9</v>
      </c>
      <c r="O1040" s="106">
        <v>9</v>
      </c>
      <c r="P1040" s="106">
        <f>N1040-O1040</f>
        <v>0</v>
      </c>
      <c r="Q1040" s="109">
        <f t="shared" si="38"/>
        <v>-183955.01999999955</v>
      </c>
      <c r="R1040" s="110">
        <f>L1040/H1040</f>
        <v>590.32083187030742</v>
      </c>
    </row>
    <row r="1041" spans="1:18" x14ac:dyDescent="0.7">
      <c r="A1041" s="99">
        <v>1</v>
      </c>
      <c r="B1041" s="100" t="s">
        <v>56</v>
      </c>
      <c r="C1041" s="100" t="s">
        <v>573</v>
      </c>
      <c r="D1041" s="100" t="s">
        <v>130</v>
      </c>
      <c r="E1041" s="100" t="s">
        <v>574</v>
      </c>
      <c r="F1041" s="100" t="s">
        <v>208</v>
      </c>
      <c r="G1041" s="100" t="s">
        <v>575</v>
      </c>
      <c r="H1041" s="101"/>
      <c r="I1041" s="99"/>
      <c r="J1041" s="102"/>
      <c r="K1041" s="103"/>
      <c r="L1041" s="104"/>
      <c r="M1041" s="104"/>
      <c r="N1041" s="100"/>
      <c r="O1041" s="100"/>
      <c r="P1041" s="100"/>
    </row>
    <row r="1042" spans="1:18" x14ac:dyDescent="0.7">
      <c r="A1042" s="99">
        <v>2</v>
      </c>
      <c r="B1042" s="100" t="s">
        <v>56</v>
      </c>
      <c r="C1042" s="100" t="s">
        <v>573</v>
      </c>
      <c r="D1042" s="100" t="s">
        <v>130</v>
      </c>
      <c r="E1042" s="100" t="s">
        <v>574</v>
      </c>
      <c r="F1042" s="100" t="s">
        <v>178</v>
      </c>
      <c r="G1042" s="100" t="s">
        <v>1395</v>
      </c>
      <c r="H1042" s="101">
        <v>2029</v>
      </c>
      <c r="I1042" s="99">
        <v>2</v>
      </c>
      <c r="J1042" s="102">
        <f>นครพนม!F135</f>
        <v>406227.93</v>
      </c>
      <c r="K1042" s="103">
        <f>นครพนม!AN135</f>
        <v>809112.55</v>
      </c>
      <c r="L1042" s="104">
        <f>นครพนม!AO135</f>
        <v>1446671.37</v>
      </c>
      <c r="M1042" s="104">
        <f>นครพนม!AP135</f>
        <v>1430483.92</v>
      </c>
      <c r="N1042" s="100"/>
      <c r="O1042" s="100"/>
      <c r="P1042" s="100"/>
      <c r="R1042" s="93">
        <f t="shared" si="39"/>
        <v>712.99722523410549</v>
      </c>
    </row>
    <row r="1043" spans="1:18" x14ac:dyDescent="0.7">
      <c r="A1043" s="99">
        <v>3</v>
      </c>
      <c r="B1043" s="100" t="s">
        <v>56</v>
      </c>
      <c r="C1043" s="100" t="s">
        <v>573</v>
      </c>
      <c r="D1043" s="100" t="s">
        <v>130</v>
      </c>
      <c r="E1043" s="100" t="s">
        <v>574</v>
      </c>
      <c r="F1043" s="100" t="s">
        <v>178</v>
      </c>
      <c r="G1043" s="100" t="s">
        <v>1396</v>
      </c>
      <c r="H1043" s="101">
        <v>3205</v>
      </c>
      <c r="I1043" s="99">
        <v>3</v>
      </c>
      <c r="J1043" s="102">
        <f>นครพนม!F136</f>
        <v>367236.53</v>
      </c>
      <c r="K1043" s="103">
        <f>นครพนม!AN136</f>
        <v>666804.9</v>
      </c>
      <c r="L1043" s="104">
        <f>นครพนม!AO136</f>
        <v>1370775.54</v>
      </c>
      <c r="M1043" s="104">
        <f>นครพนม!AP136</f>
        <v>1372811.2000000002</v>
      </c>
      <c r="N1043" s="100"/>
      <c r="O1043" s="100"/>
      <c r="P1043" s="100"/>
      <c r="Q1043" s="92">
        <f t="shared" si="38"/>
        <v>-2035.660000000149</v>
      </c>
      <c r="R1043" s="93">
        <f t="shared" si="39"/>
        <v>427.69907644305772</v>
      </c>
    </row>
    <row r="1044" spans="1:18" x14ac:dyDescent="0.7">
      <c r="A1044" s="99">
        <v>4</v>
      </c>
      <c r="B1044" s="100" t="s">
        <v>56</v>
      </c>
      <c r="C1044" s="100" t="s">
        <v>573</v>
      </c>
      <c r="D1044" s="100" t="s">
        <v>130</v>
      </c>
      <c r="E1044" s="100" t="s">
        <v>574</v>
      </c>
      <c r="F1044" s="100" t="s">
        <v>178</v>
      </c>
      <c r="G1044" s="100" t="s">
        <v>1397</v>
      </c>
      <c r="H1044" s="101">
        <v>1268</v>
      </c>
      <c r="I1044" s="99">
        <v>1</v>
      </c>
      <c r="J1044" s="102">
        <f>นครพนม!F137</f>
        <v>485674.53</v>
      </c>
      <c r="K1044" s="103">
        <f>นครพนม!AN137</f>
        <v>612889.71</v>
      </c>
      <c r="L1044" s="104">
        <f>นครพนม!AO137</f>
        <v>487768.26</v>
      </c>
      <c r="M1044" s="104">
        <f>นครพนม!AP137</f>
        <v>362778.2</v>
      </c>
      <c r="N1044" s="100"/>
      <c r="O1044" s="100"/>
      <c r="P1044" s="100"/>
      <c r="Q1044" s="92">
        <f t="shared" si="38"/>
        <v>124990.06</v>
      </c>
      <c r="R1044" s="93">
        <f t="shared" si="39"/>
        <v>384.67528391167195</v>
      </c>
    </row>
    <row r="1045" spans="1:18" x14ac:dyDescent="0.7">
      <c r="A1045" s="99">
        <v>5</v>
      </c>
      <c r="B1045" s="100" t="s">
        <v>56</v>
      </c>
      <c r="C1045" s="100" t="s">
        <v>573</v>
      </c>
      <c r="D1045" s="100" t="s">
        <v>130</v>
      </c>
      <c r="E1045" s="100" t="s">
        <v>574</v>
      </c>
      <c r="F1045" s="100" t="s">
        <v>178</v>
      </c>
      <c r="G1045" s="100" t="s">
        <v>1398</v>
      </c>
      <c r="H1045" s="101">
        <v>2239</v>
      </c>
      <c r="I1045" s="99">
        <v>2</v>
      </c>
      <c r="J1045" s="102">
        <f>นครพนม!F138</f>
        <v>345872.6</v>
      </c>
      <c r="K1045" s="103">
        <f>นครพนม!AN138</f>
        <v>876357.02</v>
      </c>
      <c r="L1045" s="104">
        <f>นครพนม!AO138</f>
        <v>738385.8899999999</v>
      </c>
      <c r="M1045" s="104">
        <f>นครพนม!AP138</f>
        <v>481707.05</v>
      </c>
      <c r="N1045" s="100"/>
      <c r="O1045" s="100"/>
      <c r="P1045" s="100"/>
      <c r="Q1045" s="92">
        <f t="shared" si="38"/>
        <v>256678.83999999991</v>
      </c>
      <c r="R1045" s="93">
        <f t="shared" si="39"/>
        <v>329.7837829388119</v>
      </c>
    </row>
    <row r="1046" spans="1:18" x14ac:dyDescent="0.7">
      <c r="A1046" s="99">
        <v>6</v>
      </c>
      <c r="B1046" s="100" t="s">
        <v>56</v>
      </c>
      <c r="C1046" s="100" t="s">
        <v>573</v>
      </c>
      <c r="D1046" s="100" t="s">
        <v>130</v>
      </c>
      <c r="E1046" s="100" t="s">
        <v>574</v>
      </c>
      <c r="F1046" s="100" t="s">
        <v>178</v>
      </c>
      <c r="G1046" s="100" t="s">
        <v>1399</v>
      </c>
      <c r="H1046" s="101">
        <v>4836</v>
      </c>
      <c r="I1046" s="99">
        <v>4</v>
      </c>
      <c r="J1046" s="102">
        <f>นครพนม!F139</f>
        <v>738315.47</v>
      </c>
      <c r="K1046" s="103">
        <f>นครพนม!AN139</f>
        <v>1036269.05</v>
      </c>
      <c r="L1046" s="104">
        <f>นครพนม!AO139</f>
        <v>2081585.51</v>
      </c>
      <c r="M1046" s="104">
        <f>นครพนม!AP139</f>
        <v>1937069.9000000001</v>
      </c>
      <c r="N1046" s="100"/>
      <c r="O1046" s="100"/>
      <c r="P1046" s="100"/>
      <c r="Q1046" s="92">
        <f t="shared" si="38"/>
        <v>144515.60999999987</v>
      </c>
      <c r="R1046" s="93">
        <f t="shared" si="39"/>
        <v>430.43538254755998</v>
      </c>
    </row>
    <row r="1047" spans="1:18" x14ac:dyDescent="0.7">
      <c r="A1047" s="99">
        <v>7</v>
      </c>
      <c r="B1047" s="100" t="s">
        <v>56</v>
      </c>
      <c r="C1047" s="100" t="s">
        <v>573</v>
      </c>
      <c r="D1047" s="100" t="s">
        <v>130</v>
      </c>
      <c r="E1047" s="100" t="s">
        <v>574</v>
      </c>
      <c r="F1047" s="100" t="s">
        <v>178</v>
      </c>
      <c r="G1047" s="100" t="s">
        <v>1400</v>
      </c>
      <c r="H1047" s="101">
        <v>4185</v>
      </c>
      <c r="I1047" s="99">
        <v>3</v>
      </c>
      <c r="J1047" s="102">
        <f>นครพนม!F140</f>
        <v>207542.83</v>
      </c>
      <c r="K1047" s="103">
        <f>นครพนม!AN140</f>
        <v>702160.5</v>
      </c>
      <c r="L1047" s="104">
        <f>นครพนม!AO140</f>
        <v>1200051.9100000001</v>
      </c>
      <c r="M1047" s="104">
        <f>นครพนม!AP140</f>
        <v>1195762.67</v>
      </c>
      <c r="N1047" s="100"/>
      <c r="O1047" s="100"/>
      <c r="P1047" s="100"/>
      <c r="Q1047" s="92">
        <f t="shared" si="38"/>
        <v>4289.2400000002235</v>
      </c>
      <c r="R1047" s="93">
        <f t="shared" si="39"/>
        <v>286.75075507765831</v>
      </c>
    </row>
    <row r="1048" spans="1:18" x14ac:dyDescent="0.7">
      <c r="A1048" s="99">
        <v>8</v>
      </c>
      <c r="B1048" s="100" t="s">
        <v>56</v>
      </c>
      <c r="C1048" s="100" t="s">
        <v>573</v>
      </c>
      <c r="D1048" s="100" t="s">
        <v>130</v>
      </c>
      <c r="E1048" s="100" t="s">
        <v>574</v>
      </c>
      <c r="F1048" s="100" t="s">
        <v>178</v>
      </c>
      <c r="G1048" s="100" t="s">
        <v>1401</v>
      </c>
      <c r="H1048" s="101">
        <v>4152</v>
      </c>
      <c r="I1048" s="99">
        <v>3</v>
      </c>
      <c r="J1048" s="102">
        <f>นครพนม!F141</f>
        <v>706446.84</v>
      </c>
      <c r="K1048" s="103">
        <f>นครพนม!AN141</f>
        <v>1418524.0799999998</v>
      </c>
      <c r="L1048" s="104">
        <f>นครพนม!AO141</f>
        <v>1431482.9300000002</v>
      </c>
      <c r="M1048" s="104">
        <f>นครพนม!AP141</f>
        <v>1237122.4300000002</v>
      </c>
      <c r="N1048" s="100"/>
      <c r="O1048" s="100"/>
      <c r="P1048" s="100"/>
      <c r="Q1048" s="92">
        <f t="shared" si="38"/>
        <v>194360.5</v>
      </c>
      <c r="R1048" s="93">
        <f t="shared" si="39"/>
        <v>344.76949181117539</v>
      </c>
    </row>
    <row r="1049" spans="1:18" x14ac:dyDescent="0.7">
      <c r="A1049" s="99">
        <v>9</v>
      </c>
      <c r="B1049" s="100" t="s">
        <v>56</v>
      </c>
      <c r="C1049" s="100" t="s">
        <v>573</v>
      </c>
      <c r="D1049" s="100" t="s">
        <v>130</v>
      </c>
      <c r="E1049" s="100" t="s">
        <v>574</v>
      </c>
      <c r="F1049" s="100" t="s">
        <v>178</v>
      </c>
      <c r="G1049" s="100" t="s">
        <v>1402</v>
      </c>
      <c r="H1049" s="101">
        <v>2523</v>
      </c>
      <c r="I1049" s="99">
        <v>2</v>
      </c>
      <c r="J1049" s="102">
        <f>นครพนม!F142</f>
        <v>390015.01</v>
      </c>
      <c r="K1049" s="102">
        <f>นครพนม!AN142</f>
        <v>406199.37</v>
      </c>
      <c r="L1049" s="104">
        <f>นครพนม!AO142</f>
        <v>2384408.67</v>
      </c>
      <c r="M1049" s="104">
        <f>นครพนม!AP142</f>
        <v>2472780.41</v>
      </c>
      <c r="N1049" s="100"/>
      <c r="O1049" s="100"/>
      <c r="P1049" s="100"/>
      <c r="Q1049" s="92">
        <f t="shared" si="38"/>
        <v>-88371.740000000224</v>
      </c>
      <c r="R1049" s="93">
        <f t="shared" si="39"/>
        <v>945.06883472057075</v>
      </c>
    </row>
    <row r="1050" spans="1:18" x14ac:dyDescent="0.7">
      <c r="A1050" s="99">
        <v>10</v>
      </c>
      <c r="B1050" s="100" t="s">
        <v>56</v>
      </c>
      <c r="C1050" s="100" t="s">
        <v>573</v>
      </c>
      <c r="D1050" s="100" t="s">
        <v>130</v>
      </c>
      <c r="E1050" s="100" t="s">
        <v>574</v>
      </c>
      <c r="F1050" s="100" t="s">
        <v>178</v>
      </c>
      <c r="G1050" s="100" t="s">
        <v>1403</v>
      </c>
      <c r="H1050" s="101">
        <v>3309</v>
      </c>
      <c r="I1050" s="99">
        <v>3</v>
      </c>
      <c r="J1050" s="102">
        <f>นครพนม!F143</f>
        <v>512834.04</v>
      </c>
      <c r="K1050" s="102">
        <f>นครพนม!AN143</f>
        <v>580258.18999999994</v>
      </c>
      <c r="L1050" s="104">
        <f>นครพนม!AO143</f>
        <v>1649992.0899999999</v>
      </c>
      <c r="M1050" s="104">
        <f>นครพนม!AP143</f>
        <v>1752262.43</v>
      </c>
      <c r="N1050" s="100"/>
      <c r="O1050" s="100"/>
      <c r="P1050" s="100"/>
      <c r="Q1050" s="92">
        <f t="shared" si="38"/>
        <v>-102270.34000000008</v>
      </c>
      <c r="R1050" s="93">
        <f t="shared" si="39"/>
        <v>498.63768207917798</v>
      </c>
    </row>
    <row r="1051" spans="1:18" x14ac:dyDescent="0.7">
      <c r="A1051" s="99">
        <v>11</v>
      </c>
      <c r="B1051" s="100" t="s">
        <v>56</v>
      </c>
      <c r="C1051" s="100" t="s">
        <v>573</v>
      </c>
      <c r="D1051" s="100" t="s">
        <v>130</v>
      </c>
      <c r="E1051" s="100" t="s">
        <v>574</v>
      </c>
      <c r="F1051" s="100" t="s">
        <v>178</v>
      </c>
      <c r="G1051" s="100" t="s">
        <v>1404</v>
      </c>
      <c r="H1051" s="101">
        <v>3484</v>
      </c>
      <c r="I1051" s="99">
        <v>3</v>
      </c>
      <c r="J1051" s="102">
        <f>นครพนม!F144</f>
        <v>101561.83</v>
      </c>
      <c r="K1051" s="103">
        <f>นครพนม!AN144</f>
        <v>180232.7</v>
      </c>
      <c r="L1051" s="104">
        <f>นครพนม!AO144</f>
        <v>623875</v>
      </c>
      <c r="M1051" s="104">
        <f>นครพนม!AP144</f>
        <v>952584.64</v>
      </c>
      <c r="N1051" s="100"/>
      <c r="O1051" s="100"/>
      <c r="P1051" s="100"/>
      <c r="Q1051" s="92">
        <f t="shared" si="38"/>
        <v>-328709.64</v>
      </c>
      <c r="R1051" s="93">
        <f t="shared" si="39"/>
        <v>179.06859931113664</v>
      </c>
    </row>
    <row r="1052" spans="1:18" x14ac:dyDescent="0.7">
      <c r="A1052" s="99">
        <v>12</v>
      </c>
      <c r="B1052" s="100" t="s">
        <v>56</v>
      </c>
      <c r="C1052" s="100" t="s">
        <v>573</v>
      </c>
      <c r="D1052" s="100" t="s">
        <v>130</v>
      </c>
      <c r="E1052" s="100" t="s">
        <v>574</v>
      </c>
      <c r="F1052" s="100" t="s">
        <v>178</v>
      </c>
      <c r="G1052" s="100" t="s">
        <v>1405</v>
      </c>
      <c r="H1052" s="101">
        <v>3542</v>
      </c>
      <c r="I1052" s="99">
        <v>3</v>
      </c>
      <c r="J1052" s="102">
        <f>นครพนม!F145</f>
        <v>948122.55</v>
      </c>
      <c r="K1052" s="103">
        <f>นครพนม!AN145</f>
        <v>1114325.56</v>
      </c>
      <c r="L1052" s="104">
        <f>นครพนม!AO145</f>
        <v>969218.21000000008</v>
      </c>
      <c r="M1052" s="104">
        <f>นครพนม!AP145</f>
        <v>784432.85000000009</v>
      </c>
      <c r="N1052" s="100"/>
      <c r="O1052" s="100"/>
      <c r="P1052" s="100"/>
      <c r="Q1052" s="92">
        <f t="shared" si="38"/>
        <v>184785.36</v>
      </c>
      <c r="R1052" s="93">
        <f t="shared" si="39"/>
        <v>273.63585827216264</v>
      </c>
    </row>
    <row r="1053" spans="1:18" s="111" customFormat="1" x14ac:dyDescent="0.7">
      <c r="A1053" s="105">
        <v>10</v>
      </c>
      <c r="B1053" s="106" t="s">
        <v>56</v>
      </c>
      <c r="C1053" s="106"/>
      <c r="D1053" s="106"/>
      <c r="E1053" s="106" t="s">
        <v>75</v>
      </c>
      <c r="F1053" s="106"/>
      <c r="G1053" s="106" t="s">
        <v>576</v>
      </c>
      <c r="H1053" s="112">
        <f>SUM(H1041:H1052)</f>
        <v>34772</v>
      </c>
      <c r="I1053" s="105"/>
      <c r="J1053" s="108">
        <f>SUM(J1041:J1052)</f>
        <v>5209850.1599999992</v>
      </c>
      <c r="K1053" s="143">
        <f>SUM(K1041:K1052)</f>
        <v>8403133.6300000008</v>
      </c>
      <c r="L1053" s="108">
        <f>SUM(L1041:L1052)</f>
        <v>14384215.380000001</v>
      </c>
      <c r="M1053" s="108">
        <f>SUM(M1041:M1052)</f>
        <v>13979795.700000001</v>
      </c>
      <c r="N1053" s="106">
        <v>11</v>
      </c>
      <c r="O1053" s="106">
        <v>11</v>
      </c>
      <c r="P1053" s="106">
        <f>N1053-O1053</f>
        <v>0</v>
      </c>
      <c r="Q1053" s="109">
        <f t="shared" si="38"/>
        <v>404419.6799999997</v>
      </c>
      <c r="R1053" s="110">
        <f>L1053/H1053</f>
        <v>413.67236224548492</v>
      </c>
    </row>
    <row r="1054" spans="1:18" x14ac:dyDescent="0.7">
      <c r="A1054" s="99">
        <v>1</v>
      </c>
      <c r="B1054" s="100" t="s">
        <v>56</v>
      </c>
      <c r="C1054" s="100" t="s">
        <v>577</v>
      </c>
      <c r="D1054" s="100" t="s">
        <v>98</v>
      </c>
      <c r="E1054" s="100" t="s">
        <v>578</v>
      </c>
      <c r="F1054" s="100" t="s">
        <v>208</v>
      </c>
      <c r="G1054" s="100" t="s">
        <v>579</v>
      </c>
      <c r="H1054" s="101"/>
      <c r="I1054" s="99"/>
      <c r="J1054" s="102"/>
      <c r="K1054" s="103"/>
      <c r="L1054" s="104"/>
      <c r="M1054" s="104"/>
      <c r="N1054" s="100"/>
      <c r="O1054" s="100"/>
      <c r="P1054" s="100"/>
    </row>
    <row r="1055" spans="1:18" x14ac:dyDescent="0.7">
      <c r="A1055" s="99">
        <v>2</v>
      </c>
      <c r="B1055" s="100" t="s">
        <v>56</v>
      </c>
      <c r="C1055" s="100" t="s">
        <v>577</v>
      </c>
      <c r="D1055" s="100" t="s">
        <v>98</v>
      </c>
      <c r="E1055" s="100" t="s">
        <v>578</v>
      </c>
      <c r="F1055" s="100" t="s">
        <v>178</v>
      </c>
      <c r="G1055" s="100" t="s">
        <v>1406</v>
      </c>
      <c r="H1055" s="101">
        <v>2245</v>
      </c>
      <c r="I1055" s="99">
        <v>2</v>
      </c>
      <c r="J1055" s="102">
        <f>นครพนม!F146</f>
        <v>398144.82</v>
      </c>
      <c r="K1055" s="103">
        <f>นครพนม!AN146</f>
        <v>759802.66</v>
      </c>
      <c r="L1055" s="104">
        <f>นครพนม!AO146</f>
        <v>1954386.83</v>
      </c>
      <c r="M1055" s="104">
        <f>นครพนม!AP146</f>
        <v>1730606.3699999999</v>
      </c>
      <c r="N1055" s="100"/>
      <c r="O1055" s="100"/>
      <c r="P1055" s="100"/>
      <c r="Q1055" s="92">
        <f t="shared" si="38"/>
        <v>223780.4600000002</v>
      </c>
      <c r="R1055" s="93">
        <f t="shared" si="39"/>
        <v>870.55092650334075</v>
      </c>
    </row>
    <row r="1056" spans="1:18" x14ac:dyDescent="0.7">
      <c r="A1056" s="99">
        <v>3</v>
      </c>
      <c r="B1056" s="100" t="s">
        <v>56</v>
      </c>
      <c r="C1056" s="100" t="s">
        <v>577</v>
      </c>
      <c r="D1056" s="100" t="s">
        <v>98</v>
      </c>
      <c r="E1056" s="100" t="s">
        <v>578</v>
      </c>
      <c r="F1056" s="100" t="s">
        <v>178</v>
      </c>
      <c r="G1056" s="100" t="s">
        <v>1407</v>
      </c>
      <c r="H1056" s="101">
        <v>3530</v>
      </c>
      <c r="I1056" s="99">
        <v>3</v>
      </c>
      <c r="J1056" s="102">
        <f>นครพนม!F147</f>
        <v>465487.56</v>
      </c>
      <c r="K1056" s="103">
        <f>นครพนม!AN147</f>
        <v>577983.37000000011</v>
      </c>
      <c r="L1056" s="104">
        <f>นครพนม!AO147</f>
        <v>2007025.5899999999</v>
      </c>
      <c r="M1056" s="104">
        <f>นครพนม!AP147</f>
        <v>1734908.49</v>
      </c>
      <c r="N1056" s="100"/>
      <c r="O1056" s="100"/>
      <c r="P1056" s="100"/>
      <c r="Q1056" s="92">
        <f t="shared" si="38"/>
        <v>272117.09999999986</v>
      </c>
      <c r="R1056" s="93">
        <f t="shared" si="39"/>
        <v>568.56249008498582</v>
      </c>
    </row>
    <row r="1057" spans="1:18" x14ac:dyDescent="0.7">
      <c r="A1057" s="99">
        <v>4</v>
      </c>
      <c r="B1057" s="100" t="s">
        <v>56</v>
      </c>
      <c r="C1057" s="100" t="s">
        <v>577</v>
      </c>
      <c r="D1057" s="100" t="s">
        <v>98</v>
      </c>
      <c r="E1057" s="100" t="s">
        <v>578</v>
      </c>
      <c r="F1057" s="100" t="s">
        <v>178</v>
      </c>
      <c r="G1057" s="100" t="s">
        <v>1408</v>
      </c>
      <c r="H1057" s="101">
        <v>4925</v>
      </c>
      <c r="I1057" s="99">
        <v>4</v>
      </c>
      <c r="J1057" s="102">
        <f>นครพนม!F148</f>
        <v>277559.21000000002</v>
      </c>
      <c r="K1057" s="103">
        <f>นครพนม!AN148</f>
        <v>285119.48000000004</v>
      </c>
      <c r="L1057" s="104">
        <f>นครพนม!AO148</f>
        <v>1911301.65</v>
      </c>
      <c r="M1057" s="104">
        <f>นครพนม!AP148</f>
        <v>1953329.75</v>
      </c>
      <c r="N1057" s="100"/>
      <c r="O1057" s="100"/>
      <c r="P1057" s="100"/>
      <c r="Q1057" s="92">
        <f t="shared" si="38"/>
        <v>-42028.100000000093</v>
      </c>
      <c r="R1057" s="93">
        <f t="shared" si="39"/>
        <v>388.08155329949238</v>
      </c>
    </row>
    <row r="1058" spans="1:18" x14ac:dyDescent="0.7">
      <c r="A1058" s="99">
        <v>5</v>
      </c>
      <c r="B1058" s="100" t="s">
        <v>56</v>
      </c>
      <c r="C1058" s="100" t="s">
        <v>580</v>
      </c>
      <c r="D1058" s="100" t="s">
        <v>98</v>
      </c>
      <c r="E1058" s="100" t="s">
        <v>578</v>
      </c>
      <c r="F1058" s="100" t="s">
        <v>178</v>
      </c>
      <c r="G1058" s="100" t="s">
        <v>1409</v>
      </c>
      <c r="H1058" s="101">
        <v>2110</v>
      </c>
      <c r="I1058" s="99">
        <v>2</v>
      </c>
      <c r="J1058" s="102">
        <f>นครพนม!F149</f>
        <v>264942.82</v>
      </c>
      <c r="K1058" s="103">
        <f>นครพนม!AN149</f>
        <v>239140.74</v>
      </c>
      <c r="L1058" s="104">
        <f>นครพนม!AO149</f>
        <v>1582921.76</v>
      </c>
      <c r="M1058" s="104">
        <f>นครพนม!AP149</f>
        <v>1656198.18</v>
      </c>
      <c r="N1058" s="100"/>
      <c r="O1058" s="100"/>
      <c r="P1058" s="100"/>
      <c r="Q1058" s="92">
        <f t="shared" si="38"/>
        <v>-73276.419999999925</v>
      </c>
      <c r="R1058" s="93">
        <f t="shared" si="39"/>
        <v>750.19988625592418</v>
      </c>
    </row>
    <row r="1059" spans="1:18" x14ac:dyDescent="0.7">
      <c r="A1059" s="99">
        <v>6</v>
      </c>
      <c r="B1059" s="100" t="s">
        <v>56</v>
      </c>
      <c r="C1059" s="100" t="s">
        <v>581</v>
      </c>
      <c r="D1059" s="100" t="s">
        <v>98</v>
      </c>
      <c r="E1059" s="100" t="s">
        <v>578</v>
      </c>
      <c r="F1059" s="100" t="s">
        <v>178</v>
      </c>
      <c r="G1059" s="100" t="s">
        <v>1410</v>
      </c>
      <c r="H1059" s="101">
        <v>2011</v>
      </c>
      <c r="I1059" s="99">
        <v>2</v>
      </c>
      <c r="J1059" s="102">
        <f>นครพนม!F150</f>
        <v>386244.72</v>
      </c>
      <c r="K1059" s="103">
        <f>นครพนม!AN150</f>
        <v>451174.26999999996</v>
      </c>
      <c r="L1059" s="104">
        <f>นครพนม!AO150</f>
        <v>1361195.35</v>
      </c>
      <c r="M1059" s="104">
        <f>นครพนม!AP150</f>
        <v>1163971.1100000001</v>
      </c>
      <c r="N1059" s="100"/>
      <c r="O1059" s="100"/>
      <c r="P1059" s="100"/>
      <c r="Q1059" s="92">
        <f>L1059-M1059</f>
        <v>197224.24</v>
      </c>
      <c r="R1059" s="93">
        <f>L1059/H1059</f>
        <v>676.87486325211341</v>
      </c>
    </row>
    <row r="1060" spans="1:18" s="111" customFormat="1" x14ac:dyDescent="0.7">
      <c r="A1060" s="105">
        <v>11</v>
      </c>
      <c r="B1060" s="106" t="s">
        <v>56</v>
      </c>
      <c r="C1060" s="106"/>
      <c r="D1060" s="106"/>
      <c r="E1060" s="106" t="s">
        <v>75</v>
      </c>
      <c r="F1060" s="106"/>
      <c r="G1060" s="106" t="s">
        <v>582</v>
      </c>
      <c r="H1060" s="112">
        <f>SUM(H1055:H1059)</f>
        <v>14821</v>
      </c>
      <c r="I1060" s="105"/>
      <c r="J1060" s="108">
        <f>SUM(J1054:J1059)</f>
        <v>1792379.1300000001</v>
      </c>
      <c r="K1060" s="143">
        <f>SUM(K1054:K1059)</f>
        <v>2313220.52</v>
      </c>
      <c r="L1060" s="108">
        <f>SUM(L1055:L1059)</f>
        <v>8816831.1799999997</v>
      </c>
      <c r="M1060" s="108">
        <f>SUM(M1055:M1059)</f>
        <v>8239013.8999999994</v>
      </c>
      <c r="N1060" s="106">
        <v>5</v>
      </c>
      <c r="O1060" s="106">
        <v>5</v>
      </c>
      <c r="P1060" s="106">
        <f>N1060-O1060</f>
        <v>0</v>
      </c>
      <c r="Q1060" s="109">
        <f t="shared" si="38"/>
        <v>577817.28000000026</v>
      </c>
      <c r="R1060" s="110">
        <f>L1060/H1060</f>
        <v>594.88773901895956</v>
      </c>
    </row>
    <row r="1061" spans="1:18" x14ac:dyDescent="0.7">
      <c r="A1061" s="99">
        <v>1</v>
      </c>
      <c r="B1061" s="100" t="s">
        <v>56</v>
      </c>
      <c r="C1061" s="100" t="s">
        <v>561</v>
      </c>
      <c r="D1061" s="100" t="s">
        <v>112</v>
      </c>
      <c r="E1061" s="100" t="s">
        <v>583</v>
      </c>
      <c r="F1061" s="100" t="s">
        <v>208</v>
      </c>
      <c r="G1061" s="100" t="s">
        <v>584</v>
      </c>
      <c r="H1061" s="101"/>
      <c r="I1061" s="99"/>
      <c r="J1061" s="102"/>
      <c r="K1061" s="103"/>
      <c r="L1061" s="104"/>
      <c r="M1061" s="104"/>
      <c r="N1061" s="100"/>
      <c r="O1061" s="100"/>
      <c r="P1061" s="100"/>
    </row>
    <row r="1062" spans="1:18" x14ac:dyDescent="0.7">
      <c r="A1062" s="99">
        <v>2</v>
      </c>
      <c r="B1062" s="100" t="s">
        <v>56</v>
      </c>
      <c r="C1062" s="100" t="s">
        <v>561</v>
      </c>
      <c r="D1062" s="100" t="s">
        <v>112</v>
      </c>
      <c r="E1062" s="100" t="s">
        <v>583</v>
      </c>
      <c r="F1062" s="100" t="s">
        <v>178</v>
      </c>
      <c r="G1062" s="100" t="s">
        <v>1411</v>
      </c>
      <c r="H1062" s="101">
        <v>2552</v>
      </c>
      <c r="I1062" s="99">
        <v>2</v>
      </c>
      <c r="J1062" s="102">
        <f>นครพนม!F151</f>
        <v>225724.5</v>
      </c>
      <c r="K1062" s="103">
        <f>นครพนม!AN151</f>
        <v>257532.03999999998</v>
      </c>
      <c r="L1062" s="104">
        <f>นครพนม!AO151</f>
        <v>1624603.25</v>
      </c>
      <c r="M1062" s="104">
        <f>นครพนม!AP151</f>
        <v>1879549.76</v>
      </c>
      <c r="N1062" s="100"/>
      <c r="O1062" s="100"/>
      <c r="P1062" s="100"/>
      <c r="Q1062" s="92">
        <f t="shared" si="38"/>
        <v>-254946.51</v>
      </c>
      <c r="R1062" s="93">
        <f t="shared" si="39"/>
        <v>636.60001959247654</v>
      </c>
    </row>
    <row r="1063" spans="1:18" x14ac:dyDescent="0.7">
      <c r="A1063" s="99">
        <v>3</v>
      </c>
      <c r="B1063" s="100" t="s">
        <v>56</v>
      </c>
      <c r="C1063" s="100" t="s">
        <v>561</v>
      </c>
      <c r="D1063" s="100" t="s">
        <v>112</v>
      </c>
      <c r="E1063" s="100" t="s">
        <v>583</v>
      </c>
      <c r="F1063" s="100" t="s">
        <v>178</v>
      </c>
      <c r="G1063" s="100" t="s">
        <v>1412</v>
      </c>
      <c r="H1063" s="101">
        <v>996</v>
      </c>
      <c r="I1063" s="99">
        <v>1</v>
      </c>
      <c r="J1063" s="102">
        <f>นครพนม!F152</f>
        <v>427679.56</v>
      </c>
      <c r="K1063" s="103">
        <f>นครพนม!AN152</f>
        <v>601536.07999999996</v>
      </c>
      <c r="L1063" s="104">
        <f>นครพนม!AO152</f>
        <v>1459018.65</v>
      </c>
      <c r="M1063" s="104">
        <f>นครพนม!AP152</f>
        <v>1122259.3399999999</v>
      </c>
      <c r="N1063" s="100"/>
      <c r="O1063" s="100"/>
      <c r="P1063" s="100"/>
      <c r="Q1063" s="92">
        <f t="shared" si="38"/>
        <v>336759.31000000006</v>
      </c>
      <c r="R1063" s="93">
        <f t="shared" si="39"/>
        <v>1464.8781626506022</v>
      </c>
    </row>
    <row r="1064" spans="1:18" x14ac:dyDescent="0.7">
      <c r="A1064" s="99">
        <v>4</v>
      </c>
      <c r="B1064" s="100" t="s">
        <v>56</v>
      </c>
      <c r="C1064" s="100" t="s">
        <v>561</v>
      </c>
      <c r="D1064" s="100" t="s">
        <v>112</v>
      </c>
      <c r="E1064" s="100" t="s">
        <v>583</v>
      </c>
      <c r="F1064" s="100" t="s">
        <v>178</v>
      </c>
      <c r="G1064" s="100" t="s">
        <v>1413</v>
      </c>
      <c r="H1064" s="101">
        <v>3861</v>
      </c>
      <c r="I1064" s="99">
        <v>3</v>
      </c>
      <c r="J1064" s="102">
        <f>นครพนม!F153</f>
        <v>653562.9</v>
      </c>
      <c r="K1064" s="103">
        <f>นครพนม!AN153</f>
        <v>618535.05000000005</v>
      </c>
      <c r="L1064" s="104">
        <f>นครพนม!AO153</f>
        <v>1558751.1</v>
      </c>
      <c r="M1064" s="104">
        <f>นครพนม!AP153</f>
        <v>1874389.5399999998</v>
      </c>
      <c r="N1064" s="100"/>
      <c r="O1064" s="100"/>
      <c r="P1064" s="100"/>
      <c r="Q1064" s="92">
        <f t="shared" si="38"/>
        <v>-315638.43999999971</v>
      </c>
      <c r="R1064" s="93">
        <f t="shared" si="39"/>
        <v>403.71693861693865</v>
      </c>
    </row>
    <row r="1065" spans="1:18" x14ac:dyDescent="0.7">
      <c r="A1065" s="99">
        <v>5</v>
      </c>
      <c r="B1065" s="100" t="s">
        <v>56</v>
      </c>
      <c r="C1065" s="100" t="s">
        <v>561</v>
      </c>
      <c r="D1065" s="100" t="s">
        <v>112</v>
      </c>
      <c r="E1065" s="100" t="s">
        <v>583</v>
      </c>
      <c r="F1065" s="100" t="s">
        <v>178</v>
      </c>
      <c r="G1065" s="100" t="s">
        <v>1414</v>
      </c>
      <c r="H1065" s="101">
        <v>1812</v>
      </c>
      <c r="I1065" s="99">
        <v>2</v>
      </c>
      <c r="J1065" s="102">
        <f>นครพนม!F154</f>
        <v>96044.17</v>
      </c>
      <c r="K1065" s="103">
        <f>นครพนม!AN154</f>
        <v>190300.49</v>
      </c>
      <c r="L1065" s="104">
        <f>นครพนม!AO154</f>
        <v>1484565.9</v>
      </c>
      <c r="M1065" s="104">
        <f>นครพนม!AP154</f>
        <v>1470741.47</v>
      </c>
      <c r="N1065" s="100"/>
      <c r="O1065" s="100"/>
      <c r="P1065" s="100"/>
      <c r="Q1065" s="92">
        <f t="shared" si="38"/>
        <v>13824.429999999935</v>
      </c>
      <c r="R1065" s="93">
        <f t="shared" si="39"/>
        <v>819.29685430463576</v>
      </c>
    </row>
    <row r="1066" spans="1:18" s="111" customFormat="1" x14ac:dyDescent="0.7">
      <c r="A1066" s="105">
        <v>12</v>
      </c>
      <c r="B1066" s="106" t="s">
        <v>56</v>
      </c>
      <c r="C1066" s="106"/>
      <c r="D1066" s="106"/>
      <c r="E1066" s="106" t="s">
        <v>75</v>
      </c>
      <c r="F1066" s="106"/>
      <c r="G1066" s="106" t="s">
        <v>585</v>
      </c>
      <c r="H1066" s="112">
        <f>SUM(H1062:H1065)</f>
        <v>9221</v>
      </c>
      <c r="I1066" s="105"/>
      <c r="J1066" s="108">
        <f>SUM(J1061:J1065)</f>
        <v>1403011.13</v>
      </c>
      <c r="K1066" s="143">
        <f>SUM(K1061:K1065)</f>
        <v>1667903.66</v>
      </c>
      <c r="L1066" s="108">
        <f>SUM(L1061:L1065)</f>
        <v>6126938.9000000004</v>
      </c>
      <c r="M1066" s="108">
        <f>SUM(M1061:M1065)</f>
        <v>6346940.1099999994</v>
      </c>
      <c r="N1066" s="106">
        <v>4</v>
      </c>
      <c r="O1066" s="106">
        <v>4</v>
      </c>
      <c r="P1066" s="106">
        <f>N1066-O1066</f>
        <v>0</v>
      </c>
      <c r="Q1066" s="109">
        <f t="shared" si="38"/>
        <v>-220001.20999999903</v>
      </c>
      <c r="R1066" s="110">
        <f t="shared" si="39"/>
        <v>664.45492896648955</v>
      </c>
    </row>
    <row r="1067" spans="1:18" s="111" customFormat="1" x14ac:dyDescent="0.7">
      <c r="A1067" s="178"/>
      <c r="B1067" s="179" t="s">
        <v>56</v>
      </c>
      <c r="C1067" s="179" t="s">
        <v>56</v>
      </c>
      <c r="D1067" s="179" t="s">
        <v>56</v>
      </c>
      <c r="E1067" s="179" t="s">
        <v>56</v>
      </c>
      <c r="F1067" s="179"/>
      <c r="G1067" s="179" t="s">
        <v>586</v>
      </c>
      <c r="H1067" s="180">
        <f>H918+H929+H948+H959+H976+H988+H1009+H1029+H1040+H1053+H1060+H1066</f>
        <v>429728</v>
      </c>
      <c r="I1067" s="178"/>
      <c r="J1067" s="181">
        <f t="shared" ref="J1067:O1067" si="40">J918+J929+J948+J959+J976+J988+J1009+J1029+J1040+J1053+J1060+J1066</f>
        <v>70009150.879999995</v>
      </c>
      <c r="K1067" s="182">
        <f t="shared" si="40"/>
        <v>82103745.179999977</v>
      </c>
      <c r="L1067" s="181">
        <f t="shared" si="40"/>
        <v>238682648.98000005</v>
      </c>
      <c r="M1067" s="181">
        <f t="shared" si="40"/>
        <v>225704712.80000001</v>
      </c>
      <c r="N1067" s="179">
        <f t="shared" si="40"/>
        <v>151</v>
      </c>
      <c r="O1067" s="179">
        <f t="shared" si="40"/>
        <v>151</v>
      </c>
      <c r="P1067" s="179">
        <f>N1067-O1067</f>
        <v>0</v>
      </c>
      <c r="Q1067" s="109">
        <f t="shared" si="38"/>
        <v>12977936.180000037</v>
      </c>
      <c r="R1067" s="110">
        <f t="shared" si="39"/>
        <v>555.42726789969481</v>
      </c>
    </row>
    <row r="1068" spans="1:18" x14ac:dyDescent="0.7">
      <c r="A1068" s="199"/>
      <c r="B1068" s="200"/>
      <c r="C1068" s="200"/>
      <c r="D1068" s="200"/>
      <c r="E1068" s="442" t="s">
        <v>587</v>
      </c>
      <c r="F1068" s="443"/>
      <c r="G1068" s="444"/>
      <c r="H1068" s="201"/>
      <c r="I1068" s="199"/>
      <c r="J1068" s="202">
        <f>J1067/O1067</f>
        <v>463636.76079470193</v>
      </c>
      <c r="K1068" s="203">
        <f>K1067/O1067</f>
        <v>543733.41178807931</v>
      </c>
      <c r="L1068" s="202">
        <f>L1067/O1067</f>
        <v>1580679.7945695368</v>
      </c>
      <c r="M1068" s="202">
        <f>M1067/O1067</f>
        <v>1494733.1973509935</v>
      </c>
      <c r="N1068" s="204"/>
      <c r="O1068" s="204"/>
      <c r="P1068" s="200"/>
      <c r="Q1068" s="92">
        <f t="shared" si="38"/>
        <v>85946.597218543291</v>
      </c>
      <c r="R1068" s="110"/>
    </row>
    <row r="1069" spans="1:18" s="111" customFormat="1" x14ac:dyDescent="0.7">
      <c r="A1069" s="204"/>
      <c r="B1069" s="204"/>
      <c r="C1069" s="204"/>
      <c r="D1069" s="204"/>
      <c r="E1069" s="429" t="s">
        <v>592</v>
      </c>
      <c r="F1069" s="430"/>
      <c r="G1069" s="431"/>
      <c r="H1069" s="205">
        <f>H82+H179+H433+H590+H684+H890+H1067</f>
        <v>3414136</v>
      </c>
      <c r="I1069" s="206"/>
      <c r="J1069" s="202">
        <f t="shared" ref="J1069:P1069" si="41">J82+J179+J433+J590+J684+J890+J1067</f>
        <v>575093574.29999995</v>
      </c>
      <c r="K1069" s="203">
        <f t="shared" si="41"/>
        <v>650434255.75</v>
      </c>
      <c r="L1069" s="202">
        <f t="shared" si="41"/>
        <v>1901608440.8700001</v>
      </c>
      <c r="M1069" s="202">
        <f t="shared" si="41"/>
        <v>1838651895.8300002</v>
      </c>
      <c r="N1069" s="207">
        <f t="shared" si="41"/>
        <v>874</v>
      </c>
      <c r="O1069" s="207">
        <f t="shared" si="41"/>
        <v>874</v>
      </c>
      <c r="P1069" s="207">
        <f t="shared" si="41"/>
        <v>0</v>
      </c>
      <c r="Q1069" s="109">
        <f>L1069-M1069</f>
        <v>62956545.039999962</v>
      </c>
      <c r="R1069" s="110">
        <f t="shared" si="39"/>
        <v>556.98087037833295</v>
      </c>
    </row>
    <row r="1070" spans="1:18" s="111" customFormat="1" x14ac:dyDescent="0.7">
      <c r="A1070" s="204"/>
      <c r="B1070" s="204"/>
      <c r="C1070" s="204"/>
      <c r="D1070" s="204"/>
      <c r="E1070" s="429" t="s">
        <v>593</v>
      </c>
      <c r="F1070" s="430"/>
      <c r="G1070" s="431"/>
      <c r="H1070" s="205"/>
      <c r="I1070" s="206"/>
      <c r="J1070" s="202">
        <f>J1069/O1069</f>
        <v>658001.80125858122</v>
      </c>
      <c r="K1070" s="202">
        <f>K1069/O1069</f>
        <v>744203.95394736843</v>
      </c>
      <c r="L1070" s="202">
        <f>L1069/O1069</f>
        <v>2175753.3648398169</v>
      </c>
      <c r="M1070" s="202">
        <f>M1069/O1069</f>
        <v>2103720.7046109843</v>
      </c>
      <c r="N1070" s="204"/>
      <c r="O1070" s="204"/>
      <c r="P1070" s="204"/>
      <c r="Q1070" s="109">
        <f>L1070-M1070</f>
        <v>72032.660228832625</v>
      </c>
      <c r="R1070" s="110"/>
    </row>
    <row r="1073" spans="11:13" x14ac:dyDescent="0.7">
      <c r="K1073" s="209"/>
      <c r="M1073" s="209"/>
    </row>
    <row r="1074" spans="11:13" x14ac:dyDescent="0.7">
      <c r="K1074" s="209"/>
      <c r="M1074" s="209"/>
    </row>
    <row r="1075" spans="11:13" x14ac:dyDescent="0.7">
      <c r="K1075" s="209"/>
      <c r="M1075" s="209"/>
    </row>
    <row r="1076" spans="11:13" x14ac:dyDescent="0.7">
      <c r="K1076" s="209"/>
      <c r="M1076" s="209"/>
    </row>
    <row r="1077" spans="11:13" x14ac:dyDescent="0.7">
      <c r="K1077" s="209"/>
      <c r="M1077" s="209"/>
    </row>
    <row r="1078" spans="11:13" x14ac:dyDescent="0.7">
      <c r="K1078" s="209"/>
      <c r="M1078" s="209"/>
    </row>
    <row r="1079" spans="11:13" x14ac:dyDescent="0.7">
      <c r="K1079" s="209"/>
      <c r="M1079" s="209"/>
    </row>
    <row r="1080" spans="11:13" x14ac:dyDescent="0.7">
      <c r="K1080" s="209"/>
      <c r="M1080" s="209"/>
    </row>
    <row r="1081" spans="11:13" x14ac:dyDescent="0.7">
      <c r="K1081" s="209"/>
      <c r="M1081" s="209"/>
    </row>
  </sheetData>
  <sheetProtection algorithmName="SHA-512" hashValue="jKlKqZq4tqkF644QFHKaOdKmqfkZKBT8RdfXlwYNlDYa1LI6bGM5rgWTYGiniWE8H96FawJr4E77FdkIw1Qb2Q==" saltValue="I/z1FehQdGw1fO4VMyuZfg==" spinCount="100000" sheet="1" objects="1" scenarios="1"/>
  <autoFilter ref="A4:WVM1070"/>
  <mergeCells count="27"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92:M917 L919:M928 L930:M947 L949:M958 L960:M975 L977:M987 L989:M1008 L1010:M1028 L1030:M1039 L1041:M1052 L1054:M1059 L237:M253 L880:M888 L871:M878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Q151"/>
  <sheetViews>
    <sheetView topLeftCell="K1" zoomScale="78" zoomScaleNormal="78" workbookViewId="0">
      <selection activeCell="R27" sqref="R27"/>
    </sheetView>
  </sheetViews>
  <sheetFormatPr defaultColWidth="4.8984375" defaultRowHeight="13.8" x14ac:dyDescent="0.25"/>
  <cols>
    <col min="1" max="1" width="6.09765625" style="253" bestFit="1" customWidth="1"/>
    <col min="2" max="2" width="13.19921875" style="253" bestFit="1" customWidth="1"/>
    <col min="3" max="3" width="8.19921875" style="253" bestFit="1" customWidth="1"/>
    <col min="4" max="4" width="27.3984375" style="253" bestFit="1" customWidth="1"/>
    <col min="5" max="5" width="23.19921875" customWidth="1"/>
    <col min="6" max="6" width="21.59765625" style="322" customWidth="1"/>
    <col min="7" max="7" width="17" style="322" customWidth="1"/>
    <col min="8" max="8" width="19.69921875" style="322" customWidth="1"/>
    <col min="9" max="9" width="18.19921875" style="322" customWidth="1"/>
    <col min="10" max="10" width="15.19921875" customWidth="1"/>
    <col min="11" max="12" width="8.796875"/>
    <col min="13" max="13" width="17.296875" style="326" customWidth="1"/>
    <col min="14" max="16" width="8.796875" style="326"/>
    <col min="17" max="17" width="16.69921875" style="326" customWidth="1"/>
    <col min="18" max="18" width="17.09765625" style="326" customWidth="1"/>
    <col min="19" max="19" width="17.5" customWidth="1"/>
    <col min="20" max="22" width="8.796875"/>
    <col min="23" max="30" width="8.796875" style="328"/>
    <col min="31" max="37" width="8.796875" style="330"/>
    <col min="38" max="38" width="18" style="255" customWidth="1"/>
    <col min="39" max="39" width="18.296875" style="268" customWidth="1"/>
    <col min="40" max="40" width="14" style="257" bestFit="1" customWidth="1"/>
    <col min="41" max="41" width="15.8984375" style="269" bestFit="1" customWidth="1"/>
    <col min="42" max="42" width="16.59765625" style="270" bestFit="1" customWidth="1"/>
    <col min="43" max="43" width="14.8984375" style="257" bestFit="1" customWidth="1"/>
    <col min="44" max="16384" width="4.8984375" style="261"/>
  </cols>
  <sheetData>
    <row r="1" spans="1:43" x14ac:dyDescent="0.25">
      <c r="E1" t="s">
        <v>2458</v>
      </c>
      <c r="F1" s="322" t="s">
        <v>2459</v>
      </c>
      <c r="G1" s="322" t="s">
        <v>2460</v>
      </c>
      <c r="H1" s="322" t="s">
        <v>2461</v>
      </c>
      <c r="I1" s="322" t="s">
        <v>2462</v>
      </c>
      <c r="J1" t="s">
        <v>2463</v>
      </c>
      <c r="K1" t="s">
        <v>2464</v>
      </c>
      <c r="L1" t="s">
        <v>2465</v>
      </c>
      <c r="M1" s="326" t="s">
        <v>2466</v>
      </c>
      <c r="N1" s="326" t="s">
        <v>2467</v>
      </c>
      <c r="O1" s="326" t="s">
        <v>2468</v>
      </c>
      <c r="P1" s="326" t="s">
        <v>2469</v>
      </c>
      <c r="Q1" s="326" t="s">
        <v>2470</v>
      </c>
      <c r="R1" s="326" t="s">
        <v>2471</v>
      </c>
      <c r="S1" t="s">
        <v>2472</v>
      </c>
      <c r="T1" t="s">
        <v>2473</v>
      </c>
      <c r="U1" t="s">
        <v>2474</v>
      </c>
      <c r="V1" t="s">
        <v>2475</v>
      </c>
      <c r="W1" s="328" t="s">
        <v>2476</v>
      </c>
      <c r="X1" s="328" t="s">
        <v>2477</v>
      </c>
      <c r="Y1" s="328" t="s">
        <v>2478</v>
      </c>
      <c r="Z1" s="328" t="s">
        <v>2479</v>
      </c>
      <c r="AA1" s="328" t="s">
        <v>2480</v>
      </c>
      <c r="AB1" s="328" t="s">
        <v>2481</v>
      </c>
      <c r="AC1" s="328" t="s">
        <v>2482</v>
      </c>
      <c r="AD1" s="328" t="s">
        <v>2483</v>
      </c>
      <c r="AE1" s="330" t="s">
        <v>2484</v>
      </c>
      <c r="AF1" s="330" t="s">
        <v>2485</v>
      </c>
      <c r="AG1" s="330" t="s">
        <v>2486</v>
      </c>
      <c r="AH1" s="330" t="s">
        <v>2487</v>
      </c>
      <c r="AI1" s="330" t="s">
        <v>2488</v>
      </c>
      <c r="AJ1" s="330" t="s">
        <v>2489</v>
      </c>
      <c r="AK1" s="330" t="s">
        <v>2490</v>
      </c>
      <c r="AL1" s="255" t="s">
        <v>6</v>
      </c>
      <c r="AM1" s="256" t="s">
        <v>7</v>
      </c>
      <c r="AN1" s="257" t="s">
        <v>8</v>
      </c>
      <c r="AO1" s="258" t="s">
        <v>9</v>
      </c>
      <c r="AP1" s="259" t="s">
        <v>10</v>
      </c>
      <c r="AQ1" s="260" t="s">
        <v>11</v>
      </c>
    </row>
    <row r="2" spans="1:43" x14ac:dyDescent="0.25">
      <c r="E2" t="s">
        <v>2491</v>
      </c>
      <c r="F2" s="322" t="s">
        <v>2492</v>
      </c>
      <c r="G2" s="322" t="s">
        <v>2493</v>
      </c>
      <c r="H2" s="322" t="s">
        <v>2494</v>
      </c>
      <c r="I2" s="322" t="s">
        <v>2495</v>
      </c>
      <c r="J2" t="s">
        <v>2496</v>
      </c>
      <c r="K2" t="s">
        <v>2497</v>
      </c>
      <c r="L2" t="s">
        <v>2498</v>
      </c>
      <c r="M2" s="326" t="s">
        <v>2499</v>
      </c>
      <c r="N2" s="326" t="s">
        <v>2500</v>
      </c>
      <c r="O2" s="326" t="s">
        <v>2501</v>
      </c>
      <c r="P2" s="326" t="s">
        <v>2502</v>
      </c>
      <c r="Q2" s="326" t="s">
        <v>2503</v>
      </c>
      <c r="R2" s="326" t="s">
        <v>2504</v>
      </c>
      <c r="S2" t="s">
        <v>2505</v>
      </c>
      <c r="T2" t="s">
        <v>2506</v>
      </c>
      <c r="U2" t="s">
        <v>2507</v>
      </c>
      <c r="V2" t="s">
        <v>2508</v>
      </c>
      <c r="W2" s="328" t="s">
        <v>2509</v>
      </c>
      <c r="X2" s="328" t="s">
        <v>2510</v>
      </c>
      <c r="Y2" s="328" t="s">
        <v>2511</v>
      </c>
      <c r="Z2" s="328" t="s">
        <v>2512</v>
      </c>
      <c r="AA2" s="328" t="s">
        <v>2513</v>
      </c>
      <c r="AB2" s="328" t="s">
        <v>2514</v>
      </c>
      <c r="AC2" s="328" t="s">
        <v>2515</v>
      </c>
      <c r="AD2" s="328" t="s">
        <v>2516</v>
      </c>
      <c r="AE2" s="330" t="s">
        <v>2517</v>
      </c>
      <c r="AF2" s="330" t="s">
        <v>2518</v>
      </c>
      <c r="AG2" s="330" t="s">
        <v>2519</v>
      </c>
      <c r="AH2" s="330" t="s">
        <v>2520</v>
      </c>
      <c r="AI2" s="330" t="s">
        <v>2521</v>
      </c>
      <c r="AJ2" s="330" t="s">
        <v>2522</v>
      </c>
      <c r="AK2" s="330" t="s">
        <v>2523</v>
      </c>
    </row>
    <row r="3" spans="1:43" x14ac:dyDescent="0.25">
      <c r="E3" t="s">
        <v>2524</v>
      </c>
      <c r="F3" s="323">
        <v>45800029.409999996</v>
      </c>
      <c r="G3" s="323">
        <v>7693641.3499999996</v>
      </c>
      <c r="H3" s="323">
        <v>4684733.24</v>
      </c>
      <c r="I3" s="323">
        <v>2469</v>
      </c>
      <c r="J3" s="319">
        <v>65631165.359999999</v>
      </c>
      <c r="K3" s="319">
        <v>28577902.66</v>
      </c>
      <c r="L3" s="319">
        <v>74000</v>
      </c>
      <c r="M3" s="327">
        <v>183544</v>
      </c>
      <c r="N3" s="327">
        <v>1467208.33</v>
      </c>
      <c r="O3" s="327">
        <v>175560</v>
      </c>
      <c r="P3" s="327">
        <v>2782.34</v>
      </c>
      <c r="Q3" s="327">
        <v>14694619.4</v>
      </c>
      <c r="R3" s="327">
        <v>10395495.5</v>
      </c>
      <c r="S3" s="319">
        <v>-7501117.6100000003</v>
      </c>
      <c r="T3" s="319">
        <v>-12871011.289999999</v>
      </c>
      <c r="U3" s="319">
        <v>3604412.92</v>
      </c>
      <c r="V3" s="319">
        <v>135501448.22999999</v>
      </c>
      <c r="W3" s="329">
        <v>-19.47</v>
      </c>
      <c r="X3" s="329">
        <v>1619.1</v>
      </c>
      <c r="Y3" s="329">
        <v>76015209.890000001</v>
      </c>
      <c r="Z3" s="329">
        <v>3471929.91</v>
      </c>
      <c r="AA3" s="329">
        <v>43189.37</v>
      </c>
      <c r="AB3" s="329">
        <v>47006783.979999997</v>
      </c>
      <c r="AC3" s="329">
        <v>50000</v>
      </c>
      <c r="AD3" s="329">
        <v>11392459.99</v>
      </c>
      <c r="AE3" s="331">
        <v>66157739.18</v>
      </c>
      <c r="AF3" s="331">
        <v>292766.40000000002</v>
      </c>
      <c r="AG3" s="331">
        <v>427387.68</v>
      </c>
      <c r="AH3" s="331">
        <v>51465754.200000003</v>
      </c>
      <c r="AI3" s="331">
        <v>10726236.51</v>
      </c>
      <c r="AJ3" s="331">
        <v>11600</v>
      </c>
      <c r="AK3" s="331">
        <v>2088689.6</v>
      </c>
      <c r="AL3" s="255">
        <f t="shared" ref="AL3:AQ3" si="0">SUM(AL4:AL71)</f>
        <v>58180873.000000022</v>
      </c>
      <c r="AM3" s="262">
        <f t="shared" si="0"/>
        <v>16708453.989999996</v>
      </c>
      <c r="AN3" s="257">
        <f t="shared" si="0"/>
        <v>41472419.009999998</v>
      </c>
      <c r="AO3" s="263">
        <f t="shared" si="0"/>
        <v>144931032.89000005</v>
      </c>
      <c r="AP3" s="264">
        <f t="shared" si="0"/>
        <v>140351764.78000006</v>
      </c>
      <c r="AQ3" s="257">
        <f t="shared" si="0"/>
        <v>4579268.1100000013</v>
      </c>
    </row>
    <row r="4" spans="1:43" x14ac:dyDescent="0.25">
      <c r="E4" t="s">
        <v>2525</v>
      </c>
      <c r="F4" s="323">
        <v>913404.65</v>
      </c>
      <c r="G4" s="323">
        <v>0</v>
      </c>
      <c r="J4" s="319">
        <v>1856981.03</v>
      </c>
      <c r="K4" s="319">
        <v>31506</v>
      </c>
      <c r="P4" s="327">
        <v>2782.34</v>
      </c>
      <c r="R4" s="327">
        <v>10150275.58</v>
      </c>
      <c r="S4" s="319">
        <v>-7555825.6100000003</v>
      </c>
      <c r="T4" s="319">
        <v>-3885679.94</v>
      </c>
      <c r="U4" s="319">
        <v>2457751.37</v>
      </c>
      <c r="V4" s="319">
        <v>5133149</v>
      </c>
      <c r="Y4" s="329">
        <v>2000</v>
      </c>
      <c r="AB4" s="329">
        <v>1146930</v>
      </c>
      <c r="AD4" s="329">
        <v>786</v>
      </c>
      <c r="AE4" s="331">
        <v>1299341.5</v>
      </c>
      <c r="AG4" s="331">
        <v>4974.5600000000004</v>
      </c>
      <c r="AH4" s="331">
        <v>3345961</v>
      </c>
      <c r="AL4" s="255">
        <f t="shared" ref="AL4:AL9" si="1">SUM(F4:H4)</f>
        <v>913404.65</v>
      </c>
      <c r="AM4" s="262">
        <f t="shared" ref="AM4:AM9" si="2">SUM(L4:P4)</f>
        <v>2782.34</v>
      </c>
      <c r="AN4" s="257">
        <f>AL4-AM4</f>
        <v>910622.31</v>
      </c>
      <c r="AO4" s="263">
        <f t="shared" ref="AO4:AO9" si="3">SUM(U4:Y4)</f>
        <v>7592900.3700000001</v>
      </c>
      <c r="AP4" s="264">
        <f t="shared" ref="AP4:AP9" si="4">SUM(Z4:AK4)</f>
        <v>5797993.0600000005</v>
      </c>
      <c r="AQ4" s="257">
        <f>AO4-AP4</f>
        <v>1794907.3099999996</v>
      </c>
    </row>
    <row r="5" spans="1:43" x14ac:dyDescent="0.25">
      <c r="E5" t="s">
        <v>2526</v>
      </c>
      <c r="F5" s="323">
        <v>25126.83</v>
      </c>
      <c r="H5" s="323">
        <v>3640</v>
      </c>
      <c r="J5" s="319">
        <v>2594303.6800000002</v>
      </c>
      <c r="K5" s="319">
        <v>25185.51</v>
      </c>
      <c r="R5" s="327">
        <v>26000</v>
      </c>
      <c r="U5" s="319">
        <v>1876562.09</v>
      </c>
      <c r="V5" s="319">
        <v>840540.25</v>
      </c>
      <c r="AA5" s="329">
        <v>20.239999999999998</v>
      </c>
      <c r="AB5" s="329">
        <v>5523186.5499999998</v>
      </c>
      <c r="AD5" s="329">
        <v>43760</v>
      </c>
      <c r="AE5" s="331">
        <v>5523186.5499999998</v>
      </c>
      <c r="AG5" s="331">
        <v>43760</v>
      </c>
      <c r="AI5" s="331">
        <v>94866.559999999998</v>
      </c>
      <c r="AL5" s="255">
        <f t="shared" si="1"/>
        <v>28766.83</v>
      </c>
      <c r="AM5" s="262">
        <f t="shared" si="2"/>
        <v>0</v>
      </c>
      <c r="AN5" s="257">
        <f t="shared" ref="AN5:AN9" si="5">AL5-AM5</f>
        <v>28766.83</v>
      </c>
      <c r="AO5" s="263">
        <f t="shared" si="3"/>
        <v>2717102.34</v>
      </c>
      <c r="AP5" s="264">
        <f t="shared" si="4"/>
        <v>11228779.9</v>
      </c>
      <c r="AQ5" s="257">
        <f t="shared" ref="AQ5:AQ69" si="6">AO5-AP5</f>
        <v>-8511677.5600000005</v>
      </c>
    </row>
    <row r="6" spans="1:43" x14ac:dyDescent="0.25">
      <c r="E6" t="s">
        <v>2527</v>
      </c>
      <c r="F6" s="323">
        <v>21310.86</v>
      </c>
      <c r="J6" s="319">
        <v>469997.48</v>
      </c>
      <c r="K6" s="319">
        <v>3</v>
      </c>
      <c r="Q6" s="327">
        <v>13200</v>
      </c>
      <c r="U6" s="319">
        <v>-1596232.72</v>
      </c>
      <c r="V6" s="319">
        <v>2129382.7599999998</v>
      </c>
      <c r="AA6" s="329">
        <v>54.58</v>
      </c>
      <c r="AB6" s="329">
        <v>582529.98</v>
      </c>
      <c r="AD6" s="329">
        <v>295002.21000000002</v>
      </c>
      <c r="AE6" s="331">
        <v>767486.48</v>
      </c>
      <c r="AH6" s="331">
        <v>100445.71</v>
      </c>
      <c r="AI6" s="331">
        <v>64693.279999999999</v>
      </c>
      <c r="AL6" s="255">
        <f t="shared" si="1"/>
        <v>21310.86</v>
      </c>
      <c r="AM6" s="262">
        <f t="shared" si="2"/>
        <v>0</v>
      </c>
      <c r="AN6" s="257">
        <f t="shared" si="5"/>
        <v>21310.86</v>
      </c>
      <c r="AO6" s="263">
        <f t="shared" si="3"/>
        <v>533150.0399999998</v>
      </c>
      <c r="AP6" s="264">
        <f t="shared" si="4"/>
        <v>1810212.24</v>
      </c>
      <c r="AQ6" s="257">
        <f t="shared" si="6"/>
        <v>-1277062.2000000002</v>
      </c>
    </row>
    <row r="7" spans="1:43" x14ac:dyDescent="0.25">
      <c r="E7" t="s">
        <v>2528</v>
      </c>
      <c r="F7" s="323">
        <v>25666.75</v>
      </c>
      <c r="J7" s="319">
        <v>5143494.45</v>
      </c>
      <c r="K7" s="319">
        <v>2471.89</v>
      </c>
      <c r="Q7" s="327">
        <v>21280</v>
      </c>
      <c r="U7" s="319">
        <v>5290298.58</v>
      </c>
      <c r="X7" s="329">
        <v>58.75</v>
      </c>
      <c r="AB7" s="329">
        <v>1472415.65</v>
      </c>
      <c r="AD7" s="329">
        <v>116906</v>
      </c>
      <c r="AE7" s="331">
        <v>1508875.65</v>
      </c>
      <c r="AG7" s="331">
        <v>6748</v>
      </c>
      <c r="AH7" s="331">
        <v>71530</v>
      </c>
      <c r="AI7" s="331">
        <v>142172.24</v>
      </c>
      <c r="AL7" s="255">
        <f t="shared" si="1"/>
        <v>25666.75</v>
      </c>
      <c r="AM7" s="262">
        <f t="shared" si="2"/>
        <v>0</v>
      </c>
      <c r="AN7" s="257">
        <f t="shared" si="5"/>
        <v>25666.75</v>
      </c>
      <c r="AO7" s="263">
        <f t="shared" si="3"/>
        <v>5290357.33</v>
      </c>
      <c r="AP7" s="264">
        <f t="shared" si="4"/>
        <v>3318647.54</v>
      </c>
      <c r="AQ7" s="257">
        <f t="shared" si="6"/>
        <v>1971709.79</v>
      </c>
    </row>
    <row r="8" spans="1:43" x14ac:dyDescent="0.25">
      <c r="F8" s="323"/>
      <c r="J8" s="319"/>
      <c r="K8" s="319"/>
      <c r="Q8" s="327"/>
      <c r="U8" s="319"/>
      <c r="X8" s="329"/>
      <c r="AB8" s="329"/>
      <c r="AD8" s="329"/>
      <c r="AE8" s="331"/>
      <c r="AG8" s="331"/>
      <c r="AH8" s="331"/>
      <c r="AI8" s="331"/>
      <c r="AL8" s="255">
        <f t="shared" si="1"/>
        <v>0</v>
      </c>
      <c r="AM8" s="262">
        <f t="shared" si="2"/>
        <v>0</v>
      </c>
      <c r="AN8" s="257">
        <f t="shared" si="5"/>
        <v>0</v>
      </c>
      <c r="AO8" s="263">
        <f t="shared" si="3"/>
        <v>0</v>
      </c>
      <c r="AP8" s="264">
        <f t="shared" si="4"/>
        <v>0</v>
      </c>
      <c r="AQ8" s="257">
        <f t="shared" si="6"/>
        <v>0</v>
      </c>
    </row>
    <row r="9" spans="1:43" x14ac:dyDescent="0.25">
      <c r="F9" s="323"/>
      <c r="J9" s="319"/>
      <c r="K9" s="319"/>
      <c r="Q9" s="327"/>
      <c r="U9" s="319"/>
      <c r="X9" s="329"/>
      <c r="AB9" s="329"/>
      <c r="AD9" s="329"/>
      <c r="AE9" s="331"/>
      <c r="AG9" s="331"/>
      <c r="AH9" s="331"/>
      <c r="AI9" s="331"/>
      <c r="AL9" s="255">
        <f t="shared" si="1"/>
        <v>0</v>
      </c>
      <c r="AM9" s="262">
        <f t="shared" si="2"/>
        <v>0</v>
      </c>
      <c r="AN9" s="257">
        <f t="shared" si="5"/>
        <v>0</v>
      </c>
      <c r="AO9" s="263">
        <f t="shared" si="3"/>
        <v>0</v>
      </c>
      <c r="AP9" s="264">
        <f t="shared" si="4"/>
        <v>0</v>
      </c>
      <c r="AQ9" s="257">
        <f t="shared" si="6"/>
        <v>0</v>
      </c>
    </row>
    <row r="10" spans="1:43" x14ac:dyDescent="0.25">
      <c r="A10" s="253" t="s">
        <v>173</v>
      </c>
      <c r="B10" s="253" t="s">
        <v>174</v>
      </c>
      <c r="C10" s="253">
        <v>9017</v>
      </c>
      <c r="D10" s="253" t="s">
        <v>179</v>
      </c>
      <c r="E10" t="s">
        <v>179</v>
      </c>
      <c r="F10" s="323">
        <v>2085708.9</v>
      </c>
      <c r="G10" s="323">
        <v>19000</v>
      </c>
      <c r="H10" s="323">
        <v>157377.72</v>
      </c>
      <c r="J10" s="319">
        <v>256117.92</v>
      </c>
      <c r="K10" s="319">
        <v>346365.69</v>
      </c>
      <c r="N10" s="327">
        <v>7523.14</v>
      </c>
      <c r="Q10" s="327">
        <v>767418</v>
      </c>
      <c r="R10" s="327">
        <v>2808.91</v>
      </c>
      <c r="U10" s="319">
        <v>-807261.52</v>
      </c>
      <c r="V10" s="319">
        <v>2551638.71</v>
      </c>
      <c r="Y10" s="329">
        <v>2298369.16</v>
      </c>
      <c r="AA10" s="329">
        <v>1548.09</v>
      </c>
      <c r="AB10" s="329">
        <v>820754.52</v>
      </c>
      <c r="AD10" s="329">
        <v>33000</v>
      </c>
      <c r="AE10" s="331">
        <v>1218332.52</v>
      </c>
      <c r="AG10" s="331">
        <v>17772</v>
      </c>
      <c r="AH10" s="331">
        <v>1126737.74</v>
      </c>
      <c r="AI10" s="331">
        <v>236042.52</v>
      </c>
      <c r="AK10" s="331">
        <v>212344</v>
      </c>
      <c r="AL10" s="332">
        <f>SUM(F10:I10)</f>
        <v>2262086.62</v>
      </c>
      <c r="AM10" s="262">
        <f>SUM(M10:R10)</f>
        <v>777750.05</v>
      </c>
      <c r="AN10" s="257">
        <f>AL10-AM10</f>
        <v>1484336.57</v>
      </c>
      <c r="AO10" s="263">
        <f>SUM(W10:AD10)</f>
        <v>3153671.77</v>
      </c>
      <c r="AP10" s="333">
        <f>SUM(AE10:AK10)</f>
        <v>2811228.78</v>
      </c>
      <c r="AQ10" s="257">
        <f t="shared" si="6"/>
        <v>342442.99000000022</v>
      </c>
    </row>
    <row r="11" spans="1:43" x14ac:dyDescent="0.25">
      <c r="A11" s="253" t="s">
        <v>173</v>
      </c>
      <c r="B11" s="253" t="s">
        <v>174</v>
      </c>
      <c r="C11" s="253">
        <v>4386</v>
      </c>
      <c r="D11" s="253" t="s">
        <v>181</v>
      </c>
      <c r="E11" t="s">
        <v>181</v>
      </c>
      <c r="F11" s="323">
        <v>1207209.27</v>
      </c>
      <c r="G11" s="323">
        <v>0</v>
      </c>
      <c r="H11" s="323">
        <v>297031.24</v>
      </c>
      <c r="J11" s="319">
        <v>2092023.98</v>
      </c>
      <c r="K11" s="319">
        <v>802356.7</v>
      </c>
      <c r="M11" s="327">
        <v>0</v>
      </c>
      <c r="N11" s="327">
        <v>16900</v>
      </c>
      <c r="Q11" s="327">
        <v>231000</v>
      </c>
      <c r="R11" s="327">
        <v>113.34</v>
      </c>
      <c r="U11" s="319">
        <v>811757.61</v>
      </c>
      <c r="V11" s="319">
        <v>2241809.08</v>
      </c>
      <c r="Y11" s="329">
        <v>1724386.9</v>
      </c>
      <c r="Z11" s="329">
        <v>38100</v>
      </c>
      <c r="AA11" s="329">
        <v>385.85</v>
      </c>
      <c r="AB11" s="329">
        <v>731330</v>
      </c>
      <c r="AD11" s="329">
        <v>527000</v>
      </c>
      <c r="AE11" s="331">
        <v>1010992</v>
      </c>
      <c r="AF11" s="331">
        <v>4680</v>
      </c>
      <c r="AH11" s="331">
        <v>550913.80000000005</v>
      </c>
      <c r="AI11" s="331">
        <v>309575.78999999998</v>
      </c>
      <c r="AK11" s="331">
        <v>48000</v>
      </c>
      <c r="AL11" s="332">
        <f t="shared" ref="AL11:AL71" si="7">SUM(F11:I11)</f>
        <v>1504240.51</v>
      </c>
      <c r="AM11" s="262">
        <f t="shared" ref="AM11:AM71" si="8">SUM(M11:R11)</f>
        <v>248013.34</v>
      </c>
      <c r="AN11" s="257">
        <f t="shared" ref="AN11:AN71" si="9">AL11-AM11</f>
        <v>1256227.17</v>
      </c>
      <c r="AO11" s="263">
        <f t="shared" ref="AO11:AO71" si="10">SUM(W11:AD11)</f>
        <v>3021202.75</v>
      </c>
      <c r="AP11" s="333">
        <f t="shared" ref="AP11:AP71" si="11">SUM(AE11:AK11)</f>
        <v>1924161.59</v>
      </c>
      <c r="AQ11" s="257">
        <f t="shared" si="6"/>
        <v>1097041.1599999999</v>
      </c>
    </row>
    <row r="12" spans="1:43" x14ac:dyDescent="0.25">
      <c r="A12" s="253" t="s">
        <v>173</v>
      </c>
      <c r="B12" s="253" t="s">
        <v>174</v>
      </c>
      <c r="C12" s="253">
        <v>3088</v>
      </c>
      <c r="D12" s="253" t="s">
        <v>183</v>
      </c>
      <c r="E12" t="s">
        <v>183</v>
      </c>
      <c r="F12" s="323">
        <v>581362.54</v>
      </c>
      <c r="G12" s="323">
        <v>56526.42</v>
      </c>
      <c r="H12" s="323">
        <v>65593.25</v>
      </c>
      <c r="J12" s="319">
        <v>1154589.94</v>
      </c>
      <c r="K12" s="319">
        <v>750986.34</v>
      </c>
      <c r="M12" s="327">
        <v>0</v>
      </c>
      <c r="N12" s="327">
        <v>28522.06</v>
      </c>
      <c r="Q12" s="327">
        <v>279763.74</v>
      </c>
      <c r="R12" s="327">
        <v>1060.03</v>
      </c>
      <c r="U12" s="319">
        <v>4018313.48</v>
      </c>
      <c r="V12" s="319">
        <v>-1390481.55</v>
      </c>
      <c r="Y12" s="329">
        <v>1790116.03</v>
      </c>
      <c r="Z12" s="329">
        <v>59809.91</v>
      </c>
      <c r="AA12" s="329">
        <v>14.75</v>
      </c>
      <c r="AB12" s="329">
        <v>821420</v>
      </c>
      <c r="AD12" s="329">
        <v>3000</v>
      </c>
      <c r="AE12" s="331">
        <v>1195067</v>
      </c>
      <c r="AG12" s="331">
        <v>29501</v>
      </c>
      <c r="AH12" s="331">
        <v>1557236.55</v>
      </c>
      <c r="AI12" s="331">
        <v>217291.41</v>
      </c>
      <c r="AK12" s="331">
        <v>3384</v>
      </c>
      <c r="AL12" s="332">
        <f t="shared" si="7"/>
        <v>703482.21000000008</v>
      </c>
      <c r="AM12" s="262">
        <f t="shared" si="8"/>
        <v>309345.83</v>
      </c>
      <c r="AN12" s="257">
        <f t="shared" si="9"/>
        <v>394136.38000000006</v>
      </c>
      <c r="AO12" s="263">
        <f t="shared" si="10"/>
        <v>2674360.69</v>
      </c>
      <c r="AP12" s="333">
        <f t="shared" si="11"/>
        <v>3002479.96</v>
      </c>
      <c r="AQ12" s="257">
        <f t="shared" si="6"/>
        <v>-328119.27</v>
      </c>
    </row>
    <row r="13" spans="1:43" x14ac:dyDescent="0.25">
      <c r="A13" s="253" t="s">
        <v>173</v>
      </c>
      <c r="B13" s="253" t="s">
        <v>174</v>
      </c>
      <c r="C13" s="253">
        <v>2345</v>
      </c>
      <c r="D13" s="253" t="s">
        <v>185</v>
      </c>
      <c r="E13" t="s">
        <v>185</v>
      </c>
      <c r="F13" s="323">
        <v>1435598.28</v>
      </c>
      <c r="G13" s="323">
        <v>7938.68</v>
      </c>
      <c r="H13" s="323">
        <v>52254.94</v>
      </c>
      <c r="J13" s="319">
        <v>349251.13</v>
      </c>
      <c r="K13" s="319">
        <v>526263.76</v>
      </c>
      <c r="N13" s="327">
        <v>58795</v>
      </c>
      <c r="Q13" s="327">
        <v>119303.37</v>
      </c>
      <c r="R13" s="327">
        <v>-917.9</v>
      </c>
      <c r="U13" s="319">
        <v>452416.39</v>
      </c>
      <c r="V13" s="319">
        <v>1997230.39</v>
      </c>
      <c r="Y13" s="329">
        <v>1192645.99</v>
      </c>
      <c r="Z13" s="329">
        <v>41800</v>
      </c>
      <c r="AA13" s="329">
        <v>1585.35</v>
      </c>
      <c r="AB13" s="329">
        <v>704574.48</v>
      </c>
      <c r="AD13" s="329">
        <v>53800</v>
      </c>
      <c r="AE13" s="331">
        <v>1022075.48</v>
      </c>
      <c r="AF13" s="331">
        <v>19000</v>
      </c>
      <c r="AG13" s="331">
        <v>1215</v>
      </c>
      <c r="AH13" s="331">
        <v>959401.22</v>
      </c>
      <c r="AI13" s="331">
        <v>248234.58</v>
      </c>
      <c r="AL13" s="332">
        <f t="shared" si="7"/>
        <v>1495791.9</v>
      </c>
      <c r="AM13" s="262">
        <f t="shared" si="8"/>
        <v>177180.47</v>
      </c>
      <c r="AN13" s="257">
        <f t="shared" si="9"/>
        <v>1318611.43</v>
      </c>
      <c r="AO13" s="263">
        <f t="shared" si="10"/>
        <v>1994405.82</v>
      </c>
      <c r="AP13" s="333">
        <f t="shared" si="11"/>
        <v>2249926.2799999998</v>
      </c>
      <c r="AQ13" s="257">
        <f t="shared" si="6"/>
        <v>-255520.45999999973</v>
      </c>
    </row>
    <row r="14" spans="1:43" s="265" customFormat="1" x14ac:dyDescent="0.25">
      <c r="A14" s="253" t="s">
        <v>173</v>
      </c>
      <c r="B14" s="253" t="s">
        <v>174</v>
      </c>
      <c r="C14" s="253">
        <v>6935</v>
      </c>
      <c r="D14" s="253" t="s">
        <v>187</v>
      </c>
      <c r="E14" t="s">
        <v>187</v>
      </c>
      <c r="F14" s="323">
        <v>1204268.54</v>
      </c>
      <c r="G14" s="323">
        <v>64205.96</v>
      </c>
      <c r="H14" s="323">
        <v>93136.45</v>
      </c>
      <c r="I14" s="322"/>
      <c r="J14" s="319">
        <v>470703.32</v>
      </c>
      <c r="K14" s="319">
        <v>349857.78</v>
      </c>
      <c r="L14"/>
      <c r="M14" s="327">
        <v>0</v>
      </c>
      <c r="N14" s="327">
        <v>21845</v>
      </c>
      <c r="O14" s="326"/>
      <c r="P14" s="326"/>
      <c r="Q14" s="327">
        <v>414962.12</v>
      </c>
      <c r="R14" s="327">
        <v>2909</v>
      </c>
      <c r="S14"/>
      <c r="T14"/>
      <c r="U14" s="319">
        <v>-251716.03</v>
      </c>
      <c r="V14" s="319">
        <v>2502473.91</v>
      </c>
      <c r="W14" s="328"/>
      <c r="X14" s="328"/>
      <c r="Y14" s="329">
        <v>1423594.9</v>
      </c>
      <c r="Z14" s="329">
        <v>200710</v>
      </c>
      <c r="AA14" s="329">
        <v>933.45</v>
      </c>
      <c r="AB14" s="329">
        <v>1200700.3500000001</v>
      </c>
      <c r="AC14" s="328"/>
      <c r="AD14" s="328"/>
      <c r="AE14" s="331">
        <v>1680360.35</v>
      </c>
      <c r="AF14" s="330"/>
      <c r="AG14" s="331">
        <v>30015</v>
      </c>
      <c r="AH14" s="331">
        <v>1404059.39</v>
      </c>
      <c r="AI14" s="331">
        <v>219805.91</v>
      </c>
      <c r="AJ14" s="330"/>
      <c r="AK14" s="330"/>
      <c r="AL14" s="332">
        <f t="shared" si="7"/>
        <v>1361610.95</v>
      </c>
      <c r="AM14" s="262">
        <f t="shared" si="8"/>
        <v>439716.12</v>
      </c>
      <c r="AN14" s="257">
        <f t="shared" si="9"/>
        <v>921894.83</v>
      </c>
      <c r="AO14" s="263">
        <f t="shared" si="10"/>
        <v>2825938.7</v>
      </c>
      <c r="AP14" s="333">
        <f t="shared" si="11"/>
        <v>3334240.6500000004</v>
      </c>
      <c r="AQ14" s="257">
        <f t="shared" si="6"/>
        <v>-508301.95000000019</v>
      </c>
    </row>
    <row r="15" spans="1:43" x14ac:dyDescent="0.25">
      <c r="A15" s="253" t="s">
        <v>173</v>
      </c>
      <c r="B15" s="253" t="s">
        <v>174</v>
      </c>
      <c r="C15" s="253">
        <v>5524</v>
      </c>
      <c r="D15" s="253" t="s">
        <v>189</v>
      </c>
      <c r="E15" t="s">
        <v>189</v>
      </c>
      <c r="F15" s="323">
        <v>1393711.18</v>
      </c>
      <c r="G15" s="323">
        <v>27263</v>
      </c>
      <c r="H15" s="323">
        <v>332639.32</v>
      </c>
      <c r="J15" s="319">
        <v>275651.34999999998</v>
      </c>
      <c r="K15" s="319">
        <v>264755.65999999997</v>
      </c>
      <c r="N15" s="327">
        <v>20179.32</v>
      </c>
      <c r="Q15" s="327">
        <v>287678.77</v>
      </c>
      <c r="R15" s="327">
        <v>1543.06</v>
      </c>
      <c r="U15" s="319">
        <v>-576856.4</v>
      </c>
      <c r="V15" s="319">
        <v>2525004.41</v>
      </c>
      <c r="Y15" s="329">
        <v>937231.94</v>
      </c>
      <c r="Z15" s="329">
        <v>88260</v>
      </c>
      <c r="AB15" s="329">
        <v>1171788.56</v>
      </c>
      <c r="AD15" s="329">
        <v>9000</v>
      </c>
      <c r="AE15" s="331">
        <v>1357270.56</v>
      </c>
      <c r="AG15" s="331">
        <v>12180</v>
      </c>
      <c r="AH15" s="331">
        <v>552887.38</v>
      </c>
      <c r="AI15" s="331">
        <v>247471.21</v>
      </c>
      <c r="AL15" s="332">
        <f t="shared" si="7"/>
        <v>1753613.5</v>
      </c>
      <c r="AM15" s="262">
        <f t="shared" si="8"/>
        <v>309401.15000000002</v>
      </c>
      <c r="AN15" s="257">
        <f t="shared" si="9"/>
        <v>1444212.35</v>
      </c>
      <c r="AO15" s="263">
        <f t="shared" si="10"/>
        <v>2206280.5</v>
      </c>
      <c r="AP15" s="333">
        <f t="shared" si="11"/>
        <v>2169809.15</v>
      </c>
      <c r="AQ15" s="257">
        <f t="shared" si="6"/>
        <v>36471.350000000093</v>
      </c>
    </row>
    <row r="16" spans="1:43" x14ac:dyDescent="0.25">
      <c r="A16" s="253" t="s">
        <v>173</v>
      </c>
      <c r="B16" s="253" t="s">
        <v>174</v>
      </c>
      <c r="C16" s="253">
        <v>5657</v>
      </c>
      <c r="D16" s="253" t="s">
        <v>191</v>
      </c>
      <c r="E16" t="s">
        <v>191</v>
      </c>
      <c r="F16" s="323">
        <v>1042217.06</v>
      </c>
      <c r="G16" s="323">
        <v>63700</v>
      </c>
      <c r="H16" s="323">
        <v>148907.68</v>
      </c>
      <c r="J16" s="319">
        <v>236206.85</v>
      </c>
      <c r="K16" s="319">
        <v>678776.81</v>
      </c>
      <c r="N16" s="327">
        <v>16900</v>
      </c>
      <c r="Q16" s="327">
        <v>220000</v>
      </c>
      <c r="R16" s="327">
        <v>3277.52</v>
      </c>
      <c r="T16" s="319">
        <v>-3085696.91</v>
      </c>
      <c r="U16" s="319">
        <v>3.08</v>
      </c>
      <c r="V16" s="319">
        <v>4613167.97</v>
      </c>
      <c r="Y16" s="329">
        <v>1787443.53</v>
      </c>
      <c r="AA16" s="329">
        <v>-662.61</v>
      </c>
      <c r="AB16" s="329">
        <v>502456</v>
      </c>
      <c r="AD16" s="329">
        <v>12000</v>
      </c>
      <c r="AE16" s="331">
        <v>711385</v>
      </c>
      <c r="AF16" s="331">
        <v>4942</v>
      </c>
      <c r="AH16" s="331">
        <v>1044115.26</v>
      </c>
      <c r="AI16" s="331">
        <v>138637.92000000001</v>
      </c>
      <c r="AL16" s="332">
        <f t="shared" si="7"/>
        <v>1254824.74</v>
      </c>
      <c r="AM16" s="262">
        <f t="shared" si="8"/>
        <v>240177.52</v>
      </c>
      <c r="AN16" s="257">
        <f t="shared" si="9"/>
        <v>1014647.22</v>
      </c>
      <c r="AO16" s="263">
        <f t="shared" si="10"/>
        <v>2301236.92</v>
      </c>
      <c r="AP16" s="333">
        <f t="shared" si="11"/>
        <v>1899080.18</v>
      </c>
      <c r="AQ16" s="257">
        <f t="shared" si="6"/>
        <v>402156.74</v>
      </c>
    </row>
    <row r="17" spans="1:43" x14ac:dyDescent="0.25">
      <c r="A17" s="253" t="s">
        <v>173</v>
      </c>
      <c r="B17" s="253" t="s">
        <v>174</v>
      </c>
      <c r="C17" s="253">
        <v>4057</v>
      </c>
      <c r="D17" s="253" t="s">
        <v>193</v>
      </c>
      <c r="E17" t="s">
        <v>193</v>
      </c>
      <c r="F17" s="323">
        <v>654135.6</v>
      </c>
      <c r="G17" s="323">
        <v>4621.53</v>
      </c>
      <c r="H17" s="323">
        <v>170897.16</v>
      </c>
      <c r="J17" s="319">
        <v>1678105.56</v>
      </c>
      <c r="K17" s="319">
        <v>730411.07</v>
      </c>
      <c r="M17" s="327">
        <v>8700</v>
      </c>
      <c r="N17" s="327">
        <v>21947.54</v>
      </c>
      <c r="Q17" s="327">
        <v>289428.36</v>
      </c>
      <c r="R17" s="327">
        <v>11753</v>
      </c>
      <c r="U17" s="319">
        <v>-471767.59</v>
      </c>
      <c r="V17" s="319">
        <v>2841083.43</v>
      </c>
      <c r="Y17" s="329">
        <v>1597334.76</v>
      </c>
      <c r="AA17" s="329">
        <v>685.56</v>
      </c>
      <c r="AB17" s="329">
        <v>808060</v>
      </c>
      <c r="AE17" s="331">
        <v>1158170</v>
      </c>
      <c r="AG17" s="331">
        <v>2728</v>
      </c>
      <c r="AH17" s="331">
        <v>609365.34</v>
      </c>
      <c r="AI17" s="331">
        <v>98790.8</v>
      </c>
      <c r="AL17" s="332">
        <f t="shared" si="7"/>
        <v>829654.29</v>
      </c>
      <c r="AM17" s="262">
        <f t="shared" si="8"/>
        <v>331828.89999999997</v>
      </c>
      <c r="AN17" s="257">
        <f t="shared" si="9"/>
        <v>497825.39000000007</v>
      </c>
      <c r="AO17" s="263">
        <f t="shared" si="10"/>
        <v>2406080.3200000003</v>
      </c>
      <c r="AP17" s="333">
        <f t="shared" si="11"/>
        <v>1869054.14</v>
      </c>
      <c r="AQ17" s="257">
        <f t="shared" si="6"/>
        <v>537026.1800000004</v>
      </c>
    </row>
    <row r="18" spans="1:43" x14ac:dyDescent="0.25">
      <c r="A18" s="253" t="s">
        <v>173</v>
      </c>
      <c r="B18" s="253" t="s">
        <v>174</v>
      </c>
      <c r="C18" s="253">
        <v>2737</v>
      </c>
      <c r="D18" s="253" t="s">
        <v>195</v>
      </c>
      <c r="E18" t="s">
        <v>195</v>
      </c>
      <c r="F18" s="323">
        <v>816890.65</v>
      </c>
      <c r="G18" s="323">
        <v>33382.5</v>
      </c>
      <c r="H18" s="323">
        <v>67966.47</v>
      </c>
      <c r="J18" s="319">
        <v>2635857.35</v>
      </c>
      <c r="K18" s="319">
        <v>174374.76</v>
      </c>
      <c r="M18" s="327">
        <v>62000</v>
      </c>
      <c r="N18" s="327">
        <v>12350</v>
      </c>
      <c r="Q18" s="327">
        <v>245652.61</v>
      </c>
      <c r="R18" s="327">
        <v>968.6</v>
      </c>
      <c r="U18" s="319">
        <v>2651599.41</v>
      </c>
      <c r="V18" s="319">
        <v>675062.61</v>
      </c>
      <c r="Y18" s="329">
        <v>840812.41</v>
      </c>
      <c r="Z18" s="329">
        <v>12400</v>
      </c>
      <c r="AA18" s="329">
        <v>711.62</v>
      </c>
      <c r="AB18" s="329">
        <v>611979.04</v>
      </c>
      <c r="AD18" s="329">
        <v>9000</v>
      </c>
      <c r="AE18" s="331">
        <v>762525.04</v>
      </c>
      <c r="AH18" s="331">
        <v>445429.38</v>
      </c>
      <c r="AI18" s="331">
        <v>186110.15</v>
      </c>
      <c r="AL18" s="332">
        <f t="shared" si="7"/>
        <v>918239.62</v>
      </c>
      <c r="AM18" s="262">
        <f t="shared" si="8"/>
        <v>320971.20999999996</v>
      </c>
      <c r="AN18" s="257">
        <f t="shared" si="9"/>
        <v>597268.41</v>
      </c>
      <c r="AO18" s="263">
        <f t="shared" si="10"/>
        <v>1474903.07</v>
      </c>
      <c r="AP18" s="333">
        <f t="shared" si="11"/>
        <v>1394064.5699999998</v>
      </c>
      <c r="AQ18" s="257">
        <f t="shared" si="6"/>
        <v>80838.500000000233</v>
      </c>
    </row>
    <row r="19" spans="1:43" x14ac:dyDescent="0.25">
      <c r="A19" s="253" t="s">
        <v>173</v>
      </c>
      <c r="B19" s="253" t="s">
        <v>174</v>
      </c>
      <c r="C19" s="253">
        <v>4167</v>
      </c>
      <c r="D19" s="253" t="s">
        <v>197</v>
      </c>
      <c r="E19" t="s">
        <v>197</v>
      </c>
      <c r="F19" s="323">
        <v>910294.8</v>
      </c>
      <c r="G19" s="323">
        <v>94330.3</v>
      </c>
      <c r="H19" s="323">
        <v>66163.67</v>
      </c>
      <c r="J19" s="319">
        <v>263710.26</v>
      </c>
      <c r="K19" s="319">
        <v>458961.57</v>
      </c>
      <c r="M19" s="327">
        <v>0</v>
      </c>
      <c r="N19" s="327">
        <v>0</v>
      </c>
      <c r="Q19" s="327">
        <v>225077.81</v>
      </c>
      <c r="R19" s="327">
        <v>5978.48</v>
      </c>
      <c r="U19" s="319">
        <v>-281862.73</v>
      </c>
      <c r="V19" s="319">
        <v>1767990.24</v>
      </c>
      <c r="Y19" s="329">
        <v>1614181.89</v>
      </c>
      <c r="AA19" s="329">
        <v>561.20000000000005</v>
      </c>
      <c r="AB19" s="329">
        <v>706970</v>
      </c>
      <c r="AE19" s="331">
        <v>909393</v>
      </c>
      <c r="AG19" s="331">
        <v>6978</v>
      </c>
      <c r="AH19" s="331">
        <v>1183692.99</v>
      </c>
      <c r="AI19" s="331">
        <v>145372.29999999999</v>
      </c>
      <c r="AL19" s="332">
        <f t="shared" si="7"/>
        <v>1070788.77</v>
      </c>
      <c r="AM19" s="262">
        <f t="shared" si="8"/>
        <v>231056.29</v>
      </c>
      <c r="AN19" s="257">
        <f t="shared" si="9"/>
        <v>839732.48</v>
      </c>
      <c r="AO19" s="263">
        <f t="shared" si="10"/>
        <v>2321713.09</v>
      </c>
      <c r="AP19" s="333">
        <f t="shared" si="11"/>
        <v>2245436.29</v>
      </c>
      <c r="AQ19" s="257">
        <f t="shared" si="6"/>
        <v>76276.799999999814</v>
      </c>
    </row>
    <row r="20" spans="1:43" x14ac:dyDescent="0.25">
      <c r="A20" s="253" t="s">
        <v>173</v>
      </c>
      <c r="B20" s="253" t="s">
        <v>174</v>
      </c>
      <c r="C20" s="253">
        <v>7036</v>
      </c>
      <c r="D20" s="253" t="s">
        <v>199</v>
      </c>
      <c r="E20" t="s">
        <v>199</v>
      </c>
      <c r="F20" s="323">
        <v>1991405.97</v>
      </c>
      <c r="G20" s="323">
        <v>0.3</v>
      </c>
      <c r="H20" s="323">
        <v>64748.46</v>
      </c>
      <c r="J20" s="319">
        <v>3094400.23</v>
      </c>
      <c r="K20" s="319">
        <v>637365.87</v>
      </c>
      <c r="M20" s="327">
        <v>0</v>
      </c>
      <c r="N20" s="327">
        <v>20725.2</v>
      </c>
      <c r="Q20" s="327">
        <v>760852.65</v>
      </c>
      <c r="R20" s="327">
        <v>19396.439999999999</v>
      </c>
      <c r="U20" s="319">
        <v>3545434.54</v>
      </c>
      <c r="V20" s="319">
        <v>938360.62</v>
      </c>
      <c r="Y20" s="329">
        <v>2088727.01</v>
      </c>
      <c r="AA20" s="329">
        <v>3457.72</v>
      </c>
      <c r="AB20" s="329">
        <v>1468016.96</v>
      </c>
      <c r="AE20" s="331">
        <v>1679681.96</v>
      </c>
      <c r="AG20" s="331">
        <v>2712</v>
      </c>
      <c r="AH20" s="331">
        <v>1185412.99</v>
      </c>
      <c r="AI20" s="331">
        <v>189243.36</v>
      </c>
      <c r="AL20" s="332">
        <f t="shared" si="7"/>
        <v>2056154.73</v>
      </c>
      <c r="AM20" s="262">
        <f t="shared" si="8"/>
        <v>800974.28999999992</v>
      </c>
      <c r="AN20" s="257">
        <f t="shared" si="9"/>
        <v>1255180.44</v>
      </c>
      <c r="AO20" s="263">
        <f t="shared" si="10"/>
        <v>3560201.69</v>
      </c>
      <c r="AP20" s="333">
        <f t="shared" si="11"/>
        <v>3057050.31</v>
      </c>
      <c r="AQ20" s="257">
        <f t="shared" si="6"/>
        <v>503151.37999999989</v>
      </c>
    </row>
    <row r="21" spans="1:43" x14ac:dyDescent="0.25">
      <c r="A21" s="253" t="s">
        <v>173</v>
      </c>
      <c r="B21" s="253" t="s">
        <v>174</v>
      </c>
      <c r="C21" s="253">
        <v>4248</v>
      </c>
      <c r="D21" s="253" t="s">
        <v>201</v>
      </c>
      <c r="E21" t="s">
        <v>201</v>
      </c>
      <c r="F21" s="323">
        <v>852560.12</v>
      </c>
      <c r="G21" s="323">
        <v>0</v>
      </c>
      <c r="H21" s="323">
        <v>73595.429999999993</v>
      </c>
      <c r="J21" s="319">
        <v>291603.11</v>
      </c>
      <c r="K21" s="319">
        <v>920242.87</v>
      </c>
      <c r="N21" s="327">
        <v>43120</v>
      </c>
      <c r="Q21" s="327">
        <v>95000</v>
      </c>
      <c r="R21" s="327">
        <v>2129.81</v>
      </c>
      <c r="U21" s="319">
        <v>753090.49</v>
      </c>
      <c r="V21" s="319">
        <v>909939.73</v>
      </c>
      <c r="Y21" s="329">
        <v>1516553.96</v>
      </c>
      <c r="AA21" s="329">
        <v>12.63</v>
      </c>
      <c r="AB21" s="329">
        <v>1099270</v>
      </c>
      <c r="AE21" s="331">
        <v>1410216</v>
      </c>
      <c r="AF21" s="331">
        <v>8640</v>
      </c>
      <c r="AG21" s="331">
        <v>7200</v>
      </c>
      <c r="AH21" s="331">
        <v>714555.22</v>
      </c>
      <c r="AI21" s="331">
        <v>140503.87</v>
      </c>
      <c r="AL21" s="332">
        <f t="shared" si="7"/>
        <v>926155.55</v>
      </c>
      <c r="AM21" s="262">
        <f t="shared" si="8"/>
        <v>140249.81</v>
      </c>
      <c r="AN21" s="257">
        <f t="shared" si="9"/>
        <v>785905.74</v>
      </c>
      <c r="AO21" s="263">
        <f t="shared" si="10"/>
        <v>2615836.59</v>
      </c>
      <c r="AP21" s="333">
        <f t="shared" si="11"/>
        <v>2281115.09</v>
      </c>
      <c r="AQ21" s="257">
        <f t="shared" si="6"/>
        <v>334721.5</v>
      </c>
    </row>
    <row r="22" spans="1:43" x14ac:dyDescent="0.25">
      <c r="A22" s="253" t="s">
        <v>173</v>
      </c>
      <c r="B22" s="253" t="s">
        <v>174</v>
      </c>
      <c r="C22" s="253">
        <v>4016</v>
      </c>
      <c r="D22" s="253" t="s">
        <v>203</v>
      </c>
      <c r="E22" t="s">
        <v>203</v>
      </c>
      <c r="F22" s="323">
        <v>1329172.21</v>
      </c>
      <c r="G22" s="323">
        <v>302404.09999999998</v>
      </c>
      <c r="H22" s="323">
        <v>793548.08</v>
      </c>
      <c r="J22" s="319">
        <v>516588.74</v>
      </c>
      <c r="K22" s="319">
        <v>363067.11</v>
      </c>
      <c r="N22" s="327">
        <v>-24205.69</v>
      </c>
      <c r="Q22" s="327">
        <v>923125</v>
      </c>
      <c r="R22" s="327">
        <v>-25132.27</v>
      </c>
      <c r="U22" s="319">
        <v>207686.67</v>
      </c>
      <c r="V22" s="319">
        <v>1741975.93</v>
      </c>
      <c r="Y22" s="329">
        <v>2296098.65</v>
      </c>
      <c r="AB22" s="329">
        <v>830240</v>
      </c>
      <c r="AE22" s="331">
        <v>1318889</v>
      </c>
      <c r="AH22" s="331">
        <v>1108237.8999999999</v>
      </c>
      <c r="AI22" s="331">
        <v>217881.15</v>
      </c>
      <c r="AL22" s="332">
        <f t="shared" si="7"/>
        <v>2425124.39</v>
      </c>
      <c r="AM22" s="262">
        <f t="shared" si="8"/>
        <v>873787.04</v>
      </c>
      <c r="AN22" s="257">
        <f t="shared" si="9"/>
        <v>1551337.35</v>
      </c>
      <c r="AO22" s="263">
        <f t="shared" si="10"/>
        <v>3126338.65</v>
      </c>
      <c r="AP22" s="333">
        <f t="shared" si="11"/>
        <v>2645008.0499999998</v>
      </c>
      <c r="AQ22" s="257">
        <f t="shared" si="6"/>
        <v>481330.60000000009</v>
      </c>
    </row>
    <row r="23" spans="1:43" x14ac:dyDescent="0.25">
      <c r="A23" s="253" t="s">
        <v>173</v>
      </c>
      <c r="B23" s="253" t="s">
        <v>174</v>
      </c>
      <c r="C23" s="253">
        <v>1202</v>
      </c>
      <c r="D23" s="253" t="s">
        <v>205</v>
      </c>
      <c r="E23" t="s">
        <v>205</v>
      </c>
      <c r="F23" s="323">
        <v>935268.64</v>
      </c>
      <c r="G23" s="323">
        <v>37310.35</v>
      </c>
      <c r="H23" s="323">
        <v>139288.26</v>
      </c>
      <c r="J23" s="319">
        <v>1838969.39</v>
      </c>
      <c r="K23" s="319">
        <v>549794.18999999994</v>
      </c>
      <c r="N23" s="327">
        <v>19780</v>
      </c>
      <c r="Q23" s="327">
        <v>502726.43</v>
      </c>
      <c r="R23" s="327">
        <v>0.84</v>
      </c>
      <c r="U23" s="319">
        <v>863261.56</v>
      </c>
      <c r="V23" s="319">
        <v>2083742</v>
      </c>
      <c r="Y23" s="329">
        <v>1146934.8899999999</v>
      </c>
      <c r="AA23" s="329">
        <v>1765.16</v>
      </c>
      <c r="AB23" s="329">
        <v>495574</v>
      </c>
      <c r="AE23" s="331">
        <v>780581</v>
      </c>
      <c r="AG23" s="331">
        <v>1520</v>
      </c>
      <c r="AH23" s="331">
        <v>558794.27</v>
      </c>
      <c r="AI23" s="331">
        <v>172258.78</v>
      </c>
      <c r="AK23" s="331">
        <v>100000</v>
      </c>
      <c r="AL23" s="332">
        <f t="shared" si="7"/>
        <v>1111867.25</v>
      </c>
      <c r="AM23" s="262">
        <f t="shared" si="8"/>
        <v>522507.27</v>
      </c>
      <c r="AN23" s="257">
        <f t="shared" si="9"/>
        <v>589359.98</v>
      </c>
      <c r="AO23" s="263">
        <f t="shared" si="10"/>
        <v>1644274.0499999998</v>
      </c>
      <c r="AP23" s="333">
        <f t="shared" si="11"/>
        <v>1613154.05</v>
      </c>
      <c r="AQ23" s="257">
        <f t="shared" si="6"/>
        <v>31119.999999999767</v>
      </c>
    </row>
    <row r="24" spans="1:43" x14ac:dyDescent="0.25">
      <c r="A24" s="253" t="s">
        <v>177</v>
      </c>
      <c r="B24" s="253" t="s">
        <v>207</v>
      </c>
      <c r="C24" s="253">
        <v>6244</v>
      </c>
      <c r="D24" s="253" t="s">
        <v>210</v>
      </c>
      <c r="E24" t="s">
        <v>210</v>
      </c>
      <c r="F24" s="323">
        <v>386030.86</v>
      </c>
      <c r="G24" s="323">
        <v>14500</v>
      </c>
      <c r="H24" s="323">
        <v>17539.3</v>
      </c>
      <c r="J24" s="319">
        <v>109874.38</v>
      </c>
      <c r="K24" s="319">
        <v>108485.77</v>
      </c>
      <c r="R24" s="327">
        <v>0</v>
      </c>
      <c r="T24" s="319">
        <v>-1004325.38</v>
      </c>
      <c r="U24" s="319">
        <v>1563896.51</v>
      </c>
      <c r="Y24" s="329">
        <v>1625650.83</v>
      </c>
      <c r="AA24" s="329">
        <v>1606.77</v>
      </c>
      <c r="AB24" s="329">
        <v>1096432</v>
      </c>
      <c r="AD24" s="329">
        <v>9000</v>
      </c>
      <c r="AE24" s="331">
        <v>1606591</v>
      </c>
      <c r="AF24" s="331">
        <v>5680</v>
      </c>
      <c r="AH24" s="331">
        <v>968217.42</v>
      </c>
      <c r="AI24" s="331">
        <v>75342</v>
      </c>
      <c r="AL24" s="332">
        <f t="shared" si="7"/>
        <v>418070.16</v>
      </c>
      <c r="AM24" s="262">
        <f t="shared" si="8"/>
        <v>0</v>
      </c>
      <c r="AN24" s="257">
        <f t="shared" si="9"/>
        <v>418070.16</v>
      </c>
      <c r="AO24" s="263">
        <f t="shared" si="10"/>
        <v>2732689.6</v>
      </c>
      <c r="AP24" s="333">
        <f t="shared" si="11"/>
        <v>2655830.42</v>
      </c>
      <c r="AQ24" s="257">
        <f t="shared" si="6"/>
        <v>76859.180000000168</v>
      </c>
    </row>
    <row r="25" spans="1:43" x14ac:dyDescent="0.25">
      <c r="A25" s="253" t="s">
        <v>177</v>
      </c>
      <c r="B25" s="253" t="s">
        <v>207</v>
      </c>
      <c r="C25" s="253">
        <v>4760</v>
      </c>
      <c r="D25" s="253" t="s">
        <v>211</v>
      </c>
      <c r="E25" t="s">
        <v>211</v>
      </c>
      <c r="F25" s="323">
        <v>199996.35</v>
      </c>
      <c r="G25" s="323">
        <v>0</v>
      </c>
      <c r="H25" s="323">
        <v>4509.91</v>
      </c>
      <c r="J25" s="319">
        <v>1013944.84</v>
      </c>
      <c r="K25" s="319">
        <v>1456132.34</v>
      </c>
      <c r="R25" s="327">
        <v>-869.42</v>
      </c>
      <c r="T25" s="319">
        <v>-160236.91</v>
      </c>
      <c r="U25" s="319">
        <v>1193331.82</v>
      </c>
      <c r="V25" s="319">
        <v>1812784.26</v>
      </c>
      <c r="Y25" s="329">
        <v>1078378.52</v>
      </c>
      <c r="AA25" s="329">
        <v>26.31</v>
      </c>
      <c r="AB25" s="329">
        <v>1267339.99</v>
      </c>
      <c r="AD25" s="329">
        <v>12000</v>
      </c>
      <c r="AE25" s="331">
        <v>1496134.48</v>
      </c>
      <c r="AG25" s="331">
        <v>7125</v>
      </c>
      <c r="AH25" s="331">
        <v>849508.29</v>
      </c>
      <c r="AI25" s="331">
        <v>175403.36</v>
      </c>
      <c r="AL25" s="332">
        <f t="shared" si="7"/>
        <v>204506.26</v>
      </c>
      <c r="AM25" s="262">
        <f t="shared" si="8"/>
        <v>-869.42</v>
      </c>
      <c r="AN25" s="257">
        <f t="shared" si="9"/>
        <v>205375.68000000002</v>
      </c>
      <c r="AO25" s="263">
        <f t="shared" si="10"/>
        <v>2357744.8200000003</v>
      </c>
      <c r="AP25" s="333">
        <f t="shared" si="11"/>
        <v>2528171.13</v>
      </c>
      <c r="AQ25" s="257">
        <f t="shared" si="6"/>
        <v>-170426.30999999959</v>
      </c>
    </row>
    <row r="26" spans="1:43" x14ac:dyDescent="0.25">
      <c r="A26" s="253" t="s">
        <v>177</v>
      </c>
      <c r="B26" s="253" t="s">
        <v>207</v>
      </c>
      <c r="C26" s="253">
        <v>3665</v>
      </c>
      <c r="D26" s="253" t="s">
        <v>212</v>
      </c>
      <c r="E26" t="s">
        <v>212</v>
      </c>
      <c r="F26" s="323">
        <v>18761.25</v>
      </c>
      <c r="G26" s="323">
        <v>3550511</v>
      </c>
      <c r="H26" s="323">
        <v>17698.669999999998</v>
      </c>
      <c r="J26" s="319">
        <v>154137.4</v>
      </c>
      <c r="K26" s="319">
        <v>507361.41</v>
      </c>
      <c r="N26" s="327">
        <v>3900</v>
      </c>
      <c r="Q26" s="327">
        <v>232636</v>
      </c>
      <c r="R26" s="327">
        <v>27589.58</v>
      </c>
      <c r="S26" s="319">
        <v>30000</v>
      </c>
      <c r="U26" s="319">
        <v>-1343695.59</v>
      </c>
      <c r="V26" s="319">
        <v>1839928.23</v>
      </c>
      <c r="X26" s="329">
        <v>530.19000000000005</v>
      </c>
      <c r="Y26" s="329">
        <v>4282634.55</v>
      </c>
      <c r="AA26" s="329">
        <v>29.73</v>
      </c>
      <c r="AB26" s="329">
        <v>423332</v>
      </c>
      <c r="AE26" s="331">
        <v>647119</v>
      </c>
      <c r="AF26" s="331">
        <v>8960</v>
      </c>
      <c r="AG26" s="331">
        <v>3784</v>
      </c>
      <c r="AH26" s="331">
        <v>518449.4</v>
      </c>
      <c r="AI26" s="331">
        <v>70102.559999999998</v>
      </c>
      <c r="AL26" s="332">
        <f t="shared" si="7"/>
        <v>3586970.92</v>
      </c>
      <c r="AM26" s="262">
        <f t="shared" si="8"/>
        <v>264125.58</v>
      </c>
      <c r="AN26" s="257">
        <f t="shared" si="9"/>
        <v>3322845.34</v>
      </c>
      <c r="AO26" s="263">
        <f t="shared" si="10"/>
        <v>4706526.4700000007</v>
      </c>
      <c r="AP26" s="333">
        <f t="shared" si="11"/>
        <v>1248414.96</v>
      </c>
      <c r="AQ26" s="257">
        <f t="shared" si="6"/>
        <v>3458111.5100000007</v>
      </c>
    </row>
    <row r="27" spans="1:43" x14ac:dyDescent="0.25">
      <c r="A27" s="253" t="s">
        <v>177</v>
      </c>
      <c r="B27" s="253" t="s">
        <v>207</v>
      </c>
      <c r="C27" s="253">
        <v>4355</v>
      </c>
      <c r="D27" s="253" t="s">
        <v>213</v>
      </c>
      <c r="E27" t="s">
        <v>213</v>
      </c>
      <c r="F27" s="323">
        <v>158948.42000000001</v>
      </c>
      <c r="G27" s="323">
        <v>0</v>
      </c>
      <c r="H27" s="323">
        <v>14411.39</v>
      </c>
      <c r="J27" s="319">
        <v>2127662.6</v>
      </c>
      <c r="K27" s="319">
        <v>740920.2</v>
      </c>
      <c r="Q27" s="327">
        <v>256056</v>
      </c>
      <c r="R27" s="327">
        <v>1531</v>
      </c>
      <c r="U27" s="319">
        <v>-56704.13</v>
      </c>
      <c r="V27" s="319">
        <v>3263098.4</v>
      </c>
      <c r="X27" s="329">
        <v>288.86</v>
      </c>
      <c r="Y27" s="329">
        <v>646929.55000000005</v>
      </c>
      <c r="AB27" s="329">
        <v>960080</v>
      </c>
      <c r="AE27" s="331">
        <v>1344762.96</v>
      </c>
      <c r="AG27" s="331">
        <v>780</v>
      </c>
      <c r="AH27" s="331">
        <v>539925.31000000006</v>
      </c>
      <c r="AI27" s="331">
        <v>143868.79999999999</v>
      </c>
      <c r="AL27" s="332">
        <f t="shared" si="7"/>
        <v>173359.81</v>
      </c>
      <c r="AM27" s="262">
        <f t="shared" si="8"/>
        <v>257587</v>
      </c>
      <c r="AN27" s="257">
        <f t="shared" si="9"/>
        <v>-84227.19</v>
      </c>
      <c r="AO27" s="263">
        <f t="shared" si="10"/>
        <v>1607298.4100000001</v>
      </c>
      <c r="AP27" s="333">
        <f t="shared" si="11"/>
        <v>2029337.07</v>
      </c>
      <c r="AQ27" s="257">
        <f t="shared" si="6"/>
        <v>-422038.65999999992</v>
      </c>
    </row>
    <row r="28" spans="1:43" x14ac:dyDescent="0.25">
      <c r="A28" s="253" t="s">
        <v>177</v>
      </c>
      <c r="B28" s="253" t="s">
        <v>207</v>
      </c>
      <c r="C28" s="253">
        <v>2703</v>
      </c>
      <c r="D28" s="253" t="s">
        <v>214</v>
      </c>
      <c r="E28" t="s">
        <v>214</v>
      </c>
      <c r="F28" s="323">
        <v>26651.49</v>
      </c>
      <c r="G28" s="323">
        <v>0</v>
      </c>
      <c r="H28" s="323">
        <v>8026.78</v>
      </c>
      <c r="J28" s="319">
        <v>2174574.31</v>
      </c>
      <c r="K28" s="319">
        <v>298684.13</v>
      </c>
      <c r="R28" s="327">
        <v>9396.32</v>
      </c>
      <c r="S28" s="319">
        <v>24608</v>
      </c>
      <c r="U28" s="319">
        <v>-379552.82</v>
      </c>
      <c r="V28" s="319">
        <v>3122820.6</v>
      </c>
      <c r="X28" s="329">
        <v>3.49</v>
      </c>
      <c r="Y28" s="329">
        <v>777254.57</v>
      </c>
      <c r="AA28" s="329">
        <v>186.52</v>
      </c>
      <c r="AB28" s="329">
        <v>519836</v>
      </c>
      <c r="AE28" s="331">
        <v>765638.63</v>
      </c>
      <c r="AF28" s="331">
        <v>1300</v>
      </c>
      <c r="AH28" s="331">
        <v>589833.66</v>
      </c>
      <c r="AI28" s="331">
        <v>209843.68</v>
      </c>
      <c r="AL28" s="332">
        <f t="shared" si="7"/>
        <v>34678.270000000004</v>
      </c>
      <c r="AM28" s="262">
        <f t="shared" si="8"/>
        <v>9396.32</v>
      </c>
      <c r="AN28" s="257">
        <f t="shared" si="9"/>
        <v>25281.950000000004</v>
      </c>
      <c r="AO28" s="263">
        <f t="shared" si="10"/>
        <v>1297280.58</v>
      </c>
      <c r="AP28" s="333">
        <f t="shared" si="11"/>
        <v>1566615.97</v>
      </c>
      <c r="AQ28" s="257">
        <f t="shared" si="6"/>
        <v>-269335.3899999999</v>
      </c>
    </row>
    <row r="29" spans="1:43" x14ac:dyDescent="0.25">
      <c r="A29" s="253" t="s">
        <v>177</v>
      </c>
      <c r="B29" s="253" t="s">
        <v>207</v>
      </c>
      <c r="C29" s="253">
        <v>3283</v>
      </c>
      <c r="D29" s="253" t="s">
        <v>215</v>
      </c>
      <c r="E29" t="s">
        <v>215</v>
      </c>
      <c r="F29" s="323">
        <v>127264.44</v>
      </c>
      <c r="G29" s="323">
        <v>0</v>
      </c>
      <c r="H29" s="323">
        <v>15713.65</v>
      </c>
      <c r="J29" s="319">
        <v>1159588.08</v>
      </c>
      <c r="K29" s="319">
        <v>957898</v>
      </c>
      <c r="R29" s="327">
        <v>2489</v>
      </c>
      <c r="U29" s="319">
        <v>-71572.44</v>
      </c>
      <c r="Y29" s="329">
        <v>3363741.53</v>
      </c>
      <c r="AA29" s="329">
        <v>265.72000000000003</v>
      </c>
      <c r="AB29" s="329">
        <v>221130</v>
      </c>
      <c r="AD29" s="329">
        <v>14190</v>
      </c>
      <c r="AE29" s="331">
        <v>627717.98</v>
      </c>
      <c r="AG29" s="331">
        <v>6677</v>
      </c>
      <c r="AH29" s="331">
        <v>560470.5</v>
      </c>
      <c r="AI29" s="331">
        <v>74914.16</v>
      </c>
      <c r="AL29" s="332">
        <f t="shared" si="7"/>
        <v>142978.09</v>
      </c>
      <c r="AM29" s="262">
        <f t="shared" si="8"/>
        <v>2489</v>
      </c>
      <c r="AN29" s="257">
        <f t="shared" si="9"/>
        <v>140489.09</v>
      </c>
      <c r="AO29" s="263">
        <f t="shared" si="10"/>
        <v>3599327.25</v>
      </c>
      <c r="AP29" s="333">
        <f t="shared" si="11"/>
        <v>1269779.6399999999</v>
      </c>
      <c r="AQ29" s="257">
        <f t="shared" si="6"/>
        <v>2329547.6100000003</v>
      </c>
    </row>
    <row r="30" spans="1:43" x14ac:dyDescent="0.25">
      <c r="A30" s="253" t="s">
        <v>177</v>
      </c>
      <c r="B30" s="253" t="s">
        <v>207</v>
      </c>
      <c r="C30" s="253">
        <v>1804</v>
      </c>
      <c r="D30" s="253" t="s">
        <v>216</v>
      </c>
      <c r="E30" t="s">
        <v>216</v>
      </c>
      <c r="F30" s="323">
        <v>262253.01</v>
      </c>
      <c r="G30" s="323">
        <v>364061.49</v>
      </c>
      <c r="H30" s="323">
        <v>11522.17</v>
      </c>
      <c r="J30" s="319">
        <v>558441.03</v>
      </c>
      <c r="K30" s="319">
        <v>53610.74</v>
      </c>
      <c r="Q30" s="327">
        <v>231674</v>
      </c>
      <c r="R30" s="327">
        <v>-1060</v>
      </c>
      <c r="T30" s="319">
        <v>-210876.62</v>
      </c>
      <c r="U30" s="319">
        <v>-221591.67</v>
      </c>
      <c r="V30" s="319">
        <v>1260515.6599999999</v>
      </c>
      <c r="Y30" s="329">
        <v>968514.11</v>
      </c>
      <c r="AA30" s="329">
        <v>0.74</v>
      </c>
      <c r="AB30" s="329">
        <v>531136.6</v>
      </c>
      <c r="AE30" s="331">
        <v>749803.62</v>
      </c>
      <c r="AF30" s="331">
        <v>2000</v>
      </c>
      <c r="AH30" s="331">
        <v>394772.52</v>
      </c>
      <c r="AI30" s="331">
        <v>161848.24</v>
      </c>
      <c r="AL30" s="332">
        <f t="shared" si="7"/>
        <v>637836.67000000004</v>
      </c>
      <c r="AM30" s="262">
        <f t="shared" si="8"/>
        <v>230614</v>
      </c>
      <c r="AN30" s="257">
        <f t="shared" si="9"/>
        <v>407222.67000000004</v>
      </c>
      <c r="AO30" s="263">
        <f t="shared" si="10"/>
        <v>1499651.45</v>
      </c>
      <c r="AP30" s="333">
        <f t="shared" si="11"/>
        <v>1308424.3800000001</v>
      </c>
      <c r="AQ30" s="257">
        <f t="shared" si="6"/>
        <v>191227.06999999983</v>
      </c>
    </row>
    <row r="31" spans="1:43" x14ac:dyDescent="0.25">
      <c r="A31" s="253" t="s">
        <v>177</v>
      </c>
      <c r="B31" s="253" t="s">
        <v>207</v>
      </c>
      <c r="C31" s="253">
        <v>2904</v>
      </c>
      <c r="D31" s="253" t="s">
        <v>217</v>
      </c>
      <c r="E31" t="s">
        <v>217</v>
      </c>
      <c r="F31" s="323">
        <v>138819.45000000001</v>
      </c>
      <c r="G31" s="323">
        <v>0</v>
      </c>
      <c r="H31" s="323">
        <v>5022.33</v>
      </c>
      <c r="I31" s="323">
        <v>2469</v>
      </c>
      <c r="J31" s="319">
        <v>213047</v>
      </c>
      <c r="K31" s="319">
        <v>430340.27</v>
      </c>
      <c r="R31" s="327">
        <v>1592</v>
      </c>
      <c r="T31" s="319">
        <v>-2190280.75</v>
      </c>
      <c r="U31" s="319">
        <v>44353.34</v>
      </c>
      <c r="V31" s="319">
        <v>3095144.84</v>
      </c>
      <c r="W31" s="329">
        <v>-19.47</v>
      </c>
      <c r="Y31" s="329">
        <v>628860.49</v>
      </c>
      <c r="AA31" s="329">
        <v>788.86</v>
      </c>
      <c r="AB31" s="329">
        <v>1096477</v>
      </c>
      <c r="AD31" s="329">
        <v>44907</v>
      </c>
      <c r="AE31" s="331">
        <v>1415118</v>
      </c>
      <c r="AH31" s="331">
        <v>352959.26</v>
      </c>
      <c r="AI31" s="331">
        <v>164048</v>
      </c>
      <c r="AL31" s="332">
        <f t="shared" si="7"/>
        <v>146310.78</v>
      </c>
      <c r="AM31" s="262">
        <f t="shared" si="8"/>
        <v>1592</v>
      </c>
      <c r="AN31" s="257">
        <f t="shared" si="9"/>
        <v>144718.78</v>
      </c>
      <c r="AO31" s="263">
        <f t="shared" si="10"/>
        <v>1771013.88</v>
      </c>
      <c r="AP31" s="333">
        <f t="shared" si="11"/>
        <v>1932125.26</v>
      </c>
      <c r="AQ31" s="257">
        <f t="shared" si="6"/>
        <v>-161111.38000000012</v>
      </c>
    </row>
    <row r="32" spans="1:43" x14ac:dyDescent="0.25">
      <c r="A32" s="253" t="s">
        <v>177</v>
      </c>
      <c r="B32" s="253" t="s">
        <v>207</v>
      </c>
      <c r="C32" s="253">
        <v>6953</v>
      </c>
      <c r="D32" s="253" t="s">
        <v>218</v>
      </c>
      <c r="E32" t="s">
        <v>218</v>
      </c>
      <c r="F32" s="323">
        <v>561099.43000000005</v>
      </c>
      <c r="G32" s="323">
        <v>0</v>
      </c>
      <c r="H32" s="323">
        <v>26740</v>
      </c>
      <c r="J32" s="319">
        <v>790989.04</v>
      </c>
      <c r="K32" s="319">
        <v>2882056.06</v>
      </c>
      <c r="N32" s="327">
        <v>405090</v>
      </c>
      <c r="U32" s="319">
        <v>-6770563.9199999999</v>
      </c>
      <c r="V32" s="319">
        <v>11903501.289999999</v>
      </c>
      <c r="Y32" s="329">
        <v>1581047.04</v>
      </c>
      <c r="AB32" s="329">
        <v>1131395.44</v>
      </c>
      <c r="AD32" s="329">
        <v>250000</v>
      </c>
      <c r="AE32" s="331">
        <v>1821100.44</v>
      </c>
      <c r="AH32" s="331">
        <v>1420326.34</v>
      </c>
      <c r="AI32" s="331">
        <v>998158.54</v>
      </c>
      <c r="AL32" s="332">
        <f t="shared" si="7"/>
        <v>587839.43000000005</v>
      </c>
      <c r="AM32" s="262">
        <f t="shared" si="8"/>
        <v>405090</v>
      </c>
      <c r="AN32" s="257">
        <f t="shared" si="9"/>
        <v>182749.43000000005</v>
      </c>
      <c r="AO32" s="263">
        <f t="shared" si="10"/>
        <v>2962442.48</v>
      </c>
      <c r="AP32" s="333">
        <f t="shared" si="11"/>
        <v>4239585.32</v>
      </c>
      <c r="AQ32" s="257">
        <f t="shared" si="6"/>
        <v>-1277142.8400000003</v>
      </c>
    </row>
    <row r="33" spans="1:43" x14ac:dyDescent="0.25">
      <c r="A33" s="253" t="s">
        <v>177</v>
      </c>
      <c r="B33" s="253" t="s">
        <v>207</v>
      </c>
      <c r="C33" s="253">
        <v>5358</v>
      </c>
      <c r="D33" s="253" t="s">
        <v>219</v>
      </c>
      <c r="E33" t="s">
        <v>219</v>
      </c>
      <c r="F33" s="323">
        <v>26981.14</v>
      </c>
      <c r="G33" s="323">
        <v>70000</v>
      </c>
      <c r="H33" s="323">
        <v>33337.589999999997</v>
      </c>
      <c r="J33" s="319">
        <v>1307410.24</v>
      </c>
      <c r="K33" s="319">
        <v>15</v>
      </c>
      <c r="R33" s="327">
        <v>5927.5</v>
      </c>
      <c r="V33" s="319">
        <v>1455376.69</v>
      </c>
      <c r="Y33" s="329">
        <v>1033042.94</v>
      </c>
      <c r="AA33" s="329">
        <v>115.01</v>
      </c>
      <c r="AB33" s="329">
        <v>18000</v>
      </c>
      <c r="AE33" s="331">
        <v>447102.57</v>
      </c>
      <c r="AH33" s="331">
        <v>552155.68000000005</v>
      </c>
      <c r="AI33" s="331">
        <v>75459.92</v>
      </c>
      <c r="AL33" s="332">
        <f t="shared" si="7"/>
        <v>130318.73</v>
      </c>
      <c r="AM33" s="262">
        <f t="shared" si="8"/>
        <v>5927.5</v>
      </c>
      <c r="AN33" s="257">
        <f t="shared" si="9"/>
        <v>124391.23</v>
      </c>
      <c r="AO33" s="263">
        <f t="shared" si="10"/>
        <v>1051157.95</v>
      </c>
      <c r="AP33" s="333">
        <f t="shared" si="11"/>
        <v>1074718.17</v>
      </c>
      <c r="AQ33" s="257">
        <f t="shared" si="6"/>
        <v>-23560.219999999972</v>
      </c>
    </row>
    <row r="34" spans="1:43" x14ac:dyDescent="0.25">
      <c r="A34" s="253" t="s">
        <v>177</v>
      </c>
      <c r="B34" s="253" t="s">
        <v>207</v>
      </c>
      <c r="C34" s="253">
        <v>1450</v>
      </c>
      <c r="D34" s="253" t="s">
        <v>220</v>
      </c>
      <c r="E34" t="s">
        <v>220</v>
      </c>
      <c r="F34" s="323">
        <v>455873.27</v>
      </c>
      <c r="G34" s="323">
        <v>370317.62</v>
      </c>
      <c r="H34" s="323">
        <v>281994.90000000002</v>
      </c>
      <c r="J34" s="319">
        <v>644375.87</v>
      </c>
      <c r="K34" s="319">
        <v>459493.55</v>
      </c>
      <c r="R34" s="327">
        <v>4569</v>
      </c>
      <c r="U34" s="319">
        <v>264048.64000000001</v>
      </c>
      <c r="V34" s="319">
        <v>1829621.52</v>
      </c>
      <c r="Y34" s="329">
        <v>1412970.09</v>
      </c>
      <c r="AA34" s="329">
        <v>485.33</v>
      </c>
      <c r="AE34" s="331">
        <v>441651.47</v>
      </c>
      <c r="AF34" s="331">
        <v>6000</v>
      </c>
      <c r="AG34" s="331">
        <v>1088</v>
      </c>
      <c r="AH34" s="331">
        <v>523152.09</v>
      </c>
      <c r="AI34" s="331">
        <v>327747.81</v>
      </c>
      <c r="AL34" s="332">
        <f t="shared" si="7"/>
        <v>1108185.79</v>
      </c>
      <c r="AM34" s="262">
        <f t="shared" si="8"/>
        <v>4569</v>
      </c>
      <c r="AN34" s="257">
        <f t="shared" si="9"/>
        <v>1103616.79</v>
      </c>
      <c r="AO34" s="263">
        <f t="shared" si="10"/>
        <v>1413455.4200000002</v>
      </c>
      <c r="AP34" s="333">
        <f t="shared" si="11"/>
        <v>1299639.3700000001</v>
      </c>
      <c r="AQ34" s="257">
        <f t="shared" si="6"/>
        <v>113816.05000000005</v>
      </c>
    </row>
    <row r="35" spans="1:43" x14ac:dyDescent="0.25">
      <c r="A35" s="253" t="s">
        <v>177</v>
      </c>
      <c r="B35" s="253" t="s">
        <v>207</v>
      </c>
      <c r="C35" s="253">
        <v>1590</v>
      </c>
      <c r="D35" s="253" t="s">
        <v>221</v>
      </c>
      <c r="E35" t="s">
        <v>221</v>
      </c>
      <c r="F35" s="323">
        <v>290037.45</v>
      </c>
      <c r="G35" s="323">
        <v>638942.30000000005</v>
      </c>
      <c r="H35" s="323">
        <v>48158.94</v>
      </c>
      <c r="J35" s="319">
        <v>493619.9</v>
      </c>
      <c r="K35" s="319">
        <v>168299.49</v>
      </c>
      <c r="L35" s="319">
        <v>1</v>
      </c>
      <c r="Q35" s="327">
        <v>218146</v>
      </c>
      <c r="R35" s="327">
        <v>17560</v>
      </c>
      <c r="U35" s="319">
        <v>-1564593.23</v>
      </c>
      <c r="V35" s="319">
        <v>2563303.2200000002</v>
      </c>
      <c r="Y35" s="329">
        <v>1175919.8600000001</v>
      </c>
      <c r="AA35" s="329">
        <v>255.98</v>
      </c>
      <c r="AB35" s="329">
        <v>198600</v>
      </c>
      <c r="AE35" s="331">
        <v>472042</v>
      </c>
      <c r="AH35" s="331">
        <v>290476.34999999998</v>
      </c>
      <c r="AI35" s="331">
        <v>207614.4</v>
      </c>
      <c r="AL35" s="332">
        <f t="shared" si="7"/>
        <v>977138.69</v>
      </c>
      <c r="AM35" s="262">
        <f t="shared" si="8"/>
        <v>235706</v>
      </c>
      <c r="AN35" s="257">
        <f t="shared" si="9"/>
        <v>741432.69</v>
      </c>
      <c r="AO35" s="263">
        <f t="shared" si="10"/>
        <v>1374775.84</v>
      </c>
      <c r="AP35" s="333">
        <f t="shared" si="11"/>
        <v>970132.75</v>
      </c>
      <c r="AQ35" s="257">
        <f t="shared" si="6"/>
        <v>404643.09000000008</v>
      </c>
    </row>
    <row r="36" spans="1:43" x14ac:dyDescent="0.25">
      <c r="A36" s="253" t="s">
        <v>180</v>
      </c>
      <c r="B36" s="253" t="s">
        <v>223</v>
      </c>
      <c r="C36" s="253">
        <v>6255</v>
      </c>
      <c r="D36" s="253" t="s">
        <v>225</v>
      </c>
      <c r="E36" t="s">
        <v>225</v>
      </c>
      <c r="F36" s="323">
        <v>1169102.18</v>
      </c>
      <c r="G36" s="323">
        <v>9728</v>
      </c>
      <c r="H36" s="323">
        <v>38575.870000000003</v>
      </c>
      <c r="J36" s="319">
        <v>583852.12</v>
      </c>
      <c r="K36" s="319">
        <v>113778.21</v>
      </c>
      <c r="N36" s="327">
        <v>14460.6</v>
      </c>
      <c r="Q36" s="327">
        <v>570276</v>
      </c>
      <c r="R36" s="327">
        <v>3384.89</v>
      </c>
      <c r="U36" s="319">
        <v>-2254602.9</v>
      </c>
      <c r="V36" s="319">
        <v>3551030.77</v>
      </c>
      <c r="Y36" s="329">
        <v>1389459.44</v>
      </c>
      <c r="Z36" s="329">
        <v>103080</v>
      </c>
      <c r="AA36" s="329">
        <v>1015.93</v>
      </c>
      <c r="AB36" s="329">
        <v>1374874.6</v>
      </c>
      <c r="AE36" s="331">
        <v>1902009.6</v>
      </c>
      <c r="AF36" s="331">
        <v>2260</v>
      </c>
      <c r="AH36" s="331">
        <v>813778.66</v>
      </c>
      <c r="AI36" s="331">
        <v>119894.69</v>
      </c>
      <c r="AL36" s="332">
        <f t="shared" si="7"/>
        <v>1217406.05</v>
      </c>
      <c r="AM36" s="262">
        <f t="shared" si="8"/>
        <v>588121.49</v>
      </c>
      <c r="AN36" s="257">
        <f t="shared" si="9"/>
        <v>629284.56000000006</v>
      </c>
      <c r="AO36" s="263">
        <f t="shared" si="10"/>
        <v>2868429.9699999997</v>
      </c>
      <c r="AP36" s="333">
        <f t="shared" si="11"/>
        <v>2837942.95</v>
      </c>
      <c r="AQ36" s="257">
        <f t="shared" si="6"/>
        <v>30487.019999999553</v>
      </c>
    </row>
    <row r="37" spans="1:43" x14ac:dyDescent="0.25">
      <c r="A37" s="253" t="s">
        <v>180</v>
      </c>
      <c r="B37" s="253" t="s">
        <v>223</v>
      </c>
      <c r="C37" s="253">
        <v>4295</v>
      </c>
      <c r="D37" s="253" t="s">
        <v>226</v>
      </c>
      <c r="E37" t="s">
        <v>226</v>
      </c>
      <c r="F37" s="323">
        <v>838602.2</v>
      </c>
      <c r="G37" s="323">
        <v>28834.5</v>
      </c>
      <c r="H37" s="323">
        <v>35122.01</v>
      </c>
      <c r="J37" s="319">
        <v>304015.76</v>
      </c>
      <c r="K37" s="319">
        <v>127330.8</v>
      </c>
      <c r="N37" s="327">
        <v>13123.78</v>
      </c>
      <c r="Q37" s="327">
        <v>62018</v>
      </c>
      <c r="R37" s="327">
        <v>2051</v>
      </c>
      <c r="U37" s="319">
        <v>-639832.12</v>
      </c>
      <c r="V37" s="319">
        <v>1997207.95</v>
      </c>
      <c r="Y37" s="329">
        <v>933948.49</v>
      </c>
      <c r="AA37" s="329">
        <v>988.27</v>
      </c>
      <c r="AB37" s="329">
        <v>597282</v>
      </c>
      <c r="AE37" s="331">
        <v>804743</v>
      </c>
      <c r="AH37" s="331">
        <v>656833.92000000004</v>
      </c>
      <c r="AI37" s="331">
        <v>171265.58</v>
      </c>
      <c r="AK37" s="331">
        <v>39.6</v>
      </c>
      <c r="AL37" s="332">
        <f t="shared" si="7"/>
        <v>902558.71</v>
      </c>
      <c r="AM37" s="262">
        <f t="shared" si="8"/>
        <v>77192.78</v>
      </c>
      <c r="AN37" s="257">
        <f t="shared" si="9"/>
        <v>825365.92999999993</v>
      </c>
      <c r="AO37" s="263">
        <f t="shared" si="10"/>
        <v>1532218.76</v>
      </c>
      <c r="AP37" s="333">
        <f t="shared" si="11"/>
        <v>1632882.1</v>
      </c>
      <c r="AQ37" s="257">
        <f t="shared" si="6"/>
        <v>-100663.34000000008</v>
      </c>
    </row>
    <row r="38" spans="1:43" x14ac:dyDescent="0.25">
      <c r="A38" s="253" t="s">
        <v>180</v>
      </c>
      <c r="B38" s="253" t="s">
        <v>223</v>
      </c>
      <c r="C38" s="253">
        <v>5791</v>
      </c>
      <c r="D38" s="253" t="s">
        <v>227</v>
      </c>
      <c r="E38" t="s">
        <v>227</v>
      </c>
      <c r="F38" s="323">
        <v>520338.45</v>
      </c>
      <c r="G38" s="323">
        <v>11738</v>
      </c>
      <c r="H38" s="323">
        <v>11936.69</v>
      </c>
      <c r="J38" s="319">
        <v>171837.36</v>
      </c>
      <c r="K38" s="319">
        <v>31055.83</v>
      </c>
      <c r="N38" s="327">
        <v>21471.439999999999</v>
      </c>
      <c r="Q38" s="327">
        <v>45960</v>
      </c>
      <c r="R38" s="327">
        <v>8624.7800000000007</v>
      </c>
      <c r="U38" s="319">
        <v>-2252619.46</v>
      </c>
      <c r="V38" s="319">
        <v>2854572.07</v>
      </c>
      <c r="Y38" s="329">
        <v>1138283.47</v>
      </c>
      <c r="Z38" s="329">
        <v>1599030</v>
      </c>
      <c r="AA38" s="329">
        <v>274.01</v>
      </c>
      <c r="AB38" s="329">
        <v>241008</v>
      </c>
      <c r="AE38" s="331">
        <v>539341</v>
      </c>
      <c r="AG38" s="331">
        <v>8900</v>
      </c>
      <c r="AH38" s="331">
        <v>2253752.1800000002</v>
      </c>
      <c r="AI38" s="331">
        <v>107704.8</v>
      </c>
      <c r="AL38" s="332">
        <f t="shared" si="7"/>
        <v>544013.1399999999</v>
      </c>
      <c r="AM38" s="262">
        <f t="shared" si="8"/>
        <v>76056.22</v>
      </c>
      <c r="AN38" s="257">
        <f t="shared" si="9"/>
        <v>467956.91999999993</v>
      </c>
      <c r="AO38" s="263">
        <f t="shared" si="10"/>
        <v>2978595.4799999995</v>
      </c>
      <c r="AP38" s="333">
        <f t="shared" si="11"/>
        <v>2909697.98</v>
      </c>
      <c r="AQ38" s="257">
        <f t="shared" si="6"/>
        <v>68897.499999999534</v>
      </c>
    </row>
    <row r="39" spans="1:43" x14ac:dyDescent="0.25">
      <c r="A39" s="253" t="s">
        <v>180</v>
      </c>
      <c r="B39" s="253" t="s">
        <v>223</v>
      </c>
      <c r="C39" s="253">
        <v>2483</v>
      </c>
      <c r="D39" s="253" t="s">
        <v>228</v>
      </c>
      <c r="E39" t="s">
        <v>228</v>
      </c>
      <c r="F39" s="323">
        <v>727034.07</v>
      </c>
      <c r="G39" s="323">
        <v>38267.53</v>
      </c>
      <c r="H39" s="323">
        <v>15957.05</v>
      </c>
      <c r="J39" s="319">
        <v>428420.25</v>
      </c>
      <c r="K39" s="319">
        <v>195857.8</v>
      </c>
      <c r="M39" s="327">
        <v>5000</v>
      </c>
      <c r="N39" s="327">
        <v>11375</v>
      </c>
      <c r="Q39" s="327">
        <v>95320</v>
      </c>
      <c r="R39" s="327">
        <v>3363</v>
      </c>
      <c r="U39" s="319">
        <v>-213108.81</v>
      </c>
      <c r="V39" s="319">
        <v>1440362.48</v>
      </c>
      <c r="Y39" s="329">
        <v>861184.61</v>
      </c>
      <c r="Z39" s="329">
        <v>23250</v>
      </c>
      <c r="AA39" s="329">
        <v>719.7</v>
      </c>
      <c r="AE39" s="331">
        <v>164762</v>
      </c>
      <c r="AF39" s="331">
        <v>9388</v>
      </c>
      <c r="AH39" s="331">
        <v>531396.18000000005</v>
      </c>
      <c r="AI39" s="331">
        <v>116383.1</v>
      </c>
      <c r="AL39" s="332">
        <f t="shared" si="7"/>
        <v>781258.65</v>
      </c>
      <c r="AM39" s="262">
        <f t="shared" si="8"/>
        <v>115058</v>
      </c>
      <c r="AN39" s="257">
        <f t="shared" si="9"/>
        <v>666200.65</v>
      </c>
      <c r="AO39" s="263">
        <f t="shared" si="10"/>
        <v>885154.30999999994</v>
      </c>
      <c r="AP39" s="333">
        <f t="shared" si="11"/>
        <v>821929.28</v>
      </c>
      <c r="AQ39" s="257">
        <f t="shared" si="6"/>
        <v>63225.029999999912</v>
      </c>
    </row>
    <row r="40" spans="1:43" x14ac:dyDescent="0.25">
      <c r="A40" s="253" t="s">
        <v>180</v>
      </c>
      <c r="B40" s="253" t="s">
        <v>223</v>
      </c>
      <c r="C40" s="253">
        <v>2151</v>
      </c>
      <c r="D40" s="253" t="s">
        <v>229</v>
      </c>
      <c r="E40" t="s">
        <v>229</v>
      </c>
      <c r="F40" s="323">
        <v>591116.96</v>
      </c>
      <c r="G40" s="323">
        <v>11626.25</v>
      </c>
      <c r="H40" s="323">
        <v>14798.27</v>
      </c>
      <c r="J40" s="319">
        <v>2710921.56</v>
      </c>
      <c r="K40" s="319">
        <v>170013.96</v>
      </c>
      <c r="M40" s="327">
        <v>0</v>
      </c>
      <c r="N40" s="327">
        <v>11375</v>
      </c>
      <c r="Q40" s="327">
        <v>30740</v>
      </c>
      <c r="R40" s="327">
        <v>946.2</v>
      </c>
      <c r="U40" s="319">
        <v>3071292.42</v>
      </c>
      <c r="V40" s="319">
        <v>455164.99</v>
      </c>
      <c r="Y40" s="329">
        <v>915858.53</v>
      </c>
      <c r="Z40" s="329">
        <v>60580</v>
      </c>
      <c r="AA40" s="329">
        <v>573.82000000000005</v>
      </c>
      <c r="AB40" s="329">
        <v>693957.76</v>
      </c>
      <c r="AE40" s="331">
        <v>1035083.76</v>
      </c>
      <c r="AF40" s="331">
        <v>4000</v>
      </c>
      <c r="AH40" s="331">
        <v>505244.94</v>
      </c>
      <c r="AI40" s="331">
        <v>197683.02</v>
      </c>
      <c r="AL40" s="332">
        <f t="shared" si="7"/>
        <v>617541.48</v>
      </c>
      <c r="AM40" s="262">
        <f t="shared" si="8"/>
        <v>43061.2</v>
      </c>
      <c r="AN40" s="257">
        <f t="shared" si="9"/>
        <v>574480.28</v>
      </c>
      <c r="AO40" s="263">
        <f t="shared" si="10"/>
        <v>1670970.1099999999</v>
      </c>
      <c r="AP40" s="333">
        <f t="shared" si="11"/>
        <v>1742011.72</v>
      </c>
      <c r="AQ40" s="257">
        <f t="shared" si="6"/>
        <v>-71041.610000000102</v>
      </c>
    </row>
    <row r="41" spans="1:43" x14ac:dyDescent="0.25">
      <c r="A41" s="253" t="s">
        <v>180</v>
      </c>
      <c r="B41" s="253" t="s">
        <v>223</v>
      </c>
      <c r="C41" s="253">
        <v>2636</v>
      </c>
      <c r="D41" s="253" t="s">
        <v>230</v>
      </c>
      <c r="E41" t="s">
        <v>230</v>
      </c>
      <c r="F41" s="323">
        <v>595322.72</v>
      </c>
      <c r="G41" s="323">
        <v>4116.6499999999996</v>
      </c>
      <c r="H41" s="323">
        <v>113935.97</v>
      </c>
      <c r="J41" s="319">
        <v>208259.15</v>
      </c>
      <c r="K41" s="319">
        <v>303390.48</v>
      </c>
      <c r="N41" s="327">
        <v>11366</v>
      </c>
      <c r="Q41" s="327">
        <v>126017.84</v>
      </c>
      <c r="R41" s="327">
        <v>9620.69</v>
      </c>
      <c r="U41" s="319">
        <v>-1198737.83</v>
      </c>
      <c r="V41" s="319">
        <v>1976836.89</v>
      </c>
      <c r="Y41" s="329">
        <v>985497.44</v>
      </c>
      <c r="AA41" s="329">
        <v>592.5</v>
      </c>
      <c r="AB41" s="329">
        <v>709716</v>
      </c>
      <c r="AE41" s="331">
        <v>832461</v>
      </c>
      <c r="AG41" s="331">
        <v>14100</v>
      </c>
      <c r="AH41" s="331">
        <v>476656.69</v>
      </c>
      <c r="AI41" s="331">
        <v>72666.87</v>
      </c>
      <c r="AL41" s="332">
        <f t="shared" si="7"/>
        <v>713375.34</v>
      </c>
      <c r="AM41" s="262">
        <f t="shared" si="8"/>
        <v>147004.53</v>
      </c>
      <c r="AN41" s="257">
        <f t="shared" si="9"/>
        <v>566370.80999999994</v>
      </c>
      <c r="AO41" s="263">
        <f t="shared" si="10"/>
        <v>1695805.94</v>
      </c>
      <c r="AP41" s="333">
        <f t="shared" si="11"/>
        <v>1395884.56</v>
      </c>
      <c r="AQ41" s="257">
        <f t="shared" si="6"/>
        <v>299921.37999999989</v>
      </c>
    </row>
    <row r="42" spans="1:43" x14ac:dyDescent="0.25">
      <c r="A42" s="253" t="s">
        <v>180</v>
      </c>
      <c r="B42" s="253" t="s">
        <v>223</v>
      </c>
      <c r="C42" s="253">
        <v>4545</v>
      </c>
      <c r="D42" s="253" t="s">
        <v>231</v>
      </c>
      <c r="E42" t="s">
        <v>231</v>
      </c>
      <c r="F42" s="323">
        <v>852565.86</v>
      </c>
      <c r="G42" s="323">
        <v>21076.9</v>
      </c>
      <c r="H42" s="323">
        <v>30692.84</v>
      </c>
      <c r="J42" s="319">
        <v>296477.25</v>
      </c>
      <c r="K42" s="319">
        <v>273150.49</v>
      </c>
      <c r="N42" s="327">
        <v>16151.42</v>
      </c>
      <c r="Q42" s="327">
        <v>169725</v>
      </c>
      <c r="R42" s="327">
        <v>1795</v>
      </c>
      <c r="U42" s="319">
        <v>-727378.35</v>
      </c>
      <c r="V42" s="319">
        <v>1732965.71</v>
      </c>
      <c r="Y42" s="329">
        <v>1217040.1499999999</v>
      </c>
      <c r="Z42" s="329">
        <v>123760</v>
      </c>
      <c r="AA42" s="329">
        <v>476.49</v>
      </c>
      <c r="AB42" s="329">
        <v>760424.4</v>
      </c>
      <c r="AE42" s="331">
        <v>1133808.3999999999</v>
      </c>
      <c r="AG42" s="331">
        <v>7170</v>
      </c>
      <c r="AH42" s="331">
        <v>593138.59</v>
      </c>
      <c r="AI42" s="331">
        <v>86879.49</v>
      </c>
      <c r="AL42" s="332">
        <f t="shared" si="7"/>
        <v>904335.6</v>
      </c>
      <c r="AM42" s="262">
        <f t="shared" si="8"/>
        <v>187671.42</v>
      </c>
      <c r="AN42" s="257">
        <f t="shared" si="9"/>
        <v>716664.17999999993</v>
      </c>
      <c r="AO42" s="263">
        <f t="shared" si="10"/>
        <v>2101701.04</v>
      </c>
      <c r="AP42" s="333">
        <f t="shared" si="11"/>
        <v>1820996.4799999997</v>
      </c>
      <c r="AQ42" s="257">
        <f t="shared" si="6"/>
        <v>280704.56000000029</v>
      </c>
    </row>
    <row r="43" spans="1:43" x14ac:dyDescent="0.25">
      <c r="A43" s="253" t="s">
        <v>180</v>
      </c>
      <c r="B43" s="253" t="s">
        <v>223</v>
      </c>
      <c r="C43" s="253">
        <v>2870</v>
      </c>
      <c r="D43" s="253" t="s">
        <v>232</v>
      </c>
      <c r="E43" t="s">
        <v>232</v>
      </c>
      <c r="F43" s="323">
        <v>599752.36</v>
      </c>
      <c r="G43" s="323">
        <v>57007.27</v>
      </c>
      <c r="H43" s="323">
        <v>231547.44</v>
      </c>
      <c r="J43" s="319">
        <v>323867.39</v>
      </c>
      <c r="K43" s="319">
        <v>241186.52</v>
      </c>
      <c r="M43" s="327">
        <v>1500</v>
      </c>
      <c r="N43" s="327">
        <v>836.61</v>
      </c>
      <c r="Q43" s="327">
        <v>175895.36</v>
      </c>
      <c r="R43" s="327">
        <v>863.83</v>
      </c>
      <c r="U43" s="319">
        <v>-950630.43</v>
      </c>
      <c r="V43" s="319">
        <v>2083523.09</v>
      </c>
      <c r="Y43" s="329">
        <v>994986.91</v>
      </c>
      <c r="AA43" s="329">
        <v>684.55</v>
      </c>
      <c r="AB43" s="329">
        <v>502200</v>
      </c>
      <c r="AE43" s="331">
        <v>769420</v>
      </c>
      <c r="AF43" s="331">
        <v>10950</v>
      </c>
      <c r="AH43" s="331">
        <v>485822.71</v>
      </c>
      <c r="AI43" s="331">
        <v>90306.23</v>
      </c>
      <c r="AL43" s="332">
        <f t="shared" si="7"/>
        <v>888307.07000000007</v>
      </c>
      <c r="AM43" s="262">
        <f t="shared" si="8"/>
        <v>179095.79999999996</v>
      </c>
      <c r="AN43" s="257">
        <f t="shared" si="9"/>
        <v>709211.27000000014</v>
      </c>
      <c r="AO43" s="263">
        <f t="shared" si="10"/>
        <v>1497871.46</v>
      </c>
      <c r="AP43" s="333">
        <f t="shared" si="11"/>
        <v>1356498.94</v>
      </c>
      <c r="AQ43" s="257">
        <f t="shared" si="6"/>
        <v>141372.52000000002</v>
      </c>
    </row>
    <row r="44" spans="1:43" x14ac:dyDescent="0.25">
      <c r="A44" s="253" t="s">
        <v>180</v>
      </c>
      <c r="B44" s="253" t="s">
        <v>223</v>
      </c>
      <c r="C44" s="253">
        <v>3482</v>
      </c>
      <c r="D44" s="253" t="s">
        <v>233</v>
      </c>
      <c r="E44" t="s">
        <v>233</v>
      </c>
      <c r="F44" s="323">
        <v>866596.27</v>
      </c>
      <c r="G44" s="323">
        <v>13350</v>
      </c>
      <c r="H44" s="323">
        <v>34369.980000000003</v>
      </c>
      <c r="J44" s="319">
        <v>1133558.25</v>
      </c>
      <c r="K44" s="319">
        <v>159667.56</v>
      </c>
      <c r="M44" s="327">
        <v>0</v>
      </c>
      <c r="N44" s="327">
        <v>17381.330000000002</v>
      </c>
      <c r="Q44" s="327">
        <v>253292.43</v>
      </c>
      <c r="R44" s="327">
        <v>2423</v>
      </c>
      <c r="U44" s="319">
        <v>2021913.2</v>
      </c>
      <c r="Y44" s="329">
        <v>996470</v>
      </c>
      <c r="AA44" s="329">
        <v>413.83</v>
      </c>
      <c r="AB44" s="329">
        <v>602817.6</v>
      </c>
      <c r="AE44" s="331">
        <v>1026200.6</v>
      </c>
      <c r="AF44" s="331">
        <v>7674</v>
      </c>
      <c r="AG44" s="331">
        <v>14480</v>
      </c>
      <c r="AH44" s="331">
        <v>479012.78</v>
      </c>
      <c r="AI44" s="331">
        <v>155121.95000000001</v>
      </c>
      <c r="AK44" s="331">
        <v>4680</v>
      </c>
      <c r="AL44" s="332">
        <f t="shared" si="7"/>
        <v>914316.25</v>
      </c>
      <c r="AM44" s="262">
        <f t="shared" si="8"/>
        <v>273096.76</v>
      </c>
      <c r="AN44" s="257">
        <f t="shared" si="9"/>
        <v>641219.49</v>
      </c>
      <c r="AO44" s="263">
        <f t="shared" si="10"/>
        <v>1599701.43</v>
      </c>
      <c r="AP44" s="333">
        <f t="shared" si="11"/>
        <v>1687169.3299999998</v>
      </c>
      <c r="AQ44" s="257">
        <f t="shared" si="6"/>
        <v>-87467.899999999907</v>
      </c>
    </row>
    <row r="45" spans="1:43" x14ac:dyDescent="0.25">
      <c r="A45" s="253" t="s">
        <v>180</v>
      </c>
      <c r="B45" s="253" t="s">
        <v>223</v>
      </c>
      <c r="C45" s="253">
        <v>4225</v>
      </c>
      <c r="D45" s="253" t="s">
        <v>234</v>
      </c>
      <c r="E45" t="s">
        <v>234</v>
      </c>
      <c r="F45" s="323">
        <v>374296.98</v>
      </c>
      <c r="G45" s="323">
        <v>117727.45</v>
      </c>
      <c r="H45" s="323">
        <v>16163.1</v>
      </c>
      <c r="J45" s="319">
        <v>660137.97</v>
      </c>
      <c r="K45" s="319">
        <v>327971.71999999997</v>
      </c>
      <c r="M45" s="327">
        <v>66180</v>
      </c>
      <c r="N45" s="327">
        <v>43965.96</v>
      </c>
      <c r="Q45" s="327">
        <v>152809.89000000001</v>
      </c>
      <c r="R45" s="327">
        <v>3900.44</v>
      </c>
      <c r="U45" s="319">
        <v>-265075.94</v>
      </c>
      <c r="V45" s="319">
        <v>1500565.11</v>
      </c>
      <c r="Y45" s="329">
        <v>1049766.82</v>
      </c>
      <c r="Z45" s="329">
        <v>7500</v>
      </c>
      <c r="AA45" s="329">
        <v>192.06</v>
      </c>
      <c r="AB45" s="329">
        <v>830697.2</v>
      </c>
      <c r="AE45" s="331">
        <v>1164502.2</v>
      </c>
      <c r="AF45" s="331">
        <v>8500</v>
      </c>
      <c r="AH45" s="331">
        <v>595585.23</v>
      </c>
      <c r="AI45" s="331">
        <v>125616.89</v>
      </c>
      <c r="AL45" s="332">
        <f t="shared" si="7"/>
        <v>508187.52999999997</v>
      </c>
      <c r="AM45" s="262">
        <f t="shared" si="8"/>
        <v>266856.28999999998</v>
      </c>
      <c r="AN45" s="257">
        <f t="shared" si="9"/>
        <v>241331.24</v>
      </c>
      <c r="AO45" s="263">
        <f t="shared" si="10"/>
        <v>1888156.08</v>
      </c>
      <c r="AP45" s="333">
        <f t="shared" si="11"/>
        <v>1894204.3199999998</v>
      </c>
      <c r="AQ45" s="257">
        <f t="shared" si="6"/>
        <v>-6048.2399999997579</v>
      </c>
    </row>
    <row r="46" spans="1:43" x14ac:dyDescent="0.25">
      <c r="A46" s="253" t="s">
        <v>180</v>
      </c>
      <c r="B46" s="253" t="s">
        <v>223</v>
      </c>
      <c r="C46" s="253">
        <v>3058</v>
      </c>
      <c r="D46" s="253" t="s">
        <v>236</v>
      </c>
      <c r="E46" t="s">
        <v>236</v>
      </c>
      <c r="F46" s="323">
        <v>513118.84</v>
      </c>
      <c r="G46" s="323">
        <v>0</v>
      </c>
      <c r="H46" s="323">
        <v>1139</v>
      </c>
      <c r="J46" s="319">
        <v>25998.98</v>
      </c>
      <c r="K46" s="319">
        <v>43342.12</v>
      </c>
      <c r="M46" s="327">
        <v>0</v>
      </c>
      <c r="N46" s="327">
        <v>15579.87</v>
      </c>
      <c r="Q46" s="327">
        <v>134950</v>
      </c>
      <c r="R46" s="327">
        <v>1688</v>
      </c>
      <c r="U46" s="319">
        <v>-2019112.85</v>
      </c>
      <c r="V46" s="319">
        <v>2280594.58</v>
      </c>
      <c r="Y46" s="329">
        <v>917576.61</v>
      </c>
      <c r="AA46" s="329">
        <v>216.46</v>
      </c>
      <c r="AB46" s="329">
        <v>1109332.3</v>
      </c>
      <c r="AE46" s="331">
        <v>1381343.3</v>
      </c>
      <c r="AF46" s="331">
        <v>7780</v>
      </c>
      <c r="AG46" s="331">
        <v>4600</v>
      </c>
      <c r="AH46" s="331">
        <v>324632.74</v>
      </c>
      <c r="AI46" s="331">
        <v>138869.99</v>
      </c>
      <c r="AL46" s="332">
        <f t="shared" si="7"/>
        <v>514257.84</v>
      </c>
      <c r="AM46" s="262">
        <f t="shared" si="8"/>
        <v>152217.87</v>
      </c>
      <c r="AN46" s="257">
        <f t="shared" si="9"/>
        <v>362039.97000000003</v>
      </c>
      <c r="AO46" s="263">
        <f t="shared" si="10"/>
        <v>2027125.37</v>
      </c>
      <c r="AP46" s="333">
        <f t="shared" si="11"/>
        <v>1857226.03</v>
      </c>
      <c r="AQ46" s="257">
        <f t="shared" si="6"/>
        <v>169899.34000000008</v>
      </c>
    </row>
    <row r="47" spans="1:43" x14ac:dyDescent="0.25">
      <c r="A47" s="253" t="s">
        <v>182</v>
      </c>
      <c r="B47" s="253" t="s">
        <v>238</v>
      </c>
      <c r="C47" s="253">
        <v>2820</v>
      </c>
      <c r="D47" s="253" t="s">
        <v>240</v>
      </c>
      <c r="E47" t="s">
        <v>240</v>
      </c>
      <c r="F47" s="323">
        <v>519327.64</v>
      </c>
      <c r="G47" s="323">
        <v>4648.5</v>
      </c>
      <c r="H47" s="323">
        <v>18270.2</v>
      </c>
      <c r="J47" s="319">
        <v>5713086.3700000001</v>
      </c>
      <c r="K47" s="319">
        <v>1879072.43</v>
      </c>
      <c r="M47" s="327">
        <v>0</v>
      </c>
      <c r="N47" s="327">
        <v>12104</v>
      </c>
      <c r="R47" s="327">
        <v>1027</v>
      </c>
      <c r="T47" s="319">
        <v>-1378318.91</v>
      </c>
      <c r="U47" s="319">
        <v>7815111.46</v>
      </c>
      <c r="V47" s="319">
        <v>2114009</v>
      </c>
      <c r="Y47" s="329">
        <v>756050.59</v>
      </c>
      <c r="AA47" s="329">
        <v>701.68</v>
      </c>
      <c r="AB47" s="329">
        <v>584220</v>
      </c>
      <c r="AE47" s="331">
        <v>760702</v>
      </c>
      <c r="AH47" s="331">
        <v>762959.58</v>
      </c>
      <c r="AI47" s="331">
        <v>246838.1</v>
      </c>
      <c r="AL47" s="332">
        <f t="shared" si="7"/>
        <v>542246.34</v>
      </c>
      <c r="AM47" s="262">
        <f t="shared" si="8"/>
        <v>13131</v>
      </c>
      <c r="AN47" s="257">
        <f t="shared" si="9"/>
        <v>529115.34</v>
      </c>
      <c r="AO47" s="263">
        <f t="shared" si="10"/>
        <v>1340972.27</v>
      </c>
      <c r="AP47" s="333">
        <f t="shared" si="11"/>
        <v>1770499.6800000002</v>
      </c>
      <c r="AQ47" s="257">
        <f t="shared" si="6"/>
        <v>-429527.41000000015</v>
      </c>
    </row>
    <row r="48" spans="1:43" x14ac:dyDescent="0.25">
      <c r="A48" s="253" t="s">
        <v>182</v>
      </c>
      <c r="B48" s="253" t="s">
        <v>238</v>
      </c>
      <c r="C48" s="253">
        <v>3895</v>
      </c>
      <c r="D48" s="253" t="s">
        <v>241</v>
      </c>
      <c r="E48" t="s">
        <v>241</v>
      </c>
      <c r="F48" s="323">
        <v>624891.89</v>
      </c>
      <c r="G48" s="323">
        <v>23584.25</v>
      </c>
      <c r="H48" s="323">
        <v>11403.26</v>
      </c>
      <c r="J48" s="319">
        <v>3434310.66</v>
      </c>
      <c r="K48" s="319">
        <v>118417.81</v>
      </c>
      <c r="M48" s="327">
        <v>0</v>
      </c>
      <c r="N48" s="327">
        <v>19766</v>
      </c>
      <c r="Q48" s="327">
        <v>397500</v>
      </c>
      <c r="R48" s="327">
        <v>1249.19</v>
      </c>
      <c r="U48" s="319">
        <v>2399501.2999999998</v>
      </c>
      <c r="V48" s="319">
        <v>1646714.98</v>
      </c>
      <c r="Y48" s="329">
        <v>637746.78</v>
      </c>
      <c r="AA48" s="329">
        <v>360.46</v>
      </c>
      <c r="AB48" s="329">
        <v>360129</v>
      </c>
      <c r="AE48" s="331">
        <v>619138</v>
      </c>
      <c r="AF48" s="331">
        <v>3000</v>
      </c>
      <c r="AG48" s="331">
        <v>4082.12</v>
      </c>
      <c r="AH48" s="331">
        <v>460256.94</v>
      </c>
      <c r="AI48" s="331">
        <v>163882.78</v>
      </c>
      <c r="AL48" s="332">
        <f t="shared" si="7"/>
        <v>659879.4</v>
      </c>
      <c r="AM48" s="262">
        <f t="shared" si="8"/>
        <v>418515.19</v>
      </c>
      <c r="AN48" s="257">
        <f t="shared" si="9"/>
        <v>241364.21000000002</v>
      </c>
      <c r="AO48" s="263">
        <f t="shared" si="10"/>
        <v>998236.24</v>
      </c>
      <c r="AP48" s="333">
        <f t="shared" si="11"/>
        <v>1250359.8400000001</v>
      </c>
      <c r="AQ48" s="257">
        <f t="shared" si="6"/>
        <v>-252123.60000000009</v>
      </c>
    </row>
    <row r="49" spans="1:43" x14ac:dyDescent="0.25">
      <c r="A49" s="253" t="s">
        <v>182</v>
      </c>
      <c r="B49" s="253" t="s">
        <v>238</v>
      </c>
      <c r="C49" s="253">
        <v>2041</v>
      </c>
      <c r="D49" s="253" t="s">
        <v>242</v>
      </c>
      <c r="E49" t="s">
        <v>242</v>
      </c>
      <c r="F49" s="323">
        <v>1218558.82</v>
      </c>
      <c r="G49" s="323">
        <v>6041.5</v>
      </c>
      <c r="H49" s="323">
        <v>21192.65</v>
      </c>
      <c r="J49" s="319">
        <v>1523846.82</v>
      </c>
      <c r="K49" s="319">
        <v>2011401.68</v>
      </c>
      <c r="L49" s="319">
        <v>73999</v>
      </c>
      <c r="M49" s="327">
        <v>0</v>
      </c>
      <c r="N49" s="327">
        <v>17170</v>
      </c>
      <c r="R49" s="327">
        <v>2257</v>
      </c>
      <c r="U49" s="319">
        <v>2647775.13</v>
      </c>
      <c r="V49" s="319">
        <v>2273364.33</v>
      </c>
      <c r="Y49" s="329">
        <v>577630.87</v>
      </c>
      <c r="AA49" s="329">
        <v>2806.51</v>
      </c>
      <c r="AB49" s="329">
        <v>454960</v>
      </c>
      <c r="AE49" s="331">
        <v>691889</v>
      </c>
      <c r="AH49" s="331">
        <v>261274.23</v>
      </c>
      <c r="AI49" s="331">
        <v>167760.14000000001</v>
      </c>
      <c r="AL49" s="332">
        <f t="shared" si="7"/>
        <v>1245792.97</v>
      </c>
      <c r="AM49" s="262">
        <f t="shared" si="8"/>
        <v>19427</v>
      </c>
      <c r="AN49" s="257">
        <f t="shared" si="9"/>
        <v>1226365.97</v>
      </c>
      <c r="AO49" s="263">
        <f t="shared" si="10"/>
        <v>1035397.38</v>
      </c>
      <c r="AP49" s="333">
        <f t="shared" si="11"/>
        <v>1120923.3700000001</v>
      </c>
      <c r="AQ49" s="257">
        <f t="shared" si="6"/>
        <v>-85525.990000000107</v>
      </c>
    </row>
    <row r="50" spans="1:43" x14ac:dyDescent="0.25">
      <c r="A50" s="253" t="s">
        <v>184</v>
      </c>
      <c r="B50" s="253" t="s">
        <v>244</v>
      </c>
      <c r="C50" s="253">
        <v>2880</v>
      </c>
      <c r="D50" s="253" t="s">
        <v>246</v>
      </c>
      <c r="E50" t="s">
        <v>246</v>
      </c>
      <c r="F50" s="323">
        <v>645394.17000000004</v>
      </c>
      <c r="G50" s="323">
        <v>0</v>
      </c>
      <c r="H50" s="323">
        <v>1025.1099999999999</v>
      </c>
      <c r="J50" s="319">
        <v>43375.73</v>
      </c>
      <c r="K50" s="319">
        <v>659142.46</v>
      </c>
      <c r="M50" s="327">
        <v>0</v>
      </c>
      <c r="N50" s="327">
        <v>0</v>
      </c>
      <c r="Q50" s="327">
        <v>217794</v>
      </c>
      <c r="R50" s="327">
        <v>4728.51</v>
      </c>
      <c r="U50" s="319">
        <v>-911536.56</v>
      </c>
      <c r="V50" s="319">
        <v>2191305.25</v>
      </c>
      <c r="X50" s="329">
        <v>737.81</v>
      </c>
      <c r="Y50" s="329">
        <v>520094.68</v>
      </c>
      <c r="AB50" s="329">
        <v>811397.96</v>
      </c>
      <c r="AD50" s="329">
        <v>118000</v>
      </c>
      <c r="AE50" s="331">
        <v>1011017.96</v>
      </c>
      <c r="AF50" s="331">
        <v>3990</v>
      </c>
      <c r="AG50" s="331">
        <v>8776</v>
      </c>
      <c r="AH50" s="331">
        <v>433930.8</v>
      </c>
      <c r="AI50" s="331">
        <v>134269.42000000001</v>
      </c>
      <c r="AJ50" s="331">
        <v>11600</v>
      </c>
      <c r="AL50" s="332">
        <f t="shared" si="7"/>
        <v>646419.28</v>
      </c>
      <c r="AM50" s="262">
        <f t="shared" si="8"/>
        <v>222522.51</v>
      </c>
      <c r="AN50" s="257">
        <f t="shared" si="9"/>
        <v>423896.77</v>
      </c>
      <c r="AO50" s="263">
        <f t="shared" si="10"/>
        <v>1450230.45</v>
      </c>
      <c r="AP50" s="333">
        <f t="shared" si="11"/>
        <v>1603584.18</v>
      </c>
      <c r="AQ50" s="257">
        <f t="shared" si="6"/>
        <v>-153353.72999999998</v>
      </c>
    </row>
    <row r="51" spans="1:43" x14ac:dyDescent="0.25">
      <c r="A51" s="253" t="s">
        <v>184</v>
      </c>
      <c r="B51" s="253" t="s">
        <v>244</v>
      </c>
      <c r="C51" s="253">
        <v>9821</v>
      </c>
      <c r="D51" s="253" t="s">
        <v>247</v>
      </c>
      <c r="E51" t="s">
        <v>247</v>
      </c>
      <c r="F51" s="323">
        <v>1801397.78</v>
      </c>
      <c r="G51" s="323">
        <v>0</v>
      </c>
      <c r="H51" s="323">
        <v>45743.18</v>
      </c>
      <c r="J51" s="319">
        <v>992642.78</v>
      </c>
      <c r="K51" s="319">
        <v>168526.42</v>
      </c>
      <c r="M51" s="327">
        <v>0</v>
      </c>
      <c r="N51" s="327">
        <v>0</v>
      </c>
      <c r="Q51" s="327">
        <v>1225705.0900000001</v>
      </c>
      <c r="R51" s="327">
        <v>3678.75</v>
      </c>
      <c r="U51" s="319">
        <v>553371.39</v>
      </c>
      <c r="V51" s="319">
        <v>2281491.52</v>
      </c>
      <c r="Y51" s="329">
        <v>1188254.46</v>
      </c>
      <c r="Z51" s="329">
        <v>32500</v>
      </c>
      <c r="AA51" s="329">
        <v>2218.34</v>
      </c>
      <c r="AB51" s="329">
        <v>1784580.3</v>
      </c>
      <c r="AE51" s="331">
        <v>2026846.3</v>
      </c>
      <c r="AF51" s="331">
        <v>68823.399999999994</v>
      </c>
      <c r="AH51" s="331">
        <v>1773027.09</v>
      </c>
      <c r="AI51" s="331">
        <v>164792.9</v>
      </c>
      <c r="AK51" s="331">
        <v>30000</v>
      </c>
      <c r="AL51" s="332">
        <f t="shared" si="7"/>
        <v>1847140.96</v>
      </c>
      <c r="AM51" s="262">
        <f t="shared" si="8"/>
        <v>1229383.8400000001</v>
      </c>
      <c r="AN51" s="257">
        <f t="shared" si="9"/>
        <v>617757.11999999988</v>
      </c>
      <c r="AO51" s="263">
        <f t="shared" si="10"/>
        <v>3007553.1</v>
      </c>
      <c r="AP51" s="333">
        <f t="shared" si="11"/>
        <v>4063489.69</v>
      </c>
      <c r="AQ51" s="257">
        <f t="shared" si="6"/>
        <v>-1055936.5899999999</v>
      </c>
    </row>
    <row r="52" spans="1:43" x14ac:dyDescent="0.25">
      <c r="A52" s="253" t="s">
        <v>184</v>
      </c>
      <c r="B52" s="253" t="s">
        <v>244</v>
      </c>
      <c r="C52" s="253">
        <v>4858</v>
      </c>
      <c r="D52" s="253" t="s">
        <v>248</v>
      </c>
      <c r="E52" t="s">
        <v>248</v>
      </c>
      <c r="F52" s="323">
        <v>438725.82</v>
      </c>
      <c r="G52" s="323">
        <v>25192</v>
      </c>
      <c r="H52" s="323">
        <v>33877.9</v>
      </c>
      <c r="J52" s="319">
        <v>38515.370000000003</v>
      </c>
      <c r="K52" s="319">
        <v>1451991.28</v>
      </c>
      <c r="M52" s="327">
        <v>0</v>
      </c>
      <c r="N52" s="327">
        <v>0</v>
      </c>
      <c r="Q52" s="327">
        <v>77740</v>
      </c>
      <c r="R52" s="327">
        <v>-680.48</v>
      </c>
      <c r="U52" s="319">
        <v>-1026459.04</v>
      </c>
      <c r="V52" s="319">
        <v>2647377.69</v>
      </c>
      <c r="Y52" s="329">
        <v>1407919.63</v>
      </c>
      <c r="Z52" s="329">
        <v>30000</v>
      </c>
      <c r="AA52" s="329">
        <v>123.2</v>
      </c>
      <c r="AB52" s="329">
        <v>1213414.1599999999</v>
      </c>
      <c r="AC52" s="329">
        <v>50000</v>
      </c>
      <c r="AE52" s="331">
        <v>1310005.1599999999</v>
      </c>
      <c r="AF52" s="331">
        <v>8000</v>
      </c>
      <c r="AH52" s="331">
        <v>963467.87</v>
      </c>
      <c r="AI52" s="331">
        <v>129659.76</v>
      </c>
      <c r="AL52" s="332">
        <f t="shared" si="7"/>
        <v>497795.72000000003</v>
      </c>
      <c r="AM52" s="262">
        <f t="shared" si="8"/>
        <v>77059.520000000004</v>
      </c>
      <c r="AN52" s="257">
        <f t="shared" si="9"/>
        <v>420736.2</v>
      </c>
      <c r="AO52" s="263">
        <f t="shared" si="10"/>
        <v>2701456.9899999998</v>
      </c>
      <c r="AP52" s="333">
        <f t="shared" si="11"/>
        <v>2411132.7899999996</v>
      </c>
      <c r="AQ52" s="257">
        <f t="shared" si="6"/>
        <v>290324.20000000019</v>
      </c>
    </row>
    <row r="53" spans="1:43" x14ac:dyDescent="0.25">
      <c r="A53" s="253" t="s">
        <v>184</v>
      </c>
      <c r="B53" s="253" t="s">
        <v>244</v>
      </c>
      <c r="C53" s="253">
        <v>5652</v>
      </c>
      <c r="D53" s="253" t="s">
        <v>249</v>
      </c>
      <c r="E53" t="s">
        <v>249</v>
      </c>
      <c r="F53" s="323">
        <v>1213633.17</v>
      </c>
      <c r="G53" s="323">
        <v>675000</v>
      </c>
      <c r="H53" s="323">
        <v>10681.84</v>
      </c>
      <c r="J53" s="319">
        <v>134977.66</v>
      </c>
      <c r="K53" s="319">
        <v>338474.27</v>
      </c>
      <c r="M53" s="327">
        <v>0</v>
      </c>
      <c r="N53" s="327">
        <v>0</v>
      </c>
      <c r="O53" s="327">
        <v>175560</v>
      </c>
      <c r="Q53" s="327">
        <v>1100722.28</v>
      </c>
      <c r="R53" s="327">
        <v>5014.05</v>
      </c>
      <c r="U53" s="319">
        <v>-3725442.39</v>
      </c>
      <c r="V53" s="319">
        <v>4706462.17</v>
      </c>
      <c r="Y53" s="329">
        <v>1683269.9</v>
      </c>
      <c r="AA53" s="329">
        <v>2937.14</v>
      </c>
      <c r="AB53" s="329">
        <v>1179730.6000000001</v>
      </c>
      <c r="AE53" s="331">
        <v>1525751.6</v>
      </c>
      <c r="AF53" s="331">
        <v>7570</v>
      </c>
      <c r="AG53" s="331">
        <v>960</v>
      </c>
      <c r="AH53" s="331">
        <v>1046349.37</v>
      </c>
      <c r="AI53" s="331">
        <v>124855.84</v>
      </c>
      <c r="AK53" s="331">
        <v>50000</v>
      </c>
      <c r="AL53" s="332">
        <f t="shared" si="7"/>
        <v>1899315.01</v>
      </c>
      <c r="AM53" s="262">
        <f t="shared" si="8"/>
        <v>1281296.33</v>
      </c>
      <c r="AN53" s="257">
        <f t="shared" si="9"/>
        <v>618018.67999999993</v>
      </c>
      <c r="AO53" s="263">
        <f t="shared" si="10"/>
        <v>2865937.6399999997</v>
      </c>
      <c r="AP53" s="333">
        <f t="shared" si="11"/>
        <v>2755486.81</v>
      </c>
      <c r="AQ53" s="257">
        <f t="shared" si="6"/>
        <v>110450.82999999961</v>
      </c>
    </row>
    <row r="54" spans="1:43" x14ac:dyDescent="0.25">
      <c r="A54" s="253" t="s">
        <v>186</v>
      </c>
      <c r="B54" s="253" t="s">
        <v>251</v>
      </c>
      <c r="C54" s="253">
        <v>2823</v>
      </c>
      <c r="D54" s="253" t="s">
        <v>253</v>
      </c>
      <c r="E54" t="s">
        <v>253</v>
      </c>
      <c r="F54" s="323">
        <v>1276355.69</v>
      </c>
      <c r="G54" s="323">
        <v>72780</v>
      </c>
      <c r="H54" s="323">
        <v>51391.91</v>
      </c>
      <c r="J54" s="319">
        <v>1063275.3500000001</v>
      </c>
      <c r="K54" s="319">
        <v>1167472.94</v>
      </c>
      <c r="Q54" s="327">
        <v>175150</v>
      </c>
      <c r="R54" s="327">
        <v>-25921</v>
      </c>
      <c r="U54" s="319">
        <v>1018214.94</v>
      </c>
      <c r="V54" s="319">
        <v>954921</v>
      </c>
      <c r="Y54" s="329">
        <v>262034.44</v>
      </c>
      <c r="AA54" s="329">
        <v>1420.56</v>
      </c>
      <c r="AD54" s="329">
        <v>2138373.7400000002</v>
      </c>
      <c r="AE54" s="331">
        <v>261371</v>
      </c>
      <c r="AG54" s="331">
        <v>2785</v>
      </c>
      <c r="AH54" s="331">
        <v>370470.04</v>
      </c>
      <c r="AI54" s="331">
        <v>163256.75</v>
      </c>
      <c r="AK54" s="331">
        <v>95035</v>
      </c>
      <c r="AL54" s="332">
        <f t="shared" si="7"/>
        <v>1400527.5999999999</v>
      </c>
      <c r="AM54" s="262">
        <f t="shared" si="8"/>
        <v>149229</v>
      </c>
      <c r="AN54" s="257">
        <f t="shared" si="9"/>
        <v>1251298.5999999999</v>
      </c>
      <c r="AO54" s="263">
        <f t="shared" si="10"/>
        <v>2401828.7400000002</v>
      </c>
      <c r="AP54" s="333">
        <f t="shared" si="11"/>
        <v>892917.79</v>
      </c>
      <c r="AQ54" s="257">
        <f t="shared" si="6"/>
        <v>1508910.9500000002</v>
      </c>
    </row>
    <row r="55" spans="1:43" x14ac:dyDescent="0.25">
      <c r="A55" s="253" t="s">
        <v>186</v>
      </c>
      <c r="B55" s="253" t="s">
        <v>251</v>
      </c>
      <c r="C55" s="253">
        <v>4818</v>
      </c>
      <c r="D55" s="253" t="s">
        <v>254</v>
      </c>
      <c r="E55" t="s">
        <v>254</v>
      </c>
      <c r="F55" s="323">
        <v>2290888.29</v>
      </c>
      <c r="G55" s="323">
        <v>0</v>
      </c>
      <c r="H55" s="323">
        <v>83435.56</v>
      </c>
      <c r="J55" s="319">
        <v>1838909.35</v>
      </c>
      <c r="K55" s="319">
        <v>336963.55</v>
      </c>
      <c r="Q55" s="327">
        <v>1604338.13</v>
      </c>
      <c r="R55" s="327">
        <v>-30218</v>
      </c>
      <c r="U55" s="319">
        <v>337336.62</v>
      </c>
      <c r="V55" s="319">
        <v>2528782.23</v>
      </c>
      <c r="Y55" s="329">
        <v>356526.49</v>
      </c>
      <c r="AA55" s="329">
        <v>1975.78</v>
      </c>
      <c r="AD55" s="329">
        <v>3218514.56</v>
      </c>
      <c r="AE55" s="331">
        <v>493555</v>
      </c>
      <c r="AG55" s="331">
        <v>17274</v>
      </c>
      <c r="AH55" s="331">
        <v>1608714.18</v>
      </c>
      <c r="AI55" s="331">
        <v>225200.88</v>
      </c>
      <c r="AK55" s="331">
        <v>1122315</v>
      </c>
      <c r="AL55" s="332">
        <f t="shared" si="7"/>
        <v>2374323.85</v>
      </c>
      <c r="AM55" s="262">
        <f t="shared" si="8"/>
        <v>1574120.13</v>
      </c>
      <c r="AN55" s="257">
        <f t="shared" si="9"/>
        <v>800203.7200000002</v>
      </c>
      <c r="AO55" s="263">
        <f t="shared" si="10"/>
        <v>3577016.83</v>
      </c>
      <c r="AP55" s="333">
        <f t="shared" si="11"/>
        <v>3467059.0599999996</v>
      </c>
      <c r="AQ55" s="257">
        <f t="shared" si="6"/>
        <v>109957.77000000048</v>
      </c>
    </row>
    <row r="56" spans="1:43" x14ac:dyDescent="0.25">
      <c r="A56" s="253" t="s">
        <v>186</v>
      </c>
      <c r="B56" s="253" t="s">
        <v>251</v>
      </c>
      <c r="C56" s="253">
        <v>2500</v>
      </c>
      <c r="D56" s="253" t="s">
        <v>255</v>
      </c>
      <c r="E56" t="s">
        <v>255</v>
      </c>
      <c r="F56" s="323">
        <v>213802.56</v>
      </c>
      <c r="G56" s="323">
        <v>117535</v>
      </c>
      <c r="H56" s="323">
        <v>44966.7</v>
      </c>
      <c r="J56" s="319">
        <v>844427.68</v>
      </c>
      <c r="K56" s="319">
        <v>166770.29</v>
      </c>
      <c r="Q56" s="327">
        <v>-738546</v>
      </c>
      <c r="R56" s="327">
        <v>564.07000000000005</v>
      </c>
      <c r="U56" s="319">
        <v>-453437.83</v>
      </c>
      <c r="V56" s="319">
        <v>2500517.0699999998</v>
      </c>
      <c r="Y56" s="329">
        <v>289607.82</v>
      </c>
      <c r="AA56" s="329">
        <v>343.18</v>
      </c>
      <c r="AD56" s="329">
        <v>1057412.25</v>
      </c>
      <c r="AE56" s="331">
        <v>209986</v>
      </c>
      <c r="AF56" s="331">
        <v>10689</v>
      </c>
      <c r="AH56" s="331">
        <v>684918.19</v>
      </c>
      <c r="AI56" s="331">
        <v>138365.14000000001</v>
      </c>
      <c r="AK56" s="331">
        <v>225000</v>
      </c>
      <c r="AL56" s="332">
        <f t="shared" si="7"/>
        <v>376304.26</v>
      </c>
      <c r="AM56" s="262">
        <f t="shared" si="8"/>
        <v>-737981.93</v>
      </c>
      <c r="AN56" s="257">
        <f t="shared" si="9"/>
        <v>1114286.19</v>
      </c>
      <c r="AO56" s="263">
        <f t="shared" si="10"/>
        <v>1347363.25</v>
      </c>
      <c r="AP56" s="333">
        <f t="shared" si="11"/>
        <v>1268958.33</v>
      </c>
      <c r="AQ56" s="257">
        <f t="shared" si="6"/>
        <v>78404.919999999925</v>
      </c>
    </row>
    <row r="57" spans="1:43" x14ac:dyDescent="0.25">
      <c r="A57" s="253" t="s">
        <v>186</v>
      </c>
      <c r="B57" s="253" t="s">
        <v>251</v>
      </c>
      <c r="C57" s="253">
        <v>4429</v>
      </c>
      <c r="D57" s="253" t="s">
        <v>256</v>
      </c>
      <c r="E57" t="s">
        <v>256</v>
      </c>
      <c r="F57" s="323">
        <v>729610.11</v>
      </c>
      <c r="G57" s="323">
        <v>0</v>
      </c>
      <c r="H57" s="323">
        <v>52504.33</v>
      </c>
      <c r="J57" s="319">
        <v>500649.33</v>
      </c>
      <c r="K57" s="319">
        <v>382265.63</v>
      </c>
      <c r="R57" s="327">
        <v>-6436.5</v>
      </c>
      <c r="U57" s="319">
        <v>-631469.68000000005</v>
      </c>
      <c r="V57" s="319">
        <v>1946573.94</v>
      </c>
      <c r="Y57" s="329">
        <v>761347.89</v>
      </c>
      <c r="AA57" s="329">
        <v>696.22</v>
      </c>
      <c r="AD57" s="329">
        <v>1729832.8</v>
      </c>
      <c r="AE57" s="331">
        <v>436074</v>
      </c>
      <c r="AF57" s="331">
        <v>29813</v>
      </c>
      <c r="AH57" s="331">
        <v>1441674.05</v>
      </c>
      <c r="AI57" s="331">
        <v>179570.22</v>
      </c>
      <c r="AK57" s="331">
        <v>48384</v>
      </c>
      <c r="AL57" s="332">
        <f t="shared" si="7"/>
        <v>782114.44</v>
      </c>
      <c r="AM57" s="262">
        <f t="shared" si="8"/>
        <v>-6436.5</v>
      </c>
      <c r="AN57" s="257">
        <f t="shared" si="9"/>
        <v>788550.94</v>
      </c>
      <c r="AO57" s="263">
        <f t="shared" si="10"/>
        <v>2491876.91</v>
      </c>
      <c r="AP57" s="333">
        <f t="shared" si="11"/>
        <v>2135515.27</v>
      </c>
      <c r="AQ57" s="257">
        <f t="shared" si="6"/>
        <v>356361.64000000013</v>
      </c>
    </row>
    <row r="58" spans="1:43" x14ac:dyDescent="0.25">
      <c r="A58" s="253" t="s">
        <v>186</v>
      </c>
      <c r="B58" s="253" t="s">
        <v>251</v>
      </c>
      <c r="C58" s="253">
        <v>3247</v>
      </c>
      <c r="D58" s="253" t="s">
        <v>257</v>
      </c>
      <c r="E58" t="s">
        <v>257</v>
      </c>
      <c r="F58" s="323">
        <v>446354.41</v>
      </c>
      <c r="G58" s="323">
        <v>0</v>
      </c>
      <c r="H58" s="323">
        <v>35164.910000000003</v>
      </c>
      <c r="J58" s="319">
        <v>331173.99</v>
      </c>
      <c r="K58" s="319">
        <v>171139.3</v>
      </c>
      <c r="Q58" s="327">
        <v>163735.51999999999</v>
      </c>
      <c r="R58" s="327">
        <v>4619</v>
      </c>
      <c r="U58" s="319">
        <v>1449496.29</v>
      </c>
      <c r="V58" s="319">
        <v>-980950.37</v>
      </c>
      <c r="Y58" s="329">
        <v>226809.54</v>
      </c>
      <c r="AA58" s="329">
        <v>472.13</v>
      </c>
      <c r="AD58" s="329">
        <v>995839.33</v>
      </c>
      <c r="AE58" s="331">
        <v>154677</v>
      </c>
      <c r="AF58" s="331">
        <v>12552</v>
      </c>
      <c r="AH58" s="331">
        <v>660457.47</v>
      </c>
      <c r="AI58" s="331">
        <v>48502.36</v>
      </c>
      <c r="AL58" s="332">
        <f t="shared" si="7"/>
        <v>481519.31999999995</v>
      </c>
      <c r="AM58" s="262">
        <f t="shared" si="8"/>
        <v>168354.52</v>
      </c>
      <c r="AN58" s="257">
        <f t="shared" si="9"/>
        <v>313164.79999999993</v>
      </c>
      <c r="AO58" s="263">
        <f t="shared" si="10"/>
        <v>1223121</v>
      </c>
      <c r="AP58" s="333">
        <f t="shared" si="11"/>
        <v>876188.83</v>
      </c>
      <c r="AQ58" s="257">
        <f t="shared" si="6"/>
        <v>346932.17000000004</v>
      </c>
    </row>
    <row r="59" spans="1:43" x14ac:dyDescent="0.25">
      <c r="A59" s="266" t="s">
        <v>186</v>
      </c>
      <c r="B59" s="266" t="s">
        <v>251</v>
      </c>
      <c r="C59" s="266">
        <v>1126</v>
      </c>
      <c r="D59" s="266" t="s">
        <v>258</v>
      </c>
      <c r="E59" t="s">
        <v>258</v>
      </c>
      <c r="F59" s="323">
        <v>447176.37</v>
      </c>
      <c r="G59" s="323">
        <v>287578</v>
      </c>
      <c r="H59" s="323">
        <v>21748.25</v>
      </c>
      <c r="J59" s="319">
        <v>886480.13</v>
      </c>
      <c r="K59" s="319">
        <v>99526.11</v>
      </c>
      <c r="L59" s="319">
        <v>0</v>
      </c>
      <c r="Q59" s="327">
        <v>170945</v>
      </c>
      <c r="R59" s="327">
        <v>477</v>
      </c>
      <c r="U59" s="319">
        <v>-341382.14</v>
      </c>
      <c r="V59" s="319">
        <v>1692734</v>
      </c>
      <c r="Y59" s="329">
        <v>358007.19</v>
      </c>
      <c r="AA59" s="329">
        <v>501.15</v>
      </c>
      <c r="AD59" s="329">
        <v>434125.02</v>
      </c>
      <c r="AE59" s="331">
        <v>145047</v>
      </c>
      <c r="AF59" s="331">
        <v>3392</v>
      </c>
      <c r="AH59" s="331">
        <v>267729.62</v>
      </c>
      <c r="AI59" s="331">
        <v>110777.74</v>
      </c>
      <c r="AK59" s="331">
        <v>45952</v>
      </c>
      <c r="AL59" s="332">
        <f t="shared" si="7"/>
        <v>756502.62</v>
      </c>
      <c r="AM59" s="262">
        <f t="shared" si="8"/>
        <v>171422</v>
      </c>
      <c r="AN59" s="257">
        <f t="shared" si="9"/>
        <v>585080.62</v>
      </c>
      <c r="AO59" s="263">
        <f t="shared" si="10"/>
        <v>792633.3600000001</v>
      </c>
      <c r="AP59" s="333">
        <f t="shared" si="11"/>
        <v>572898.36</v>
      </c>
      <c r="AQ59" s="257">
        <f t="shared" si="6"/>
        <v>219735.00000000012</v>
      </c>
    </row>
    <row r="60" spans="1:43" s="267" customFormat="1" x14ac:dyDescent="0.25">
      <c r="A60" s="253" t="s">
        <v>188</v>
      </c>
      <c r="B60" s="253" t="s">
        <v>260</v>
      </c>
      <c r="C60" s="253">
        <v>3728</v>
      </c>
      <c r="D60" s="253" t="s">
        <v>262</v>
      </c>
      <c r="E60" t="s">
        <v>262</v>
      </c>
      <c r="F60" s="323">
        <v>314239.40999999997</v>
      </c>
      <c r="G60" s="323">
        <v>18411</v>
      </c>
      <c r="H60" s="323">
        <v>28131.26</v>
      </c>
      <c r="I60" s="322"/>
      <c r="J60" s="319">
        <v>638355.34</v>
      </c>
      <c r="K60" s="319">
        <v>-694664.9</v>
      </c>
      <c r="L60"/>
      <c r="M60" s="327">
        <v>0</v>
      </c>
      <c r="N60" s="327">
        <v>0</v>
      </c>
      <c r="O60" s="326"/>
      <c r="P60" s="326"/>
      <c r="Q60" s="326"/>
      <c r="R60" s="327">
        <v>54213.35</v>
      </c>
      <c r="S60"/>
      <c r="T60"/>
      <c r="U60" s="319">
        <v>-1822851.28</v>
      </c>
      <c r="V60" s="319">
        <v>2210713.7999999998</v>
      </c>
      <c r="W60" s="328"/>
      <c r="X60" s="328"/>
      <c r="Y60" s="329">
        <v>920582.68</v>
      </c>
      <c r="Z60" s="328"/>
      <c r="AA60" s="329">
        <v>274.58</v>
      </c>
      <c r="AB60" s="329">
        <v>665138</v>
      </c>
      <c r="AC60" s="328"/>
      <c r="AD60" s="329">
        <v>90086.84</v>
      </c>
      <c r="AE60" s="331">
        <v>882792</v>
      </c>
      <c r="AF60" s="331">
        <v>2800</v>
      </c>
      <c r="AG60" s="331">
        <v>27915</v>
      </c>
      <c r="AH60" s="331">
        <v>587686.86</v>
      </c>
      <c r="AI60" s="331">
        <v>304604</v>
      </c>
      <c r="AJ60" s="330"/>
      <c r="AK60" s="331">
        <v>7888</v>
      </c>
      <c r="AL60" s="332">
        <f t="shared" si="7"/>
        <v>360781.67</v>
      </c>
      <c r="AM60" s="262">
        <f t="shared" si="8"/>
        <v>54213.35</v>
      </c>
      <c r="AN60" s="257">
        <f t="shared" si="9"/>
        <v>306568.32000000001</v>
      </c>
      <c r="AO60" s="263">
        <f t="shared" si="10"/>
        <v>1676082.1</v>
      </c>
      <c r="AP60" s="333">
        <f t="shared" si="11"/>
        <v>1813685.8599999999</v>
      </c>
      <c r="AQ60" s="257">
        <f t="shared" si="6"/>
        <v>-137603.75999999978</v>
      </c>
    </row>
    <row r="61" spans="1:43" x14ac:dyDescent="0.25">
      <c r="A61" s="253" t="s">
        <v>188</v>
      </c>
      <c r="B61" s="253" t="s">
        <v>260</v>
      </c>
      <c r="C61" s="253">
        <v>3543</v>
      </c>
      <c r="D61" s="253" t="s">
        <v>263</v>
      </c>
      <c r="E61" t="s">
        <v>263</v>
      </c>
      <c r="F61" s="323">
        <v>711873.76</v>
      </c>
      <c r="G61" s="323">
        <v>104595</v>
      </c>
      <c r="H61" s="323">
        <v>314360.99</v>
      </c>
      <c r="J61" s="319">
        <v>429124.18</v>
      </c>
      <c r="K61" s="319">
        <v>141464.18</v>
      </c>
      <c r="M61" s="327">
        <v>14080</v>
      </c>
      <c r="N61" s="327">
        <v>15300</v>
      </c>
      <c r="Q61" s="327">
        <v>349049</v>
      </c>
      <c r="R61" s="327">
        <v>86.68</v>
      </c>
      <c r="S61" s="319">
        <v>100</v>
      </c>
      <c r="U61" s="319">
        <v>-345808.28</v>
      </c>
      <c r="V61" s="319">
        <v>1549075.07</v>
      </c>
      <c r="Y61" s="329">
        <v>1776281.21</v>
      </c>
      <c r="Z61" s="329">
        <v>167480</v>
      </c>
      <c r="AA61" s="329">
        <v>1511.7</v>
      </c>
      <c r="AB61" s="329">
        <v>842071.5</v>
      </c>
      <c r="AE61" s="331">
        <v>1258961.81</v>
      </c>
      <c r="AG61" s="331">
        <v>39434</v>
      </c>
      <c r="AH61" s="331">
        <v>1190006.54</v>
      </c>
      <c r="AI61" s="331">
        <v>179406.42</v>
      </c>
      <c r="AL61" s="332">
        <f t="shared" si="7"/>
        <v>1130829.75</v>
      </c>
      <c r="AM61" s="262">
        <f t="shared" si="8"/>
        <v>378515.68</v>
      </c>
      <c r="AN61" s="257">
        <f t="shared" si="9"/>
        <v>752314.07000000007</v>
      </c>
      <c r="AO61" s="263">
        <f t="shared" si="10"/>
        <v>2787344.41</v>
      </c>
      <c r="AP61" s="333">
        <f t="shared" si="11"/>
        <v>2667808.77</v>
      </c>
      <c r="AQ61" s="257">
        <f t="shared" si="6"/>
        <v>119535.64000000013</v>
      </c>
    </row>
    <row r="62" spans="1:43" x14ac:dyDescent="0.25">
      <c r="A62" s="253" t="s">
        <v>188</v>
      </c>
      <c r="B62" s="253" t="s">
        <v>260</v>
      </c>
      <c r="C62" s="253">
        <v>6330</v>
      </c>
      <c r="D62" s="253" t="s">
        <v>264</v>
      </c>
      <c r="E62" t="s">
        <v>264</v>
      </c>
      <c r="F62" s="323">
        <v>578165.34</v>
      </c>
      <c r="G62" s="323">
        <v>135877</v>
      </c>
      <c r="H62" s="323">
        <v>53382.65</v>
      </c>
      <c r="J62" s="319">
        <v>43036.52</v>
      </c>
      <c r="K62" s="319">
        <v>221179.14</v>
      </c>
      <c r="N62" s="327">
        <v>0</v>
      </c>
      <c r="Q62" s="327">
        <v>354595</v>
      </c>
      <c r="R62" s="327">
        <v>0</v>
      </c>
      <c r="U62" s="319">
        <v>-3273455.46</v>
      </c>
      <c r="V62" s="319">
        <v>3406179.86</v>
      </c>
      <c r="Y62" s="329">
        <v>1770332.79</v>
      </c>
      <c r="Z62" s="329">
        <v>679690</v>
      </c>
      <c r="AA62" s="329">
        <v>1207.52</v>
      </c>
      <c r="AB62" s="329">
        <v>1252047.1599999999</v>
      </c>
      <c r="AD62" s="329">
        <v>66697.31</v>
      </c>
      <c r="AE62" s="331">
        <v>1669878.16</v>
      </c>
      <c r="AF62" s="331">
        <v>7152</v>
      </c>
      <c r="AG62" s="331">
        <v>12740</v>
      </c>
      <c r="AH62" s="331">
        <v>1456558.49</v>
      </c>
      <c r="AI62" s="331">
        <v>66858.880000000005</v>
      </c>
      <c r="AK62" s="331">
        <v>12466</v>
      </c>
      <c r="AL62" s="332">
        <f t="shared" si="7"/>
        <v>767424.99</v>
      </c>
      <c r="AM62" s="262">
        <f t="shared" si="8"/>
        <v>354595</v>
      </c>
      <c r="AN62" s="257">
        <f t="shared" si="9"/>
        <v>412829.99</v>
      </c>
      <c r="AO62" s="263">
        <f t="shared" si="10"/>
        <v>3769974.78</v>
      </c>
      <c r="AP62" s="333">
        <f t="shared" si="11"/>
        <v>3225653.53</v>
      </c>
      <c r="AQ62" s="257">
        <f t="shared" si="6"/>
        <v>544321.25</v>
      </c>
    </row>
    <row r="63" spans="1:43" x14ac:dyDescent="0.25">
      <c r="A63" s="253" t="s">
        <v>188</v>
      </c>
      <c r="B63" s="253" t="s">
        <v>260</v>
      </c>
      <c r="C63" s="253">
        <v>3421</v>
      </c>
      <c r="D63" s="253" t="s">
        <v>265</v>
      </c>
      <c r="E63" t="s">
        <v>265</v>
      </c>
      <c r="F63" s="323">
        <v>626670.93000000005</v>
      </c>
      <c r="G63" s="323">
        <v>12141</v>
      </c>
      <c r="H63" s="323">
        <v>5818.02</v>
      </c>
      <c r="J63" s="319">
        <v>180134.84</v>
      </c>
      <c r="K63" s="319">
        <v>222897.29</v>
      </c>
      <c r="M63" s="327">
        <v>0</v>
      </c>
      <c r="N63" s="327">
        <v>94755.72</v>
      </c>
      <c r="Q63" s="327">
        <v>445878</v>
      </c>
      <c r="R63" s="327">
        <v>878.96</v>
      </c>
      <c r="U63" s="319">
        <v>-1387931.56</v>
      </c>
      <c r="V63" s="319">
        <v>1679166.57</v>
      </c>
      <c r="Y63" s="329">
        <v>1176959.56</v>
      </c>
      <c r="AA63" s="329">
        <v>335.43</v>
      </c>
      <c r="AB63" s="329">
        <v>340534.4</v>
      </c>
      <c r="AE63" s="331">
        <v>820960.4</v>
      </c>
      <c r="AF63" s="331">
        <v>4455</v>
      </c>
      <c r="AG63" s="331">
        <v>9630</v>
      </c>
      <c r="AH63" s="331">
        <v>422826.62</v>
      </c>
      <c r="AI63" s="331">
        <v>32644.98</v>
      </c>
      <c r="AK63" s="331">
        <v>12398</v>
      </c>
      <c r="AL63" s="332">
        <f t="shared" si="7"/>
        <v>644629.95000000007</v>
      </c>
      <c r="AM63" s="262">
        <f t="shared" si="8"/>
        <v>541512.67999999993</v>
      </c>
      <c r="AN63" s="257">
        <f t="shared" si="9"/>
        <v>103117.27000000014</v>
      </c>
      <c r="AO63" s="263">
        <f t="shared" si="10"/>
        <v>1517829.3900000001</v>
      </c>
      <c r="AP63" s="333">
        <f t="shared" si="11"/>
        <v>1302915</v>
      </c>
      <c r="AQ63" s="257">
        <f t="shared" si="6"/>
        <v>214914.39000000013</v>
      </c>
    </row>
    <row r="64" spans="1:43" x14ac:dyDescent="0.25">
      <c r="A64" s="253" t="s">
        <v>188</v>
      </c>
      <c r="B64" s="253" t="s">
        <v>260</v>
      </c>
      <c r="C64" s="253">
        <v>3591</v>
      </c>
      <c r="D64" s="253" t="s">
        <v>266</v>
      </c>
      <c r="E64" t="s">
        <v>266</v>
      </c>
      <c r="F64" s="323">
        <v>333906.26</v>
      </c>
      <c r="G64" s="323">
        <v>0</v>
      </c>
      <c r="H64" s="323">
        <v>16278.5</v>
      </c>
      <c r="J64" s="319">
        <v>486751.18</v>
      </c>
      <c r="K64" s="319">
        <v>254701.65</v>
      </c>
      <c r="M64" s="327">
        <v>-3000</v>
      </c>
      <c r="N64" s="327">
        <v>64900</v>
      </c>
      <c r="Q64" s="327">
        <v>178370</v>
      </c>
      <c r="R64" s="327">
        <v>21600</v>
      </c>
      <c r="U64" s="319">
        <v>-562130.85</v>
      </c>
      <c r="V64" s="319">
        <v>1290095.46</v>
      </c>
      <c r="Y64" s="329">
        <v>954066.4</v>
      </c>
      <c r="Z64" s="329">
        <v>27000</v>
      </c>
      <c r="AA64" s="329">
        <v>207.43</v>
      </c>
      <c r="AB64" s="329">
        <v>999815.7</v>
      </c>
      <c r="AD64" s="329">
        <v>95226.93</v>
      </c>
      <c r="AE64" s="331">
        <v>1291844.7</v>
      </c>
      <c r="AG64" s="331">
        <v>37940</v>
      </c>
      <c r="AH64" s="331">
        <v>531190.13</v>
      </c>
      <c r="AI64" s="331">
        <v>113528.65</v>
      </c>
      <c r="AK64" s="331">
        <v>10</v>
      </c>
      <c r="AL64" s="332">
        <f t="shared" si="7"/>
        <v>350184.76</v>
      </c>
      <c r="AM64" s="262">
        <f t="shared" si="8"/>
        <v>261870</v>
      </c>
      <c r="AN64" s="257">
        <f t="shared" si="9"/>
        <v>88314.760000000009</v>
      </c>
      <c r="AO64" s="263">
        <f t="shared" si="10"/>
        <v>2076316.46</v>
      </c>
      <c r="AP64" s="333">
        <f t="shared" si="11"/>
        <v>1974513.48</v>
      </c>
      <c r="AQ64" s="257">
        <f t="shared" si="6"/>
        <v>101802.97999999998</v>
      </c>
    </row>
    <row r="65" spans="1:43" x14ac:dyDescent="0.25">
      <c r="A65" s="253" t="s">
        <v>188</v>
      </c>
      <c r="B65" s="253" t="s">
        <v>260</v>
      </c>
      <c r="C65" s="253">
        <v>4772</v>
      </c>
      <c r="D65" s="253" t="s">
        <v>267</v>
      </c>
      <c r="E65" t="s">
        <v>267</v>
      </c>
      <c r="F65" s="323">
        <v>786390.39</v>
      </c>
      <c r="G65" s="323">
        <v>42684</v>
      </c>
      <c r="H65" s="323">
        <v>54741.14</v>
      </c>
      <c r="J65" s="319">
        <v>47007.199999999997</v>
      </c>
      <c r="K65" s="319">
        <v>3048.5</v>
      </c>
      <c r="M65" s="327">
        <v>3806</v>
      </c>
      <c r="N65" s="327">
        <v>284980</v>
      </c>
      <c r="Q65" s="327">
        <v>172524</v>
      </c>
      <c r="R65" s="327">
        <v>23571</v>
      </c>
      <c r="U65" s="319">
        <v>-1769320.03</v>
      </c>
      <c r="V65" s="319">
        <v>2056145.55</v>
      </c>
      <c r="Y65" s="329">
        <v>1296972.97</v>
      </c>
      <c r="AA65" s="329">
        <v>813.77</v>
      </c>
      <c r="AB65" s="329">
        <v>774480.22</v>
      </c>
      <c r="AE65" s="331">
        <v>1156719.22</v>
      </c>
      <c r="AG65" s="331">
        <v>24396</v>
      </c>
      <c r="AH65" s="331">
        <v>648963.27</v>
      </c>
      <c r="AI65" s="331">
        <v>65979.759999999995</v>
      </c>
      <c r="AK65" s="331">
        <v>14044</v>
      </c>
      <c r="AL65" s="332">
        <f t="shared" si="7"/>
        <v>883815.53</v>
      </c>
      <c r="AM65" s="262">
        <f t="shared" si="8"/>
        <v>484881</v>
      </c>
      <c r="AN65" s="257">
        <f t="shared" si="9"/>
        <v>398934.53</v>
      </c>
      <c r="AO65" s="263">
        <f t="shared" si="10"/>
        <v>2072266.96</v>
      </c>
      <c r="AP65" s="333">
        <f t="shared" si="11"/>
        <v>1910102.25</v>
      </c>
      <c r="AQ65" s="257">
        <f t="shared" si="6"/>
        <v>162164.70999999996</v>
      </c>
    </row>
    <row r="66" spans="1:43" x14ac:dyDescent="0.25">
      <c r="A66" s="253" t="s">
        <v>190</v>
      </c>
      <c r="B66" s="253" t="s">
        <v>269</v>
      </c>
      <c r="C66" s="253">
        <v>5834</v>
      </c>
      <c r="D66" s="253" t="s">
        <v>271</v>
      </c>
      <c r="E66" t="s">
        <v>271</v>
      </c>
      <c r="F66" s="323">
        <v>1046516.3</v>
      </c>
      <c r="G66" s="323">
        <v>0</v>
      </c>
      <c r="H66" s="323">
        <v>89450.65</v>
      </c>
      <c r="J66" s="319">
        <v>541799.89</v>
      </c>
      <c r="K66" s="319">
        <v>334799.64</v>
      </c>
      <c r="M66" s="327">
        <v>10768</v>
      </c>
      <c r="N66" s="327">
        <v>19846.95</v>
      </c>
      <c r="Q66" s="327">
        <v>334594</v>
      </c>
      <c r="R66" s="327">
        <v>19616.23</v>
      </c>
      <c r="U66" s="319">
        <v>-1271880.18</v>
      </c>
      <c r="V66" s="319">
        <v>2912713.08</v>
      </c>
      <c r="Y66" s="329">
        <v>1674221.06</v>
      </c>
      <c r="Z66" s="329">
        <v>46080</v>
      </c>
      <c r="AA66" s="329">
        <v>814.12</v>
      </c>
      <c r="AD66" s="329">
        <v>5000</v>
      </c>
      <c r="AE66" s="331">
        <v>358414</v>
      </c>
      <c r="AF66" s="331">
        <v>7256</v>
      </c>
      <c r="AG66" s="331">
        <v>1384</v>
      </c>
      <c r="AH66" s="331">
        <v>1115279.72</v>
      </c>
      <c r="AI66" s="331">
        <v>205123.06</v>
      </c>
      <c r="AK66" s="331">
        <v>51750</v>
      </c>
      <c r="AL66" s="332">
        <f t="shared" si="7"/>
        <v>1135966.95</v>
      </c>
      <c r="AM66" s="262">
        <f t="shared" si="8"/>
        <v>384825.18</v>
      </c>
      <c r="AN66" s="257">
        <f t="shared" si="9"/>
        <v>751141.77</v>
      </c>
      <c r="AO66" s="263">
        <f t="shared" si="10"/>
        <v>1726115.1800000002</v>
      </c>
      <c r="AP66" s="333">
        <f t="shared" si="11"/>
        <v>1739206.78</v>
      </c>
      <c r="AQ66" s="257">
        <f t="shared" si="6"/>
        <v>-13091.59999999986</v>
      </c>
    </row>
    <row r="67" spans="1:43" x14ac:dyDescent="0.25">
      <c r="A67" s="253" t="s">
        <v>190</v>
      </c>
      <c r="B67" s="253" t="s">
        <v>269</v>
      </c>
      <c r="C67" s="253">
        <v>4475</v>
      </c>
      <c r="D67" s="253" t="s">
        <v>272</v>
      </c>
      <c r="E67" t="s">
        <v>272</v>
      </c>
      <c r="F67" s="323">
        <v>718076.8</v>
      </c>
      <c r="G67" s="323">
        <v>0</v>
      </c>
      <c r="H67" s="323">
        <v>48757.15</v>
      </c>
      <c r="J67" s="319">
        <v>822347.9</v>
      </c>
      <c r="K67" s="319">
        <v>351984.39</v>
      </c>
      <c r="N67" s="327">
        <v>22255.32</v>
      </c>
      <c r="Q67" s="327">
        <v>48600</v>
      </c>
      <c r="R67" s="327">
        <v>2587</v>
      </c>
      <c r="U67" s="319">
        <v>326746.45</v>
      </c>
      <c r="V67" s="319">
        <v>1364480.05</v>
      </c>
      <c r="Y67" s="329">
        <v>1025617.4</v>
      </c>
      <c r="Z67" s="329">
        <v>95100</v>
      </c>
      <c r="AA67" s="329">
        <v>799.96</v>
      </c>
      <c r="AE67" s="331">
        <v>285667</v>
      </c>
      <c r="AF67" s="331">
        <v>3560</v>
      </c>
      <c r="AG67" s="331">
        <v>3400</v>
      </c>
      <c r="AH67" s="331">
        <v>510135.29</v>
      </c>
      <c r="AI67" s="331">
        <v>142257.65</v>
      </c>
      <c r="AL67" s="332">
        <f t="shared" si="7"/>
        <v>766833.95000000007</v>
      </c>
      <c r="AM67" s="262">
        <f t="shared" si="8"/>
        <v>73442.320000000007</v>
      </c>
      <c r="AN67" s="257">
        <f t="shared" si="9"/>
        <v>693391.63000000012</v>
      </c>
      <c r="AO67" s="263">
        <f t="shared" si="10"/>
        <v>1121517.3599999999</v>
      </c>
      <c r="AP67" s="333">
        <f t="shared" si="11"/>
        <v>945019.94000000006</v>
      </c>
      <c r="AQ67" s="257">
        <f t="shared" si="6"/>
        <v>176497.41999999981</v>
      </c>
    </row>
    <row r="68" spans="1:43" x14ac:dyDescent="0.25">
      <c r="A68" s="253" t="s">
        <v>190</v>
      </c>
      <c r="B68" s="253" t="s">
        <v>269</v>
      </c>
      <c r="C68" s="253">
        <v>1990</v>
      </c>
      <c r="D68" s="253" t="s">
        <v>273</v>
      </c>
      <c r="E68" t="s">
        <v>273</v>
      </c>
      <c r="F68" s="323">
        <v>289978.71000000002</v>
      </c>
      <c r="G68" s="323">
        <v>0</v>
      </c>
      <c r="H68" s="323">
        <v>20321.5</v>
      </c>
      <c r="J68" s="319">
        <v>787478.57</v>
      </c>
      <c r="K68" s="319">
        <v>232092.05</v>
      </c>
      <c r="M68" s="327">
        <v>14510</v>
      </c>
      <c r="N68" s="327">
        <v>17712.89</v>
      </c>
      <c r="R68" s="327">
        <v>1769.44</v>
      </c>
      <c r="T68" s="319">
        <v>-955595.87</v>
      </c>
      <c r="V68" s="319">
        <v>2067672.51</v>
      </c>
      <c r="Y68" s="329">
        <v>999653.31</v>
      </c>
      <c r="Z68" s="329">
        <v>35800</v>
      </c>
      <c r="AA68" s="329">
        <v>637.01</v>
      </c>
      <c r="AE68" s="331">
        <v>180886</v>
      </c>
      <c r="AF68" s="331">
        <v>5760</v>
      </c>
      <c r="AG68" s="331">
        <v>360</v>
      </c>
      <c r="AH68" s="331">
        <v>497746.02</v>
      </c>
      <c r="AI68" s="331">
        <v>167536.44</v>
      </c>
      <c r="AL68" s="332">
        <f t="shared" si="7"/>
        <v>310300.21000000002</v>
      </c>
      <c r="AM68" s="262">
        <f t="shared" si="8"/>
        <v>33992.33</v>
      </c>
      <c r="AN68" s="257">
        <f t="shared" si="9"/>
        <v>276307.88</v>
      </c>
      <c r="AO68" s="263">
        <f t="shared" si="10"/>
        <v>1036090.3200000001</v>
      </c>
      <c r="AP68" s="333">
        <f t="shared" si="11"/>
        <v>852288.46</v>
      </c>
      <c r="AQ68" s="257">
        <f t="shared" si="6"/>
        <v>183801.8600000001</v>
      </c>
    </row>
    <row r="69" spans="1:43" x14ac:dyDescent="0.25">
      <c r="A69" s="253" t="s">
        <v>190</v>
      </c>
      <c r="B69" s="253" t="s">
        <v>269</v>
      </c>
      <c r="C69" s="253">
        <v>5043</v>
      </c>
      <c r="D69" s="253" t="s">
        <v>274</v>
      </c>
      <c r="E69" t="s">
        <v>274</v>
      </c>
      <c r="F69" s="323">
        <v>263367.61</v>
      </c>
      <c r="G69" s="323">
        <v>0</v>
      </c>
      <c r="H69" s="323">
        <v>13137.89</v>
      </c>
      <c r="J69" s="319">
        <v>1120064.45</v>
      </c>
      <c r="K69" s="319">
        <v>361040.94</v>
      </c>
      <c r="M69" s="327">
        <v>0</v>
      </c>
      <c r="N69" s="327">
        <v>28532.25</v>
      </c>
      <c r="R69" s="327">
        <v>0</v>
      </c>
      <c r="U69" s="319">
        <v>-742556.07</v>
      </c>
      <c r="V69" s="319">
        <v>2226508.67</v>
      </c>
      <c r="Y69" s="329">
        <v>1483353.34</v>
      </c>
      <c r="AA69" s="329">
        <v>507.15</v>
      </c>
      <c r="AB69" s="329">
        <v>160000</v>
      </c>
      <c r="AE69" s="331">
        <v>358333.77</v>
      </c>
      <c r="AF69" s="331">
        <v>2200</v>
      </c>
      <c r="AG69" s="331">
        <v>304</v>
      </c>
      <c r="AH69" s="331">
        <v>876754.5</v>
      </c>
      <c r="AI69" s="331">
        <v>161142.18</v>
      </c>
      <c r="AL69" s="332">
        <f t="shared" si="7"/>
        <v>276505.5</v>
      </c>
      <c r="AM69" s="262">
        <f t="shared" si="8"/>
        <v>28532.25</v>
      </c>
      <c r="AN69" s="257">
        <f t="shared" si="9"/>
        <v>247973.25</v>
      </c>
      <c r="AO69" s="263">
        <f t="shared" si="10"/>
        <v>1643860.49</v>
      </c>
      <c r="AP69" s="333">
        <f t="shared" si="11"/>
        <v>1398734.45</v>
      </c>
      <c r="AQ69" s="257">
        <f t="shared" si="6"/>
        <v>245126.04000000004</v>
      </c>
    </row>
    <row r="70" spans="1:43" x14ac:dyDescent="0.25">
      <c r="A70" s="253" t="s">
        <v>190</v>
      </c>
      <c r="B70" s="253" t="s">
        <v>269</v>
      </c>
      <c r="C70" s="253">
        <v>5442</v>
      </c>
      <c r="D70" s="253" t="s">
        <v>275</v>
      </c>
      <c r="E70" t="s">
        <v>275</v>
      </c>
      <c r="F70" s="323">
        <v>538850.88</v>
      </c>
      <c r="G70" s="323">
        <v>135086</v>
      </c>
      <c r="H70" s="323">
        <v>53245.71</v>
      </c>
      <c r="J70" s="319">
        <v>375827.57</v>
      </c>
      <c r="K70" s="319">
        <v>535406.57999999996</v>
      </c>
      <c r="M70" s="327">
        <v>0</v>
      </c>
      <c r="N70" s="327">
        <v>19426.62</v>
      </c>
      <c r="Q70" s="327">
        <v>263940</v>
      </c>
      <c r="R70" s="327">
        <v>1264</v>
      </c>
      <c r="U70" s="319">
        <v>-849421.03</v>
      </c>
      <c r="V70" s="319">
        <v>2114406.96</v>
      </c>
      <c r="Y70" s="329">
        <v>1680420.32</v>
      </c>
      <c r="AA70" s="329">
        <v>542.16999999999996</v>
      </c>
      <c r="AD70" s="329">
        <v>10000</v>
      </c>
      <c r="AE70" s="331">
        <v>344936</v>
      </c>
      <c r="AH70" s="331">
        <v>1098499.75</v>
      </c>
      <c r="AI70" s="331">
        <v>153726.54999999999</v>
      </c>
      <c r="AK70" s="331">
        <v>5000</v>
      </c>
      <c r="AL70" s="332">
        <f t="shared" si="7"/>
        <v>727182.59</v>
      </c>
      <c r="AM70" s="262">
        <f t="shared" si="8"/>
        <v>284630.62</v>
      </c>
      <c r="AN70" s="257">
        <f t="shared" si="9"/>
        <v>442551.97</v>
      </c>
      <c r="AO70" s="263">
        <f t="shared" si="10"/>
        <v>1690962.49</v>
      </c>
      <c r="AP70" s="333">
        <f t="shared" si="11"/>
        <v>1602162.3</v>
      </c>
      <c r="AQ70" s="257">
        <f>AO70-AP70</f>
        <v>88800.189999999944</v>
      </c>
    </row>
    <row r="71" spans="1:43" ht="24.6" x14ac:dyDescent="0.7">
      <c r="D71" s="193"/>
      <c r="AL71" s="332">
        <f t="shared" si="7"/>
        <v>0</v>
      </c>
      <c r="AM71" s="262">
        <f t="shared" si="8"/>
        <v>0</v>
      </c>
      <c r="AN71" s="257">
        <f t="shared" si="9"/>
        <v>0</v>
      </c>
      <c r="AO71" s="263">
        <f t="shared" si="10"/>
        <v>0</v>
      </c>
      <c r="AP71" s="333">
        <f t="shared" si="11"/>
        <v>0</v>
      </c>
      <c r="AQ71" s="257">
        <f>AO71-AP71</f>
        <v>0</v>
      </c>
    </row>
    <row r="72" spans="1:43" x14ac:dyDescent="0.25">
      <c r="AM72" s="262"/>
      <c r="AO72" s="263"/>
      <c r="AP72" s="264"/>
    </row>
    <row r="73" spans="1:43" x14ac:dyDescent="0.25">
      <c r="AM73" s="262"/>
      <c r="AO73" s="263"/>
      <c r="AP73" s="264"/>
    </row>
    <row r="74" spans="1:43" x14ac:dyDescent="0.25">
      <c r="AM74" s="262"/>
      <c r="AO74" s="263"/>
      <c r="AP74" s="264"/>
    </row>
    <row r="75" spans="1:43" x14ac:dyDescent="0.25">
      <c r="AM75" s="262"/>
      <c r="AO75" s="263"/>
      <c r="AP75" s="264"/>
    </row>
    <row r="76" spans="1:43" x14ac:dyDescent="0.25">
      <c r="AM76" s="262"/>
      <c r="AO76" s="263"/>
      <c r="AP76" s="264"/>
    </row>
    <row r="77" spans="1:43" x14ac:dyDescent="0.25">
      <c r="AM77" s="262"/>
      <c r="AO77" s="263"/>
      <c r="AP77" s="264"/>
    </row>
    <row r="78" spans="1:43" x14ac:dyDescent="0.25">
      <c r="AM78" s="262"/>
      <c r="AO78" s="263"/>
      <c r="AP78" s="264"/>
    </row>
    <row r="79" spans="1:43" x14ac:dyDescent="0.25">
      <c r="AM79" s="262"/>
      <c r="AO79" s="263"/>
      <c r="AP79" s="264"/>
    </row>
    <row r="80" spans="1:43" x14ac:dyDescent="0.25">
      <c r="AM80" s="262"/>
      <c r="AO80" s="263"/>
      <c r="AP80" s="264"/>
    </row>
    <row r="81" spans="39:42" x14ac:dyDescent="0.25">
      <c r="AM81" s="262"/>
      <c r="AO81" s="263"/>
      <c r="AP81" s="264"/>
    </row>
    <row r="82" spans="39:42" x14ac:dyDescent="0.25">
      <c r="AM82" s="262"/>
      <c r="AO82" s="263"/>
      <c r="AP82" s="264"/>
    </row>
    <row r="83" spans="39:42" x14ac:dyDescent="0.25">
      <c r="AM83" s="262"/>
      <c r="AO83" s="263"/>
      <c r="AP83" s="264"/>
    </row>
    <row r="84" spans="39:42" x14ac:dyDescent="0.25">
      <c r="AM84" s="262"/>
      <c r="AO84" s="263"/>
      <c r="AP84" s="264"/>
    </row>
    <row r="85" spans="39:42" x14ac:dyDescent="0.25">
      <c r="AM85" s="262"/>
      <c r="AO85" s="263"/>
      <c r="AP85" s="264"/>
    </row>
    <row r="86" spans="39:42" x14ac:dyDescent="0.25">
      <c r="AM86" s="262"/>
      <c r="AO86" s="263"/>
      <c r="AP86" s="264"/>
    </row>
    <row r="87" spans="39:42" x14ac:dyDescent="0.25">
      <c r="AM87" s="262"/>
      <c r="AO87" s="263"/>
      <c r="AP87" s="264"/>
    </row>
    <row r="88" spans="39:42" x14ac:dyDescent="0.25">
      <c r="AM88" s="262"/>
      <c r="AO88" s="263"/>
      <c r="AP88" s="264"/>
    </row>
    <row r="89" spans="39:42" x14ac:dyDescent="0.25">
      <c r="AM89" s="262"/>
      <c r="AO89" s="263"/>
      <c r="AP89" s="264"/>
    </row>
    <row r="90" spans="39:42" x14ac:dyDescent="0.25">
      <c r="AM90" s="262"/>
      <c r="AO90" s="263"/>
      <c r="AP90" s="264"/>
    </row>
    <row r="91" spans="39:42" x14ac:dyDescent="0.25">
      <c r="AM91" s="262"/>
      <c r="AO91" s="263"/>
      <c r="AP91" s="264"/>
    </row>
    <row r="92" spans="39:42" x14ac:dyDescent="0.25">
      <c r="AM92" s="262"/>
      <c r="AO92" s="263"/>
      <c r="AP92" s="264"/>
    </row>
    <row r="93" spans="39:42" x14ac:dyDescent="0.25">
      <c r="AM93" s="262"/>
      <c r="AO93" s="263"/>
      <c r="AP93" s="264"/>
    </row>
    <row r="94" spans="39:42" x14ac:dyDescent="0.25">
      <c r="AM94" s="262"/>
      <c r="AO94" s="263"/>
      <c r="AP94" s="264"/>
    </row>
    <row r="95" spans="39:42" x14ac:dyDescent="0.25">
      <c r="AM95" s="262"/>
      <c r="AO95" s="263"/>
      <c r="AP95" s="264"/>
    </row>
    <row r="96" spans="39:42" x14ac:dyDescent="0.25">
      <c r="AM96" s="262"/>
      <c r="AO96" s="263"/>
      <c r="AP96" s="264"/>
    </row>
    <row r="97" spans="39:42" x14ac:dyDescent="0.25">
      <c r="AM97" s="262"/>
      <c r="AO97" s="263"/>
      <c r="AP97" s="264"/>
    </row>
    <row r="98" spans="39:42" x14ac:dyDescent="0.25">
      <c r="AM98" s="262"/>
      <c r="AO98" s="263"/>
      <c r="AP98" s="264"/>
    </row>
    <row r="99" spans="39:42" x14ac:dyDescent="0.25">
      <c r="AM99" s="262"/>
      <c r="AO99" s="263"/>
      <c r="AP99" s="264"/>
    </row>
    <row r="100" spans="39:42" x14ac:dyDescent="0.25">
      <c r="AM100" s="262"/>
      <c r="AO100" s="263"/>
      <c r="AP100" s="264"/>
    </row>
    <row r="101" spans="39:42" x14ac:dyDescent="0.25">
      <c r="AM101" s="262"/>
      <c r="AO101" s="263"/>
      <c r="AP101" s="264"/>
    </row>
    <row r="102" spans="39:42" x14ac:dyDescent="0.25">
      <c r="AM102" s="262"/>
      <c r="AO102" s="263"/>
      <c r="AP102" s="264"/>
    </row>
    <row r="103" spans="39:42" x14ac:dyDescent="0.25">
      <c r="AM103" s="262"/>
      <c r="AO103" s="263"/>
      <c r="AP103" s="264"/>
    </row>
    <row r="104" spans="39:42" x14ac:dyDescent="0.25">
      <c r="AM104" s="262"/>
      <c r="AO104" s="263"/>
      <c r="AP104" s="264"/>
    </row>
    <row r="105" spans="39:42" x14ac:dyDescent="0.25">
      <c r="AM105" s="262"/>
      <c r="AO105" s="263"/>
      <c r="AP105" s="264"/>
    </row>
    <row r="106" spans="39:42" x14ac:dyDescent="0.25">
      <c r="AM106" s="262"/>
      <c r="AO106" s="263"/>
      <c r="AP106" s="264"/>
    </row>
    <row r="107" spans="39:42" x14ac:dyDescent="0.25">
      <c r="AM107" s="262"/>
      <c r="AO107" s="263"/>
      <c r="AP107" s="264"/>
    </row>
    <row r="108" spans="39:42" x14ac:dyDescent="0.25">
      <c r="AM108" s="262"/>
      <c r="AO108" s="263"/>
      <c r="AP108" s="264"/>
    </row>
    <row r="109" spans="39:42" x14ac:dyDescent="0.25">
      <c r="AM109" s="262"/>
      <c r="AO109" s="263"/>
      <c r="AP109" s="264"/>
    </row>
    <row r="110" spans="39:42" x14ac:dyDescent="0.25">
      <c r="AM110" s="262"/>
      <c r="AO110" s="263"/>
      <c r="AP110" s="264"/>
    </row>
    <row r="111" spans="39:42" x14ac:dyDescent="0.25">
      <c r="AM111" s="262"/>
      <c r="AO111" s="263"/>
      <c r="AP111" s="264"/>
    </row>
    <row r="112" spans="39:42" x14ac:dyDescent="0.25">
      <c r="AM112" s="262"/>
      <c r="AO112" s="263"/>
      <c r="AP112" s="264"/>
    </row>
    <row r="113" spans="39:42" x14ac:dyDescent="0.25">
      <c r="AM113" s="262"/>
      <c r="AO113" s="263"/>
      <c r="AP113" s="264"/>
    </row>
    <row r="114" spans="39:42" x14ac:dyDescent="0.25">
      <c r="AM114" s="262"/>
      <c r="AO114" s="263"/>
      <c r="AP114" s="264"/>
    </row>
    <row r="115" spans="39:42" x14ac:dyDescent="0.25">
      <c r="AM115" s="262"/>
      <c r="AO115" s="263"/>
      <c r="AP115" s="264"/>
    </row>
    <row r="116" spans="39:42" x14ac:dyDescent="0.25">
      <c r="AM116" s="262"/>
      <c r="AO116" s="263"/>
      <c r="AP116" s="264"/>
    </row>
    <row r="117" spans="39:42" x14ac:dyDescent="0.25">
      <c r="AM117" s="262"/>
      <c r="AO117" s="263"/>
      <c r="AP117" s="264"/>
    </row>
    <row r="118" spans="39:42" x14ac:dyDescent="0.25">
      <c r="AM118" s="262"/>
      <c r="AO118" s="263"/>
      <c r="AP118" s="264"/>
    </row>
    <row r="119" spans="39:42" x14ac:dyDescent="0.25">
      <c r="AM119" s="262"/>
      <c r="AO119" s="263"/>
      <c r="AP119" s="264"/>
    </row>
    <row r="120" spans="39:42" x14ac:dyDescent="0.25">
      <c r="AM120" s="262"/>
      <c r="AO120" s="263"/>
      <c r="AP120" s="264"/>
    </row>
    <row r="121" spans="39:42" x14ac:dyDescent="0.25">
      <c r="AM121" s="262"/>
      <c r="AO121" s="263"/>
      <c r="AP121" s="264"/>
    </row>
    <row r="122" spans="39:42" x14ac:dyDescent="0.25">
      <c r="AM122" s="262"/>
      <c r="AO122" s="263"/>
      <c r="AP122" s="264"/>
    </row>
    <row r="123" spans="39:42" x14ac:dyDescent="0.25">
      <c r="AM123" s="262"/>
      <c r="AO123" s="263"/>
      <c r="AP123" s="264"/>
    </row>
    <row r="124" spans="39:42" x14ac:dyDescent="0.25">
      <c r="AM124" s="262"/>
      <c r="AO124" s="263"/>
      <c r="AP124" s="264"/>
    </row>
    <row r="125" spans="39:42" x14ac:dyDescent="0.25">
      <c r="AM125" s="262"/>
      <c r="AO125" s="263"/>
      <c r="AP125" s="264"/>
    </row>
    <row r="126" spans="39:42" x14ac:dyDescent="0.25">
      <c r="AM126" s="262"/>
      <c r="AO126" s="263"/>
      <c r="AP126" s="264"/>
    </row>
    <row r="127" spans="39:42" x14ac:dyDescent="0.25">
      <c r="AM127" s="262"/>
      <c r="AO127" s="263"/>
      <c r="AP127" s="264"/>
    </row>
    <row r="128" spans="39:42" x14ac:dyDescent="0.25">
      <c r="AM128" s="262"/>
      <c r="AO128" s="263"/>
      <c r="AP128" s="264"/>
    </row>
    <row r="129" spans="39:42" x14ac:dyDescent="0.25">
      <c r="AM129" s="262"/>
      <c r="AO129" s="263"/>
      <c r="AP129" s="264"/>
    </row>
    <row r="130" spans="39:42" x14ac:dyDescent="0.25">
      <c r="AM130" s="262"/>
      <c r="AO130" s="263"/>
      <c r="AP130" s="264"/>
    </row>
    <row r="131" spans="39:42" x14ac:dyDescent="0.25">
      <c r="AM131" s="262"/>
      <c r="AO131" s="263"/>
      <c r="AP131" s="264"/>
    </row>
    <row r="132" spans="39:42" x14ac:dyDescent="0.25">
      <c r="AM132" s="262"/>
      <c r="AO132" s="263"/>
      <c r="AP132" s="264"/>
    </row>
    <row r="133" spans="39:42" x14ac:dyDescent="0.25">
      <c r="AM133" s="262"/>
      <c r="AO133" s="263"/>
      <c r="AP133" s="264"/>
    </row>
    <row r="134" spans="39:42" x14ac:dyDescent="0.25">
      <c r="AM134" s="262"/>
      <c r="AO134" s="263"/>
      <c r="AP134" s="264"/>
    </row>
    <row r="135" spans="39:42" x14ac:dyDescent="0.25">
      <c r="AM135" s="262"/>
      <c r="AO135" s="263"/>
      <c r="AP135" s="264"/>
    </row>
    <row r="136" spans="39:42" x14ac:dyDescent="0.25">
      <c r="AM136" s="262"/>
      <c r="AO136" s="263"/>
      <c r="AP136" s="264"/>
    </row>
    <row r="137" spans="39:42" x14ac:dyDescent="0.25">
      <c r="AM137" s="262"/>
      <c r="AO137" s="263"/>
      <c r="AP137" s="264"/>
    </row>
    <row r="138" spans="39:42" x14ac:dyDescent="0.25">
      <c r="AM138" s="262"/>
      <c r="AO138" s="263"/>
      <c r="AP138" s="264"/>
    </row>
    <row r="139" spans="39:42" x14ac:dyDescent="0.25">
      <c r="AM139" s="262"/>
      <c r="AO139" s="263"/>
      <c r="AP139" s="264"/>
    </row>
    <row r="140" spans="39:42" x14ac:dyDescent="0.25">
      <c r="AM140" s="262"/>
      <c r="AO140" s="263"/>
      <c r="AP140" s="264"/>
    </row>
    <row r="141" spans="39:42" x14ac:dyDescent="0.25">
      <c r="AM141" s="262"/>
      <c r="AO141" s="263"/>
      <c r="AP141" s="264"/>
    </row>
    <row r="142" spans="39:42" x14ac:dyDescent="0.25">
      <c r="AM142" s="262"/>
      <c r="AO142" s="263"/>
      <c r="AP142" s="264"/>
    </row>
    <row r="143" spans="39:42" x14ac:dyDescent="0.25">
      <c r="AM143" s="262"/>
      <c r="AO143" s="263"/>
      <c r="AP143" s="264"/>
    </row>
    <row r="144" spans="39:42" x14ac:dyDescent="0.25">
      <c r="AM144" s="262"/>
      <c r="AO144" s="263"/>
      <c r="AP144" s="264"/>
    </row>
    <row r="145" spans="39:42" x14ac:dyDescent="0.25">
      <c r="AM145" s="262"/>
      <c r="AO145" s="263"/>
      <c r="AP145" s="264"/>
    </row>
    <row r="146" spans="39:42" x14ac:dyDescent="0.25">
      <c r="AM146" s="262"/>
      <c r="AO146" s="263"/>
      <c r="AP146" s="264"/>
    </row>
    <row r="147" spans="39:42" x14ac:dyDescent="0.25">
      <c r="AM147" s="262"/>
      <c r="AO147" s="263"/>
      <c r="AP147" s="264"/>
    </row>
    <row r="148" spans="39:42" x14ac:dyDescent="0.25">
      <c r="AM148" s="262"/>
      <c r="AO148" s="263"/>
      <c r="AP148" s="264"/>
    </row>
    <row r="149" spans="39:42" x14ac:dyDescent="0.25">
      <c r="AM149" s="262"/>
      <c r="AO149" s="263"/>
      <c r="AP149" s="264"/>
    </row>
    <row r="150" spans="39:42" x14ac:dyDescent="0.25">
      <c r="AM150" s="262"/>
      <c r="AO150" s="263"/>
      <c r="AP150" s="264"/>
    </row>
    <row r="151" spans="39:42" x14ac:dyDescent="0.25">
      <c r="AM151" s="262"/>
      <c r="AO151" s="263"/>
      <c r="AP151" s="264"/>
    </row>
  </sheetData>
  <sheetProtection algorithmName="SHA-512" hashValue="kWxwufwyeNXX7W6sl+X99kgF44ZhDZ6j6BcgSZGAw1fusfDbHafzSbtL/yxIBMen9MsJR1MNIRflmGrQeuybbg==" saltValue="8giZdGOGbh30k2MQiHVr8Q==" spinCount="100000" sheet="1" objects="1" scenarios="1"/>
  <autoFilter ref="A1:AQ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V1" zoomScale="95" zoomScaleNormal="95" workbookViewId="0">
      <selection sqref="A1:W1048576"/>
    </sheetView>
  </sheetViews>
  <sheetFormatPr defaultRowHeight="13.8" x14ac:dyDescent="0.25"/>
  <cols>
    <col min="1" max="1" width="31.19921875" customWidth="1"/>
  </cols>
  <sheetData>
    <row r="1" spans="1:23" x14ac:dyDescent="0.25">
      <c r="A1" t="s">
        <v>2458</v>
      </c>
      <c r="B1" t="s">
        <v>2459</v>
      </c>
      <c r="C1" t="s">
        <v>2460</v>
      </c>
      <c r="D1" t="s">
        <v>2461</v>
      </c>
      <c r="E1" t="s">
        <v>2463</v>
      </c>
      <c r="F1" t="s">
        <v>2464</v>
      </c>
      <c r="G1" t="s">
        <v>2467</v>
      </c>
      <c r="H1" t="s">
        <v>2471</v>
      </c>
      <c r="I1" t="s">
        <v>2472</v>
      </c>
      <c r="J1" t="s">
        <v>2473</v>
      </c>
      <c r="K1" t="s">
        <v>2474</v>
      </c>
      <c r="L1" t="s">
        <v>2475</v>
      </c>
      <c r="M1" t="s">
        <v>2478</v>
      </c>
      <c r="N1" t="s">
        <v>2479</v>
      </c>
      <c r="O1" t="s">
        <v>2480</v>
      </c>
      <c r="P1" t="s">
        <v>2481</v>
      </c>
      <c r="Q1" t="s">
        <v>2483</v>
      </c>
      <c r="R1" t="s">
        <v>2484</v>
      </c>
      <c r="S1" t="s">
        <v>2485</v>
      </c>
      <c r="T1" t="s">
        <v>2486</v>
      </c>
      <c r="U1" t="s">
        <v>2487</v>
      </c>
      <c r="V1" t="s">
        <v>2488</v>
      </c>
      <c r="W1" t="s">
        <v>2490</v>
      </c>
    </row>
    <row r="2" spans="1:23" x14ac:dyDescent="0.25">
      <c r="A2" t="s">
        <v>2491</v>
      </c>
      <c r="B2" t="s">
        <v>2492</v>
      </c>
      <c r="C2" t="s">
        <v>2493</v>
      </c>
      <c r="D2" t="s">
        <v>2494</v>
      </c>
      <c r="E2" t="s">
        <v>2496</v>
      </c>
      <c r="F2" t="s">
        <v>2497</v>
      </c>
      <c r="G2" t="s">
        <v>2500</v>
      </c>
      <c r="H2" t="s">
        <v>2504</v>
      </c>
      <c r="I2" t="s">
        <v>2505</v>
      </c>
      <c r="J2" t="s">
        <v>2506</v>
      </c>
      <c r="K2" t="s">
        <v>2507</v>
      </c>
      <c r="L2" t="s">
        <v>2508</v>
      </c>
      <c r="M2" t="s">
        <v>2511</v>
      </c>
      <c r="N2" t="s">
        <v>2512</v>
      </c>
      <c r="O2" t="s">
        <v>2513</v>
      </c>
      <c r="P2" t="s">
        <v>2514</v>
      </c>
      <c r="Q2" t="s">
        <v>2516</v>
      </c>
      <c r="R2" t="s">
        <v>2517</v>
      </c>
      <c r="S2" t="s">
        <v>2518</v>
      </c>
      <c r="T2" t="s">
        <v>2519</v>
      </c>
      <c r="U2" t="s">
        <v>2520</v>
      </c>
      <c r="V2" t="s">
        <v>2521</v>
      </c>
      <c r="W2" t="s">
        <v>2523</v>
      </c>
    </row>
    <row r="3" spans="1:23" x14ac:dyDescent="0.25">
      <c r="A3" t="s">
        <v>2524</v>
      </c>
      <c r="B3" s="319">
        <v>58997793.840000004</v>
      </c>
      <c r="C3" s="319">
        <v>3570756.01</v>
      </c>
      <c r="D3" s="319">
        <v>5325710.7300000004</v>
      </c>
      <c r="E3" s="319">
        <v>45048328.960000001</v>
      </c>
      <c r="F3" s="319">
        <v>30663901.140000001</v>
      </c>
      <c r="G3" s="319">
        <v>2281312.91</v>
      </c>
      <c r="H3" s="319">
        <v>5083.53</v>
      </c>
      <c r="I3" s="319">
        <v>23159</v>
      </c>
      <c r="J3" s="319">
        <v>-4651491.17</v>
      </c>
      <c r="K3" s="319">
        <v>-41449286.710000001</v>
      </c>
      <c r="L3" s="319">
        <v>181350186.34999999</v>
      </c>
      <c r="M3" s="319">
        <v>69948096.260000005</v>
      </c>
      <c r="N3" s="319">
        <v>13810875</v>
      </c>
      <c r="O3" s="319">
        <v>192078.27</v>
      </c>
      <c r="P3" s="319">
        <v>83565019.230000004</v>
      </c>
      <c r="Q3" s="319">
        <v>2839886.18</v>
      </c>
      <c r="R3" s="319">
        <v>107449179.44</v>
      </c>
      <c r="S3" s="319">
        <v>256326.9</v>
      </c>
      <c r="T3" s="319">
        <v>95060</v>
      </c>
      <c r="U3" s="319">
        <v>46295502.270000003</v>
      </c>
      <c r="V3" s="319">
        <v>10169015.560000001</v>
      </c>
      <c r="W3" s="319">
        <v>43344</v>
      </c>
    </row>
    <row r="4" spans="1:23" x14ac:dyDescent="0.25">
      <c r="A4" t="s">
        <v>2529</v>
      </c>
      <c r="B4" s="319">
        <v>887892.5</v>
      </c>
      <c r="C4" s="319">
        <v>13464</v>
      </c>
      <c r="D4" s="319">
        <v>42444.13</v>
      </c>
      <c r="E4" s="319">
        <v>2639866.0299999998</v>
      </c>
      <c r="F4" s="319">
        <v>158512.5</v>
      </c>
      <c r="G4" s="319">
        <v>38100</v>
      </c>
      <c r="H4" s="319">
        <v>0</v>
      </c>
      <c r="J4" s="319">
        <v>3998879.78</v>
      </c>
      <c r="K4" s="319">
        <v>342458.58</v>
      </c>
      <c r="L4" s="319">
        <v>198336.84</v>
      </c>
      <c r="M4" s="319">
        <v>632940.68999999994</v>
      </c>
      <c r="N4" s="319">
        <v>125100</v>
      </c>
      <c r="O4" s="319">
        <v>1200.32</v>
      </c>
      <c r="P4" s="319">
        <v>880270</v>
      </c>
      <c r="Q4" s="319">
        <v>62229.599999999999</v>
      </c>
      <c r="R4" s="319">
        <v>1275786</v>
      </c>
      <c r="U4" s="319">
        <v>1053660.01</v>
      </c>
      <c r="V4" s="319">
        <v>207890.64</v>
      </c>
    </row>
    <row r="5" spans="1:23" x14ac:dyDescent="0.25">
      <c r="A5" t="s">
        <v>2530</v>
      </c>
      <c r="B5" s="319">
        <v>828878.27</v>
      </c>
      <c r="C5" s="319">
        <v>122954.29</v>
      </c>
      <c r="D5" s="319">
        <v>63423.58</v>
      </c>
      <c r="E5" s="319">
        <v>469743.77</v>
      </c>
      <c r="F5" s="319">
        <v>216676.78</v>
      </c>
      <c r="G5" s="319">
        <v>38100</v>
      </c>
      <c r="H5" s="319">
        <v>0</v>
      </c>
      <c r="J5" s="319">
        <v>-972932.47</v>
      </c>
      <c r="K5" s="319">
        <v>488063.15</v>
      </c>
      <c r="L5" s="319">
        <v>2159407.13</v>
      </c>
      <c r="M5" s="319">
        <v>712944.59</v>
      </c>
      <c r="N5" s="319">
        <v>158800</v>
      </c>
      <c r="O5" s="319">
        <v>776.85</v>
      </c>
      <c r="P5" s="319">
        <v>828760</v>
      </c>
      <c r="R5" s="319">
        <v>1168061</v>
      </c>
      <c r="U5" s="319">
        <v>427256.28</v>
      </c>
      <c r="V5" s="319">
        <v>116925.28</v>
      </c>
    </row>
    <row r="6" spans="1:23" x14ac:dyDescent="0.25">
      <c r="A6" t="s">
        <v>2531</v>
      </c>
      <c r="B6" s="319">
        <v>779406.22</v>
      </c>
      <c r="C6" s="319">
        <v>73030.14</v>
      </c>
      <c r="D6" s="319">
        <v>61975.34</v>
      </c>
      <c r="E6" s="319">
        <v>746964.04</v>
      </c>
      <c r="F6" s="319">
        <v>806831.64</v>
      </c>
      <c r="G6" s="319">
        <v>12420</v>
      </c>
      <c r="H6" s="319">
        <v>0</v>
      </c>
      <c r="J6" s="319">
        <v>-909033.75</v>
      </c>
      <c r="K6" s="319">
        <v>320382.63</v>
      </c>
      <c r="L6" s="319">
        <v>3104237.14</v>
      </c>
      <c r="M6" s="319">
        <v>737878.66</v>
      </c>
      <c r="N6" s="319">
        <v>205800</v>
      </c>
      <c r="O6" s="319">
        <v>1004.49</v>
      </c>
      <c r="P6" s="319">
        <v>1591080</v>
      </c>
      <c r="Q6" s="319">
        <v>31600.16</v>
      </c>
      <c r="R6" s="319">
        <v>1850019</v>
      </c>
      <c r="S6" s="319">
        <v>10420</v>
      </c>
      <c r="T6" s="319">
        <v>1400</v>
      </c>
      <c r="U6" s="319">
        <v>672359.35</v>
      </c>
      <c r="V6" s="319">
        <v>92963.6</v>
      </c>
    </row>
    <row r="7" spans="1:23" x14ac:dyDescent="0.25">
      <c r="A7" t="s">
        <v>2532</v>
      </c>
      <c r="B7" s="319">
        <v>1560856.58</v>
      </c>
      <c r="C7" s="319">
        <v>83838</v>
      </c>
      <c r="D7" s="319">
        <v>33336.47</v>
      </c>
      <c r="E7" s="319">
        <v>5226.34</v>
      </c>
      <c r="F7" s="319">
        <v>197533.97</v>
      </c>
      <c r="H7" s="319">
        <v>0</v>
      </c>
      <c r="J7" s="319">
        <v>-510631.36</v>
      </c>
      <c r="K7" s="319">
        <v>494389.91</v>
      </c>
      <c r="L7" s="319">
        <v>1481598.18</v>
      </c>
      <c r="M7" s="319">
        <v>1139493.1499999999</v>
      </c>
      <c r="N7" s="319">
        <v>1315905</v>
      </c>
      <c r="O7" s="319">
        <v>134523.91</v>
      </c>
      <c r="P7" s="319">
        <v>1721060</v>
      </c>
      <c r="R7" s="319">
        <v>2417789</v>
      </c>
      <c r="S7" s="319">
        <v>5316</v>
      </c>
      <c r="U7" s="319">
        <v>1396359.59</v>
      </c>
      <c r="V7" s="319">
        <v>76082.84</v>
      </c>
    </row>
    <row r="8" spans="1:23" x14ac:dyDescent="0.25">
      <c r="A8" t="s">
        <v>2533</v>
      </c>
      <c r="B8" s="319">
        <v>1255741.97</v>
      </c>
      <c r="C8" s="319">
        <v>81690.210000000006</v>
      </c>
      <c r="D8" s="319">
        <v>26774.07</v>
      </c>
      <c r="E8" s="319">
        <v>1461.41</v>
      </c>
      <c r="F8" s="319">
        <v>874993.92</v>
      </c>
      <c r="G8" s="319">
        <v>43350</v>
      </c>
      <c r="H8" s="319">
        <v>0</v>
      </c>
      <c r="J8" s="319">
        <v>-1838293.15</v>
      </c>
      <c r="K8" s="319">
        <v>361103.34</v>
      </c>
      <c r="L8" s="319">
        <v>3577514.61</v>
      </c>
      <c r="M8" s="319">
        <v>873490.63</v>
      </c>
      <c r="N8" s="319">
        <v>322625</v>
      </c>
      <c r="O8" s="319">
        <v>1324.85</v>
      </c>
      <c r="P8" s="319">
        <v>803130</v>
      </c>
      <c r="Q8" s="319">
        <v>174080</v>
      </c>
      <c r="R8" s="319">
        <v>1295396</v>
      </c>
      <c r="U8" s="319">
        <v>735491.82</v>
      </c>
      <c r="V8" s="319">
        <v>46775.88</v>
      </c>
    </row>
    <row r="9" spans="1:23" x14ac:dyDescent="0.25">
      <c r="A9" t="s">
        <v>2534</v>
      </c>
      <c r="B9" s="319">
        <v>531418.43999999994</v>
      </c>
      <c r="C9" s="319">
        <v>1848.79</v>
      </c>
      <c r="D9" s="319">
        <v>43555.79</v>
      </c>
      <c r="E9" s="319">
        <v>249501.51</v>
      </c>
      <c r="F9" s="319">
        <v>217296.02</v>
      </c>
      <c r="G9" s="319">
        <v>22560.75</v>
      </c>
      <c r="H9" s="319">
        <v>0</v>
      </c>
      <c r="J9" s="319">
        <v>882758.94</v>
      </c>
      <c r="K9" s="319">
        <v>73896.679999999993</v>
      </c>
      <c r="L9" s="319">
        <v>80851.62</v>
      </c>
      <c r="M9" s="319">
        <v>307549.81</v>
      </c>
      <c r="N9" s="319">
        <v>277000</v>
      </c>
      <c r="P9" s="319">
        <v>610680</v>
      </c>
      <c r="R9" s="319">
        <v>734626</v>
      </c>
      <c r="U9" s="319">
        <v>391095.26</v>
      </c>
      <c r="V9" s="319">
        <v>85955.99</v>
      </c>
    </row>
    <row r="10" spans="1:23" x14ac:dyDescent="0.25">
      <c r="A10" t="s">
        <v>2535</v>
      </c>
      <c r="B10" s="319">
        <v>1314467.23</v>
      </c>
      <c r="C10" s="319">
        <v>19997</v>
      </c>
      <c r="D10" s="319">
        <v>190561.58</v>
      </c>
      <c r="E10" s="319">
        <v>948116.67</v>
      </c>
      <c r="F10" s="319">
        <v>1406456.04</v>
      </c>
      <c r="G10" s="319">
        <v>25650</v>
      </c>
      <c r="H10" s="319">
        <v>0</v>
      </c>
      <c r="J10" s="319">
        <v>830004.63</v>
      </c>
      <c r="K10" s="319">
        <v>243947.27</v>
      </c>
      <c r="L10" s="319">
        <v>2359303.7200000002</v>
      </c>
      <c r="M10" s="319">
        <v>851019.88</v>
      </c>
      <c r="N10" s="319">
        <v>142200</v>
      </c>
      <c r="O10" s="319">
        <v>1055.57</v>
      </c>
      <c r="P10" s="319">
        <v>1358200</v>
      </c>
      <c r="Q10" s="319">
        <v>530000</v>
      </c>
      <c r="R10" s="319">
        <v>1709545</v>
      </c>
      <c r="S10" s="319">
        <v>6080</v>
      </c>
      <c r="U10" s="319">
        <v>488522.59</v>
      </c>
      <c r="V10" s="319">
        <v>257634.96</v>
      </c>
    </row>
    <row r="11" spans="1:23" x14ac:dyDescent="0.25">
      <c r="A11" t="s">
        <v>2536</v>
      </c>
      <c r="B11" s="319">
        <v>749026.17</v>
      </c>
      <c r="C11" s="319">
        <v>22326.91</v>
      </c>
      <c r="D11" s="319">
        <v>49976.800000000003</v>
      </c>
      <c r="E11" s="319">
        <v>722445.11</v>
      </c>
      <c r="F11" s="319">
        <v>152527.95000000001</v>
      </c>
      <c r="H11" s="319">
        <v>0</v>
      </c>
      <c r="J11" s="319">
        <v>-891788.64</v>
      </c>
      <c r="K11" s="319">
        <v>412650.74</v>
      </c>
      <c r="L11" s="319">
        <v>2243800.1</v>
      </c>
      <c r="M11" s="319">
        <v>412341.88</v>
      </c>
      <c r="N11" s="319">
        <v>359480</v>
      </c>
      <c r="P11" s="319">
        <v>400228</v>
      </c>
      <c r="R11" s="319">
        <v>663987</v>
      </c>
      <c r="U11" s="319">
        <v>528376.54</v>
      </c>
      <c r="V11" s="319">
        <v>48045.599999999999</v>
      </c>
    </row>
    <row r="12" spans="1:23" x14ac:dyDescent="0.25">
      <c r="A12" t="s">
        <v>2537</v>
      </c>
      <c r="B12" s="319">
        <v>1531255.51</v>
      </c>
      <c r="C12" s="319">
        <v>29234.81</v>
      </c>
      <c r="D12" s="319">
        <v>168119.33</v>
      </c>
      <c r="E12" s="319">
        <v>1460.41</v>
      </c>
      <c r="F12" s="319">
        <v>219194.18</v>
      </c>
      <c r="G12" s="319">
        <v>142950</v>
      </c>
      <c r="H12" s="319">
        <v>0</v>
      </c>
      <c r="J12" s="319">
        <v>-1311381.32</v>
      </c>
      <c r="K12" s="319">
        <v>293100.59000000003</v>
      </c>
      <c r="L12" s="319">
        <v>2541297.98</v>
      </c>
      <c r="M12" s="319">
        <v>684356.88</v>
      </c>
      <c r="N12" s="319">
        <v>686750</v>
      </c>
      <c r="O12" s="319">
        <v>1228.93</v>
      </c>
      <c r="P12" s="319">
        <v>1010660</v>
      </c>
      <c r="R12" s="319">
        <v>1302266</v>
      </c>
      <c r="U12" s="319">
        <v>737082.46</v>
      </c>
      <c r="V12" s="319">
        <v>60350.36</v>
      </c>
    </row>
    <row r="13" spans="1:23" x14ac:dyDescent="0.25">
      <c r="A13" t="s">
        <v>2538</v>
      </c>
      <c r="B13" s="319">
        <v>323277.84000000003</v>
      </c>
      <c r="C13" s="319">
        <v>34262.47</v>
      </c>
      <c r="D13" s="319">
        <v>44474.12</v>
      </c>
      <c r="E13" s="319">
        <v>1813082.54</v>
      </c>
      <c r="F13" s="319">
        <v>229752.67</v>
      </c>
      <c r="G13" s="319">
        <v>104744.28</v>
      </c>
      <c r="H13" s="319">
        <v>0</v>
      </c>
      <c r="J13" s="319">
        <v>-49978.7</v>
      </c>
      <c r="K13" s="319">
        <v>83385.3</v>
      </c>
      <c r="L13" s="319">
        <v>2357450.56</v>
      </c>
      <c r="M13" s="319">
        <v>467120.8</v>
      </c>
      <c r="N13" s="319">
        <v>60000</v>
      </c>
      <c r="O13" s="319">
        <v>386.23</v>
      </c>
      <c r="P13" s="319">
        <v>336560</v>
      </c>
      <c r="R13" s="319">
        <v>482922</v>
      </c>
      <c r="S13" s="319">
        <v>6088</v>
      </c>
      <c r="U13" s="319">
        <v>342997.44</v>
      </c>
      <c r="V13" s="319">
        <v>82811.39</v>
      </c>
    </row>
    <row r="14" spans="1:23" x14ac:dyDescent="0.25">
      <c r="A14" t="s">
        <v>2539</v>
      </c>
      <c r="B14" s="319">
        <v>608531.98</v>
      </c>
      <c r="C14" s="319">
        <v>32880.18</v>
      </c>
      <c r="D14" s="319">
        <v>54157.41</v>
      </c>
      <c r="E14" s="319">
        <v>808347.6</v>
      </c>
      <c r="F14" s="319">
        <v>476771.89</v>
      </c>
      <c r="G14" s="319">
        <v>39382.68</v>
      </c>
      <c r="H14" s="319">
        <v>0</v>
      </c>
      <c r="J14" s="319">
        <v>-1445598.15</v>
      </c>
      <c r="K14" s="319">
        <v>152466.23000000001</v>
      </c>
      <c r="L14" s="319">
        <v>3416597.09</v>
      </c>
      <c r="M14" s="319">
        <v>519268.76</v>
      </c>
      <c r="N14" s="319">
        <v>125000</v>
      </c>
      <c r="O14" s="319">
        <v>666.25</v>
      </c>
      <c r="P14" s="319">
        <v>807300</v>
      </c>
      <c r="Q14" s="319">
        <v>500</v>
      </c>
      <c r="R14" s="319">
        <v>1106042</v>
      </c>
      <c r="U14" s="319">
        <v>311429.64</v>
      </c>
      <c r="V14" s="319">
        <v>217422.16</v>
      </c>
    </row>
    <row r="15" spans="1:23" x14ac:dyDescent="0.25">
      <c r="A15" t="s">
        <v>2540</v>
      </c>
      <c r="B15" s="319">
        <v>1058540.5900000001</v>
      </c>
      <c r="C15" s="319">
        <v>159035.43</v>
      </c>
      <c r="D15" s="319">
        <v>33014.82</v>
      </c>
      <c r="E15" s="319">
        <v>2147025.41</v>
      </c>
      <c r="F15" s="319">
        <v>278892.45</v>
      </c>
      <c r="G15" s="319">
        <v>30105.94</v>
      </c>
      <c r="H15" s="319">
        <v>0</v>
      </c>
      <c r="J15" s="319">
        <v>135096.57999999999</v>
      </c>
      <c r="K15" s="319">
        <v>272435.38</v>
      </c>
      <c r="L15" s="319">
        <v>3110817.16</v>
      </c>
      <c r="M15" s="319">
        <v>888043.76</v>
      </c>
      <c r="N15" s="319">
        <v>491050</v>
      </c>
      <c r="O15" s="319">
        <v>1062.27</v>
      </c>
      <c r="P15" s="319">
        <v>966080</v>
      </c>
      <c r="R15" s="319">
        <v>1303953</v>
      </c>
      <c r="S15" s="319">
        <v>480</v>
      </c>
      <c r="T15" s="319">
        <v>860</v>
      </c>
      <c r="U15" s="319">
        <v>776689.22</v>
      </c>
      <c r="V15" s="319">
        <v>136200.17000000001</v>
      </c>
    </row>
    <row r="16" spans="1:23" x14ac:dyDescent="0.25">
      <c r="A16" t="s">
        <v>2541</v>
      </c>
      <c r="B16" s="319">
        <v>710776.96</v>
      </c>
      <c r="C16" s="319">
        <v>189805.98</v>
      </c>
      <c r="D16" s="319">
        <v>45356.38</v>
      </c>
      <c r="E16" s="319">
        <v>1406333.42</v>
      </c>
      <c r="F16" s="319">
        <v>617960.23</v>
      </c>
      <c r="G16" s="319">
        <v>39660</v>
      </c>
      <c r="H16" s="319">
        <v>0</v>
      </c>
      <c r="J16" s="319">
        <v>-1896073.39</v>
      </c>
      <c r="K16" s="319">
        <v>287542.98</v>
      </c>
      <c r="L16" s="319">
        <v>4381554.71</v>
      </c>
      <c r="M16" s="319">
        <v>913546.05</v>
      </c>
      <c r="N16" s="319">
        <v>375000</v>
      </c>
      <c r="O16" s="319">
        <v>575.91999999999996</v>
      </c>
      <c r="P16" s="319">
        <v>1445868</v>
      </c>
      <c r="R16" s="319">
        <v>1819233</v>
      </c>
      <c r="S16" s="319">
        <v>905</v>
      </c>
      <c r="U16" s="319">
        <v>599432.86</v>
      </c>
      <c r="V16" s="319">
        <v>157870.44</v>
      </c>
    </row>
    <row r="17" spans="1:22" x14ac:dyDescent="0.25">
      <c r="A17" t="s">
        <v>2542</v>
      </c>
      <c r="B17" s="319">
        <v>1306479.29</v>
      </c>
      <c r="C17" s="319">
        <v>7121.17</v>
      </c>
      <c r="D17" s="319">
        <v>22730.02</v>
      </c>
      <c r="E17" s="319">
        <v>78032.12</v>
      </c>
      <c r="F17" s="319">
        <v>172172.97</v>
      </c>
      <c r="G17" s="319">
        <v>63300</v>
      </c>
      <c r="H17" s="319">
        <v>0</v>
      </c>
      <c r="J17" s="319">
        <v>-1702424.15</v>
      </c>
      <c r="K17" s="319">
        <v>216864.78</v>
      </c>
      <c r="L17" s="319">
        <v>2824820.87</v>
      </c>
      <c r="M17" s="319">
        <v>591524.12</v>
      </c>
      <c r="N17" s="319">
        <v>500000</v>
      </c>
      <c r="O17" s="319">
        <v>1150.43</v>
      </c>
      <c r="P17" s="319">
        <v>1212120</v>
      </c>
      <c r="Q17" s="319">
        <v>3000</v>
      </c>
      <c r="R17" s="319">
        <v>1608986</v>
      </c>
      <c r="T17" s="319">
        <v>7180</v>
      </c>
      <c r="U17" s="319">
        <v>404690.96</v>
      </c>
      <c r="V17" s="319">
        <v>102963.52</v>
      </c>
    </row>
    <row r="18" spans="1:22" x14ac:dyDescent="0.25">
      <c r="A18" t="s">
        <v>2543</v>
      </c>
      <c r="B18" s="319">
        <v>822651</v>
      </c>
      <c r="C18" s="319">
        <v>40212.04</v>
      </c>
      <c r="D18" s="319">
        <v>140116.54</v>
      </c>
      <c r="E18" s="319">
        <v>42178.37</v>
      </c>
      <c r="F18" s="319">
        <v>346297.55</v>
      </c>
      <c r="G18" s="319">
        <v>21300</v>
      </c>
      <c r="H18" s="319">
        <v>0</v>
      </c>
      <c r="J18" s="319">
        <v>-1141080.3700000001</v>
      </c>
      <c r="K18" s="319">
        <v>478516.95</v>
      </c>
      <c r="L18" s="319">
        <v>2287611.84</v>
      </c>
      <c r="M18" s="319">
        <v>954741.16</v>
      </c>
      <c r="N18" s="319">
        <v>195000</v>
      </c>
      <c r="O18" s="319">
        <v>1151.33</v>
      </c>
      <c r="P18" s="319">
        <v>819451.03</v>
      </c>
      <c r="R18" s="319">
        <v>1336765.03</v>
      </c>
      <c r="S18" s="319">
        <v>8730</v>
      </c>
      <c r="U18" s="319">
        <v>796593.49</v>
      </c>
      <c r="V18" s="319">
        <v>83147.92</v>
      </c>
    </row>
    <row r="19" spans="1:22" x14ac:dyDescent="0.25">
      <c r="A19" t="s">
        <v>2544</v>
      </c>
      <c r="B19" s="319">
        <v>929215.97</v>
      </c>
      <c r="C19" s="319">
        <v>26369.24</v>
      </c>
      <c r="D19" s="319">
        <v>43004.58</v>
      </c>
      <c r="E19" s="319">
        <v>1461.41</v>
      </c>
      <c r="F19" s="319">
        <v>116002.05</v>
      </c>
      <c r="G19" s="319">
        <v>98150</v>
      </c>
      <c r="H19" s="319">
        <v>0</v>
      </c>
      <c r="J19" s="319">
        <v>-2106293.4500000002</v>
      </c>
      <c r="K19" s="319">
        <v>370945.46</v>
      </c>
      <c r="L19" s="319">
        <v>2658489.6</v>
      </c>
      <c r="M19" s="319">
        <v>591766.76</v>
      </c>
      <c r="N19" s="319">
        <v>381310</v>
      </c>
      <c r="P19" s="319">
        <v>1651280</v>
      </c>
      <c r="Q19" s="319">
        <v>21350</v>
      </c>
      <c r="R19" s="319">
        <v>1902755</v>
      </c>
      <c r="S19" s="319">
        <v>5400</v>
      </c>
      <c r="U19" s="319">
        <v>623200.28</v>
      </c>
      <c r="V19" s="319">
        <v>19589.84</v>
      </c>
    </row>
    <row r="20" spans="1:22" x14ac:dyDescent="0.25">
      <c r="A20" t="s">
        <v>2545</v>
      </c>
      <c r="B20" s="319">
        <v>933842.66</v>
      </c>
      <c r="C20" s="319">
        <v>35379.620000000003</v>
      </c>
      <c r="D20" s="319">
        <v>47614.36</v>
      </c>
      <c r="E20" s="319">
        <v>4093996.63</v>
      </c>
      <c r="F20" s="319">
        <v>155248.43</v>
      </c>
      <c r="G20" s="319">
        <v>21792.12</v>
      </c>
      <c r="H20" s="319">
        <v>0</v>
      </c>
      <c r="J20" s="319">
        <v>4644845.13</v>
      </c>
      <c r="K20" s="319">
        <v>82998.86</v>
      </c>
      <c r="L20" s="319">
        <v>712043.8</v>
      </c>
      <c r="M20" s="319">
        <v>436651.66</v>
      </c>
      <c r="O20" s="319">
        <v>1242.31</v>
      </c>
      <c r="P20" s="319">
        <v>1316030</v>
      </c>
      <c r="R20" s="319">
        <v>1453393.76</v>
      </c>
      <c r="U20" s="319">
        <v>367068.9</v>
      </c>
      <c r="V20" s="319">
        <v>129059.52</v>
      </c>
    </row>
    <row r="21" spans="1:22" x14ac:dyDescent="0.25">
      <c r="A21" t="s">
        <v>2546</v>
      </c>
      <c r="B21" s="319">
        <v>466645.77</v>
      </c>
      <c r="C21" s="319">
        <v>28064.67</v>
      </c>
      <c r="D21" s="319">
        <v>10563.3</v>
      </c>
      <c r="E21" s="319">
        <v>157814.54999999999</v>
      </c>
      <c r="F21" s="319">
        <v>539336.80000000005</v>
      </c>
      <c r="G21" s="319">
        <v>14012.6</v>
      </c>
      <c r="H21" s="319">
        <v>0</v>
      </c>
      <c r="J21" s="319">
        <v>-2815489.87</v>
      </c>
      <c r="K21" s="319">
        <v>133079</v>
      </c>
      <c r="L21" s="319">
        <v>4272663.5999999996</v>
      </c>
      <c r="M21" s="319">
        <v>519454.42</v>
      </c>
      <c r="O21" s="319">
        <v>773.5</v>
      </c>
      <c r="P21" s="319">
        <v>1057240</v>
      </c>
      <c r="R21" s="319">
        <v>1272809</v>
      </c>
      <c r="S21" s="319">
        <v>1500</v>
      </c>
      <c r="U21" s="319">
        <v>572660.92000000004</v>
      </c>
      <c r="V21" s="319">
        <v>132338.23999999999</v>
      </c>
    </row>
    <row r="22" spans="1:22" x14ac:dyDescent="0.25">
      <c r="A22" t="s">
        <v>2547</v>
      </c>
      <c r="B22" s="319">
        <v>538375.93999999994</v>
      </c>
      <c r="C22" s="319">
        <v>46389.279999999999</v>
      </c>
      <c r="D22" s="319">
        <v>28911.25</v>
      </c>
      <c r="E22" s="319">
        <v>1116884.1599999999</v>
      </c>
      <c r="F22" s="319">
        <v>196356.97</v>
      </c>
      <c r="G22" s="319">
        <v>28020</v>
      </c>
      <c r="H22" s="319">
        <v>0</v>
      </c>
      <c r="J22" s="319">
        <v>-314674.13</v>
      </c>
      <c r="K22" s="319">
        <v>236650.09</v>
      </c>
      <c r="L22" s="319">
        <v>2054348.01</v>
      </c>
      <c r="M22" s="319">
        <v>671311.04</v>
      </c>
      <c r="N22" s="319">
        <v>136000</v>
      </c>
      <c r="O22" s="319">
        <v>670.74</v>
      </c>
      <c r="P22" s="319">
        <v>887450</v>
      </c>
      <c r="R22" s="319">
        <v>1110901.83</v>
      </c>
      <c r="U22" s="319">
        <v>552563.67000000004</v>
      </c>
      <c r="V22" s="319">
        <v>109392.65</v>
      </c>
    </row>
    <row r="23" spans="1:22" x14ac:dyDescent="0.25">
      <c r="A23" t="s">
        <v>2608</v>
      </c>
      <c r="B23" s="319">
        <v>1608849.56</v>
      </c>
      <c r="C23" s="319">
        <v>87955.12</v>
      </c>
      <c r="D23" s="319">
        <v>9074.0499999999993</v>
      </c>
      <c r="E23" s="319">
        <v>1463.41</v>
      </c>
      <c r="F23" s="319">
        <v>91086.39</v>
      </c>
      <c r="G23" s="319">
        <v>18953.7</v>
      </c>
      <c r="H23" s="319">
        <v>0</v>
      </c>
      <c r="J23" s="319">
        <v>-778520.55</v>
      </c>
      <c r="K23" s="319">
        <v>264294.02</v>
      </c>
      <c r="L23" s="319">
        <v>2203520.5099999998</v>
      </c>
      <c r="M23" s="319">
        <v>712296</v>
      </c>
      <c r="N23" s="319">
        <v>437715</v>
      </c>
      <c r="O23" s="319">
        <v>1990.1</v>
      </c>
      <c r="P23" s="319">
        <v>601790</v>
      </c>
      <c r="Q23" s="319">
        <v>770</v>
      </c>
      <c r="R23" s="319">
        <v>1035647</v>
      </c>
      <c r="S23" s="319">
        <v>6312</v>
      </c>
      <c r="U23" s="319">
        <v>571253.73</v>
      </c>
      <c r="V23" s="319">
        <v>51167.519999999997</v>
      </c>
    </row>
    <row r="24" spans="1:22" x14ac:dyDescent="0.25">
      <c r="A24" t="s">
        <v>2548</v>
      </c>
      <c r="B24" s="319">
        <v>1143588.6000000001</v>
      </c>
      <c r="C24" s="319">
        <v>25866</v>
      </c>
      <c r="D24" s="319">
        <v>109659.69</v>
      </c>
      <c r="E24" s="319">
        <v>137262.53</v>
      </c>
      <c r="F24" s="319">
        <v>1281901.24</v>
      </c>
      <c r="G24" s="319">
        <v>44231.3</v>
      </c>
      <c r="H24" s="319">
        <v>0</v>
      </c>
      <c r="K24" s="319">
        <v>614541.22</v>
      </c>
      <c r="L24" s="319">
        <v>2350727.5299999998</v>
      </c>
      <c r="M24" s="319">
        <v>1120087.3</v>
      </c>
      <c r="N24" s="319">
        <v>247730</v>
      </c>
      <c r="O24" s="319">
        <v>1555.48</v>
      </c>
      <c r="P24" s="319">
        <v>1015688</v>
      </c>
      <c r="R24" s="319">
        <v>1311742</v>
      </c>
      <c r="S24" s="319">
        <v>5714</v>
      </c>
      <c r="U24" s="319">
        <v>1104576.94</v>
      </c>
      <c r="V24" s="319">
        <v>274249.83</v>
      </c>
    </row>
    <row r="25" spans="1:22" x14ac:dyDescent="0.25">
      <c r="A25" t="s">
        <v>2549</v>
      </c>
      <c r="B25" s="319">
        <v>146056.38</v>
      </c>
      <c r="C25" s="319">
        <v>18412.689999999999</v>
      </c>
      <c r="D25" s="319">
        <v>92084.41</v>
      </c>
      <c r="E25" s="319">
        <v>501812.13</v>
      </c>
      <c r="F25" s="319">
        <v>356093.95</v>
      </c>
      <c r="G25" s="319">
        <v>30008.3</v>
      </c>
      <c r="H25" s="319">
        <v>0</v>
      </c>
      <c r="K25" s="319">
        <v>-2010245.8</v>
      </c>
      <c r="L25" s="319">
        <v>3163898.35</v>
      </c>
      <c r="M25" s="319">
        <v>746569.06</v>
      </c>
      <c r="N25" s="319">
        <v>112310</v>
      </c>
      <c r="O25" s="319">
        <v>188.26</v>
      </c>
      <c r="P25" s="319">
        <v>946600</v>
      </c>
      <c r="R25" s="319">
        <v>1204591</v>
      </c>
      <c r="S25" s="319">
        <v>13184</v>
      </c>
      <c r="U25" s="319">
        <v>563071.85</v>
      </c>
      <c r="V25" s="319">
        <v>94021.759999999995</v>
      </c>
    </row>
    <row r="26" spans="1:22" x14ac:dyDescent="0.25">
      <c r="A26" t="s">
        <v>2550</v>
      </c>
      <c r="B26" s="319">
        <v>706719.24</v>
      </c>
      <c r="C26" s="319">
        <v>98962.5</v>
      </c>
      <c r="D26" s="319">
        <v>76408.759999999995</v>
      </c>
      <c r="E26" s="319">
        <v>1219058.53</v>
      </c>
      <c r="F26" s="319">
        <v>267254.8</v>
      </c>
      <c r="G26" s="319">
        <v>37389</v>
      </c>
      <c r="H26" s="319">
        <v>26.82</v>
      </c>
      <c r="K26" s="319">
        <v>4246229.76</v>
      </c>
      <c r="L26" s="319">
        <v>-2060186.09</v>
      </c>
      <c r="M26" s="319">
        <v>1273681.69</v>
      </c>
      <c r="N26" s="319">
        <v>458498</v>
      </c>
      <c r="O26" s="319">
        <v>602.26</v>
      </c>
      <c r="P26" s="319">
        <v>2353900</v>
      </c>
      <c r="R26" s="319">
        <v>2606059</v>
      </c>
      <c r="S26" s="319">
        <v>6858</v>
      </c>
      <c r="U26" s="319">
        <v>1090201.53</v>
      </c>
      <c r="V26" s="319">
        <v>238619.08</v>
      </c>
    </row>
    <row r="27" spans="1:22" x14ac:dyDescent="0.25">
      <c r="A27" t="s">
        <v>2551</v>
      </c>
      <c r="B27" s="319">
        <v>559484.15</v>
      </c>
      <c r="C27" s="319">
        <v>70460.33</v>
      </c>
      <c r="D27" s="319">
        <v>54632.56</v>
      </c>
      <c r="E27" s="319">
        <v>562869.93000000005</v>
      </c>
      <c r="F27" s="319">
        <v>537288.56999999995</v>
      </c>
      <c r="G27" s="319">
        <v>19840</v>
      </c>
      <c r="H27" s="319">
        <v>0</v>
      </c>
      <c r="K27" s="319">
        <v>-1042093.24</v>
      </c>
      <c r="L27" s="319">
        <v>2920599.11</v>
      </c>
      <c r="M27" s="319">
        <v>878840.4</v>
      </c>
      <c r="O27" s="319">
        <v>811.45</v>
      </c>
      <c r="P27" s="319">
        <v>1263712.5</v>
      </c>
      <c r="R27" s="319">
        <v>1485584.4</v>
      </c>
      <c r="S27" s="319">
        <v>11658</v>
      </c>
      <c r="U27" s="319">
        <v>601831.96</v>
      </c>
      <c r="V27" s="319">
        <v>157900.32</v>
      </c>
    </row>
    <row r="28" spans="1:22" x14ac:dyDescent="0.25">
      <c r="A28" t="s">
        <v>2552</v>
      </c>
      <c r="B28" s="319">
        <v>436173.49</v>
      </c>
      <c r="C28" s="319">
        <v>42412.72</v>
      </c>
      <c r="D28" s="319">
        <v>26447.07</v>
      </c>
      <c r="E28" s="319">
        <v>531630.6</v>
      </c>
      <c r="F28" s="319">
        <v>194355.87</v>
      </c>
      <c r="G28" s="319">
        <v>10929.25</v>
      </c>
      <c r="H28" s="319">
        <v>0</v>
      </c>
      <c r="K28" s="319">
        <v>2796.3</v>
      </c>
      <c r="L28" s="319">
        <v>1187021.07</v>
      </c>
      <c r="M28" s="319">
        <v>872517.93</v>
      </c>
      <c r="O28" s="319">
        <v>550.17999999999995</v>
      </c>
      <c r="P28" s="319">
        <v>1382300</v>
      </c>
      <c r="R28" s="319">
        <v>1664428</v>
      </c>
      <c r="S28" s="319">
        <v>3740</v>
      </c>
      <c r="U28" s="319">
        <v>406985.7</v>
      </c>
      <c r="V28" s="319">
        <v>149941.28</v>
      </c>
    </row>
    <row r="29" spans="1:22" x14ac:dyDescent="0.25">
      <c r="A29" t="s">
        <v>2553</v>
      </c>
      <c r="B29" s="319">
        <v>361724.18</v>
      </c>
      <c r="C29" s="319">
        <v>12745.33</v>
      </c>
      <c r="D29" s="319">
        <v>54464.13</v>
      </c>
      <c r="E29" s="319">
        <v>360043.85</v>
      </c>
      <c r="F29" s="319">
        <v>208623.83</v>
      </c>
      <c r="G29" s="319">
        <v>20551.650000000001</v>
      </c>
      <c r="H29" s="319">
        <v>0</v>
      </c>
      <c r="K29" s="319">
        <v>-1427894.37</v>
      </c>
      <c r="L29" s="319">
        <v>2650223.29</v>
      </c>
      <c r="M29" s="319">
        <v>723257.29</v>
      </c>
      <c r="N29" s="319">
        <v>105000</v>
      </c>
      <c r="O29" s="319">
        <v>660.38</v>
      </c>
      <c r="P29" s="319">
        <v>1138216.6000000001</v>
      </c>
      <c r="R29" s="319">
        <v>1292044.6000000001</v>
      </c>
      <c r="S29" s="319">
        <v>3660</v>
      </c>
      <c r="U29" s="319">
        <v>727932.92</v>
      </c>
      <c r="V29" s="319">
        <v>188776</v>
      </c>
    </row>
    <row r="30" spans="1:22" x14ac:dyDescent="0.25">
      <c r="A30" t="s">
        <v>2554</v>
      </c>
      <c r="B30" s="319">
        <v>390603.24</v>
      </c>
      <c r="C30" s="319">
        <v>35682.68</v>
      </c>
      <c r="D30" s="319">
        <v>134751.79999999999</v>
      </c>
      <c r="E30" s="319">
        <v>1673156.49</v>
      </c>
      <c r="F30" s="319">
        <v>164235.31</v>
      </c>
      <c r="G30" s="319">
        <v>39000</v>
      </c>
      <c r="H30" s="319">
        <v>0</v>
      </c>
      <c r="K30" s="319">
        <v>596697.07999999996</v>
      </c>
      <c r="L30" s="319">
        <v>1714501.17</v>
      </c>
      <c r="M30" s="319">
        <v>704633.52</v>
      </c>
      <c r="N30" s="319">
        <v>220400</v>
      </c>
      <c r="O30" s="319">
        <v>430.42</v>
      </c>
      <c r="P30" s="319">
        <v>570560</v>
      </c>
      <c r="Q30" s="319">
        <v>1587</v>
      </c>
      <c r="R30" s="319">
        <v>771752.33</v>
      </c>
      <c r="S30" s="319">
        <v>1230</v>
      </c>
      <c r="T30" s="319">
        <v>1928</v>
      </c>
      <c r="U30" s="319">
        <v>486865.26</v>
      </c>
      <c r="V30" s="319">
        <v>187604.08</v>
      </c>
    </row>
    <row r="31" spans="1:22" x14ac:dyDescent="0.25">
      <c r="A31" t="s">
        <v>2555</v>
      </c>
      <c r="B31" s="319">
        <v>718642.43</v>
      </c>
      <c r="C31" s="319">
        <v>32897.56</v>
      </c>
      <c r="D31" s="319">
        <v>82608.679999999993</v>
      </c>
      <c r="E31" s="319">
        <v>713769.95</v>
      </c>
      <c r="F31" s="319">
        <v>474583.78</v>
      </c>
      <c r="G31" s="319">
        <v>13201.4</v>
      </c>
      <c r="H31" s="319">
        <v>0</v>
      </c>
      <c r="K31" s="319">
        <v>-400710.09</v>
      </c>
      <c r="L31" s="319">
        <v>2482860.59</v>
      </c>
      <c r="M31" s="319">
        <v>1008861.97</v>
      </c>
      <c r="O31" s="319">
        <v>2084.06</v>
      </c>
      <c r="P31" s="319">
        <v>1141972</v>
      </c>
      <c r="R31" s="319">
        <v>1425977</v>
      </c>
      <c r="S31" s="319">
        <v>12744</v>
      </c>
      <c r="U31" s="319">
        <v>578106.44999999995</v>
      </c>
      <c r="V31" s="319">
        <v>208940.08</v>
      </c>
    </row>
    <row r="32" spans="1:22" x14ac:dyDescent="0.25">
      <c r="A32" t="s">
        <v>2556</v>
      </c>
      <c r="B32" s="319">
        <v>442442.95</v>
      </c>
      <c r="C32" s="319">
        <v>28599.22</v>
      </c>
      <c r="D32" s="319">
        <v>51044.03</v>
      </c>
      <c r="E32" s="319">
        <v>483764.39</v>
      </c>
      <c r="F32" s="319">
        <v>159468.13</v>
      </c>
      <c r="G32" s="319">
        <v>18550</v>
      </c>
      <c r="H32" s="319">
        <v>3624</v>
      </c>
      <c r="K32" s="319">
        <v>-1251879.96</v>
      </c>
      <c r="L32" s="319">
        <v>2102364.12</v>
      </c>
      <c r="M32" s="319">
        <v>622830.49</v>
      </c>
      <c r="N32" s="319">
        <v>276995</v>
      </c>
      <c r="O32" s="319">
        <v>289.72000000000003</v>
      </c>
      <c r="P32" s="319">
        <v>816687.6</v>
      </c>
      <c r="R32" s="319">
        <v>954406.6</v>
      </c>
      <c r="S32" s="319">
        <v>4922</v>
      </c>
      <c r="U32" s="319">
        <v>358470.61</v>
      </c>
      <c r="V32" s="319">
        <v>106343.03999999999</v>
      </c>
    </row>
    <row r="33" spans="1:23" x14ac:dyDescent="0.25">
      <c r="A33" t="s">
        <v>2557</v>
      </c>
      <c r="B33" s="319">
        <v>371276.29</v>
      </c>
      <c r="C33" s="319">
        <v>126956.23</v>
      </c>
      <c r="D33" s="319">
        <v>35676.050000000003</v>
      </c>
      <c r="E33" s="319">
        <v>558333.43000000005</v>
      </c>
      <c r="F33" s="319">
        <v>689962.2</v>
      </c>
      <c r="G33" s="319">
        <v>38104.870000000003</v>
      </c>
      <c r="H33" s="319">
        <v>1300</v>
      </c>
      <c r="K33" s="319">
        <v>656614.76</v>
      </c>
      <c r="L33" s="319">
        <v>923152.19</v>
      </c>
      <c r="M33" s="319">
        <v>1093545.8500000001</v>
      </c>
      <c r="N33" s="319">
        <v>359785</v>
      </c>
      <c r="O33" s="319">
        <v>303.16000000000003</v>
      </c>
      <c r="P33" s="319">
        <v>1451044</v>
      </c>
      <c r="R33" s="319">
        <v>1744657.92</v>
      </c>
      <c r="S33" s="319">
        <v>1096</v>
      </c>
      <c r="T33" s="319">
        <v>18908</v>
      </c>
      <c r="U33" s="319">
        <v>855343.15</v>
      </c>
      <c r="V33" s="319">
        <v>121640.56</v>
      </c>
    </row>
    <row r="34" spans="1:23" x14ac:dyDescent="0.25">
      <c r="A34" t="s">
        <v>2558</v>
      </c>
      <c r="B34" s="319">
        <v>638103.06000000006</v>
      </c>
      <c r="C34" s="319">
        <v>19820</v>
      </c>
      <c r="D34" s="319">
        <v>29874.98</v>
      </c>
      <c r="E34" s="319">
        <v>1168300.02</v>
      </c>
      <c r="F34" s="319">
        <v>417633.07</v>
      </c>
      <c r="G34" s="319">
        <v>34831.300000000003</v>
      </c>
      <c r="H34" s="319">
        <v>0</v>
      </c>
      <c r="K34" s="319">
        <v>-252516.86</v>
      </c>
      <c r="L34" s="319">
        <v>2548141.21</v>
      </c>
      <c r="M34" s="319">
        <v>966110.48</v>
      </c>
      <c r="N34" s="319">
        <v>384550</v>
      </c>
      <c r="O34" s="319">
        <v>843.06</v>
      </c>
      <c r="P34" s="319">
        <v>1608653.1</v>
      </c>
      <c r="Q34" s="319">
        <v>1594</v>
      </c>
      <c r="R34" s="319">
        <v>1911282.1</v>
      </c>
      <c r="S34" s="319">
        <v>3604</v>
      </c>
      <c r="U34" s="319">
        <v>891792.34</v>
      </c>
      <c r="V34" s="319">
        <v>211796.72</v>
      </c>
    </row>
    <row r="35" spans="1:23" x14ac:dyDescent="0.25">
      <c r="A35" t="s">
        <v>2611</v>
      </c>
      <c r="B35" s="319">
        <v>583152.16</v>
      </c>
      <c r="C35" s="319">
        <v>54899.51</v>
      </c>
      <c r="D35" s="319">
        <v>144686.70000000001</v>
      </c>
      <c r="E35" s="319">
        <v>359428.17</v>
      </c>
      <c r="F35" s="319">
        <v>453920.02</v>
      </c>
      <c r="G35" s="319">
        <v>19500</v>
      </c>
      <c r="H35" s="319">
        <v>0</v>
      </c>
      <c r="K35" s="319">
        <v>-362579.61</v>
      </c>
      <c r="L35" s="319">
        <v>1650244.41</v>
      </c>
      <c r="M35" s="319">
        <v>839708.16000000003</v>
      </c>
      <c r="N35" s="319">
        <v>296770</v>
      </c>
      <c r="O35" s="319">
        <v>586.91999999999996</v>
      </c>
      <c r="P35" s="319">
        <v>910714</v>
      </c>
      <c r="Q35" s="319">
        <v>1195</v>
      </c>
      <c r="R35" s="319">
        <v>1036820</v>
      </c>
      <c r="S35" s="319">
        <v>11300</v>
      </c>
      <c r="U35" s="319">
        <v>578493.84</v>
      </c>
      <c r="V35" s="319">
        <v>133438.48000000001</v>
      </c>
    </row>
    <row r="36" spans="1:23" x14ac:dyDescent="0.25">
      <c r="A36" t="s">
        <v>2559</v>
      </c>
      <c r="B36" s="319">
        <v>430437.1</v>
      </c>
      <c r="C36" s="319">
        <v>16852.41</v>
      </c>
      <c r="D36" s="319">
        <v>21887.5</v>
      </c>
      <c r="E36" s="319">
        <v>56171.54</v>
      </c>
      <c r="F36" s="319">
        <v>290502.15999999997</v>
      </c>
      <c r="G36" s="319">
        <v>20800</v>
      </c>
      <c r="K36" s="319">
        <v>-1212860.1399999999</v>
      </c>
      <c r="L36" s="319">
        <v>1948644.79</v>
      </c>
      <c r="M36" s="319">
        <v>431349.76000000001</v>
      </c>
      <c r="N36" s="319">
        <v>90000</v>
      </c>
      <c r="O36" s="319">
        <v>413.11</v>
      </c>
      <c r="P36" s="319">
        <v>839040</v>
      </c>
      <c r="R36" s="319">
        <v>976676</v>
      </c>
      <c r="U36" s="319">
        <v>279553.61</v>
      </c>
      <c r="V36" s="319">
        <v>45307.199999999997</v>
      </c>
    </row>
    <row r="37" spans="1:23" x14ac:dyDescent="0.25">
      <c r="A37" t="s">
        <v>2560</v>
      </c>
      <c r="B37" s="319">
        <v>732182.29</v>
      </c>
      <c r="C37" s="319">
        <v>57169.2</v>
      </c>
      <c r="D37" s="319">
        <v>127754.76</v>
      </c>
      <c r="E37" s="319">
        <v>137472.71</v>
      </c>
      <c r="F37" s="319">
        <v>947026.59</v>
      </c>
      <c r="G37" s="319">
        <v>40050</v>
      </c>
      <c r="K37" s="319">
        <v>-371496.79</v>
      </c>
      <c r="L37" s="319">
        <v>2125603</v>
      </c>
      <c r="M37" s="319">
        <v>895872.57</v>
      </c>
      <c r="N37" s="319">
        <v>126000</v>
      </c>
      <c r="O37" s="319">
        <v>785.54</v>
      </c>
      <c r="P37" s="319">
        <v>1398930</v>
      </c>
      <c r="Q37" s="319">
        <v>4842</v>
      </c>
      <c r="R37" s="319">
        <v>1641718</v>
      </c>
      <c r="S37" s="319">
        <v>2160</v>
      </c>
      <c r="T37" s="319">
        <v>6400</v>
      </c>
      <c r="U37" s="319">
        <v>542655.97</v>
      </c>
      <c r="V37" s="319">
        <v>25952.799999999999</v>
      </c>
      <c r="W37" s="319">
        <v>94</v>
      </c>
    </row>
    <row r="38" spans="1:23" x14ac:dyDescent="0.25">
      <c r="A38" t="s">
        <v>2561</v>
      </c>
      <c r="B38" s="319">
        <v>438100.44</v>
      </c>
      <c r="C38" s="319">
        <v>27834.799999999999</v>
      </c>
      <c r="D38" s="319">
        <v>44965</v>
      </c>
      <c r="E38" s="319">
        <v>55628.800000000003</v>
      </c>
      <c r="F38" s="319">
        <v>290029.15000000002</v>
      </c>
      <c r="G38" s="319">
        <v>2000</v>
      </c>
      <c r="K38" s="319">
        <v>-1095122.0900000001</v>
      </c>
      <c r="L38" s="319">
        <v>1917883.16</v>
      </c>
      <c r="M38" s="319">
        <v>555963.75</v>
      </c>
      <c r="N38" s="319">
        <v>59790</v>
      </c>
      <c r="O38" s="319">
        <v>424.85</v>
      </c>
      <c r="P38" s="319">
        <v>800610</v>
      </c>
      <c r="R38" s="319">
        <v>1134350</v>
      </c>
      <c r="U38" s="319">
        <v>173252.84</v>
      </c>
      <c r="V38" s="319">
        <v>77388.639999999999</v>
      </c>
    </row>
    <row r="39" spans="1:23" x14ac:dyDescent="0.25">
      <c r="A39" t="s">
        <v>2562</v>
      </c>
      <c r="B39" s="319">
        <v>873337.25</v>
      </c>
      <c r="C39" s="319">
        <v>18592.5</v>
      </c>
      <c r="D39" s="319">
        <v>36558.410000000003</v>
      </c>
      <c r="E39" s="319">
        <v>174317.44</v>
      </c>
      <c r="F39" s="319">
        <v>1013787.24</v>
      </c>
      <c r="G39" s="319">
        <v>28160</v>
      </c>
      <c r="K39" s="319">
        <v>193597.01</v>
      </c>
      <c r="L39" s="319">
        <v>2205072.4900000002</v>
      </c>
      <c r="M39" s="319">
        <v>66719.41</v>
      </c>
      <c r="Q39" s="319">
        <v>3000</v>
      </c>
      <c r="R39" s="319">
        <v>69415</v>
      </c>
      <c r="U39" s="319">
        <v>170539.63</v>
      </c>
      <c r="V39" s="319">
        <v>140001.44</v>
      </c>
    </row>
    <row r="40" spans="1:23" x14ac:dyDescent="0.25">
      <c r="A40" t="s">
        <v>2563</v>
      </c>
      <c r="B40" s="319">
        <v>1155917.98</v>
      </c>
      <c r="C40" s="319">
        <v>30682.639999999999</v>
      </c>
      <c r="D40" s="319">
        <v>145549.19</v>
      </c>
      <c r="E40" s="319">
        <v>2131224.88</v>
      </c>
      <c r="F40" s="319">
        <v>629292.22</v>
      </c>
      <c r="G40" s="319">
        <v>24250</v>
      </c>
      <c r="H40" s="319">
        <v>132.71</v>
      </c>
      <c r="K40" s="319">
        <v>1945386.42</v>
      </c>
      <c r="L40" s="319">
        <v>1879861.02</v>
      </c>
      <c r="M40" s="319">
        <v>934298.16</v>
      </c>
      <c r="N40" s="319">
        <v>138350</v>
      </c>
      <c r="O40" s="319">
        <v>1191.51</v>
      </c>
      <c r="P40" s="319">
        <v>937060</v>
      </c>
      <c r="R40" s="319">
        <v>1163851.24</v>
      </c>
      <c r="S40" s="319">
        <v>15860</v>
      </c>
      <c r="U40" s="319">
        <v>462408.31</v>
      </c>
      <c r="V40" s="319">
        <v>87393.36</v>
      </c>
      <c r="W40" s="319">
        <v>38350</v>
      </c>
    </row>
    <row r="41" spans="1:23" x14ac:dyDescent="0.25">
      <c r="A41" t="s">
        <v>2564</v>
      </c>
      <c r="B41" s="319">
        <v>1228668.69</v>
      </c>
      <c r="C41" s="319">
        <v>151490.19</v>
      </c>
      <c r="D41" s="319">
        <v>118850.5</v>
      </c>
      <c r="E41" s="319">
        <v>579140.13</v>
      </c>
      <c r="F41" s="319">
        <v>518134.05</v>
      </c>
      <c r="K41" s="319">
        <v>-1685020.02</v>
      </c>
      <c r="L41" s="319">
        <v>3832429.73</v>
      </c>
      <c r="M41" s="319">
        <v>846401.07</v>
      </c>
      <c r="N41" s="319">
        <v>345660</v>
      </c>
      <c r="O41" s="319">
        <v>1274.28</v>
      </c>
      <c r="P41" s="319">
        <v>1479910</v>
      </c>
      <c r="Q41" s="319">
        <v>25000</v>
      </c>
      <c r="R41" s="319">
        <v>1702420</v>
      </c>
      <c r="U41" s="319">
        <v>457710.62</v>
      </c>
      <c r="V41" s="319">
        <v>89240.88</v>
      </c>
    </row>
    <row r="42" spans="1:23" x14ac:dyDescent="0.25">
      <c r="A42" t="s">
        <v>2565</v>
      </c>
      <c r="B42" s="319">
        <v>522366.63</v>
      </c>
      <c r="C42" s="319">
        <v>46663.97</v>
      </c>
      <c r="D42" s="319">
        <v>66795.009999999995</v>
      </c>
      <c r="E42" s="319">
        <v>103145.17</v>
      </c>
      <c r="F42" s="319">
        <v>1549547.82</v>
      </c>
      <c r="G42" s="319">
        <v>25750</v>
      </c>
      <c r="K42" s="319">
        <v>252523.2</v>
      </c>
      <c r="L42" s="319">
        <v>1975418.72</v>
      </c>
      <c r="M42" s="319">
        <v>589971.97</v>
      </c>
      <c r="N42" s="319">
        <v>116800</v>
      </c>
      <c r="O42" s="319">
        <v>103.24</v>
      </c>
      <c r="P42" s="319">
        <v>827955</v>
      </c>
      <c r="R42" s="319">
        <v>1023707</v>
      </c>
      <c r="U42" s="319">
        <v>343828.37</v>
      </c>
      <c r="V42" s="319">
        <v>132468.16</v>
      </c>
    </row>
    <row r="43" spans="1:23" x14ac:dyDescent="0.25">
      <c r="A43" t="s">
        <v>2566</v>
      </c>
      <c r="B43" s="319">
        <v>579978.23</v>
      </c>
      <c r="C43" s="319">
        <v>37015.06</v>
      </c>
      <c r="D43" s="319">
        <v>40479.25</v>
      </c>
      <c r="E43" s="319">
        <v>651328.80000000005</v>
      </c>
      <c r="F43" s="319">
        <v>128826.72</v>
      </c>
      <c r="G43" s="319">
        <v>19350</v>
      </c>
      <c r="K43" s="319">
        <v>-351114.96</v>
      </c>
      <c r="L43" s="319">
        <v>1580455.21</v>
      </c>
      <c r="M43" s="319">
        <v>517490.88</v>
      </c>
      <c r="N43" s="319">
        <v>55800</v>
      </c>
      <c r="O43" s="319">
        <v>527.16</v>
      </c>
      <c r="P43" s="319">
        <v>637490</v>
      </c>
      <c r="R43" s="319">
        <v>756417</v>
      </c>
      <c r="U43" s="319">
        <v>226838.51</v>
      </c>
      <c r="V43" s="319">
        <v>39114.720000000001</v>
      </c>
    </row>
    <row r="44" spans="1:23" x14ac:dyDescent="0.25">
      <c r="A44" t="s">
        <v>2567</v>
      </c>
      <c r="B44" s="319">
        <v>744547.66</v>
      </c>
      <c r="C44" s="319">
        <v>61470.47</v>
      </c>
      <c r="D44" s="319">
        <v>69191.02</v>
      </c>
      <c r="E44" s="319">
        <v>341322.52</v>
      </c>
      <c r="F44" s="319">
        <v>599778.39</v>
      </c>
      <c r="G44" s="319">
        <v>27214.26</v>
      </c>
      <c r="K44" s="319">
        <v>-563328.88</v>
      </c>
      <c r="L44" s="319">
        <v>2583577.5299999998</v>
      </c>
      <c r="M44" s="319">
        <v>742318.5</v>
      </c>
      <c r="O44" s="319">
        <v>1149.45</v>
      </c>
      <c r="P44" s="319">
        <v>994700</v>
      </c>
      <c r="R44" s="319">
        <v>1162399</v>
      </c>
      <c r="S44" s="319">
        <v>1980</v>
      </c>
      <c r="U44" s="319">
        <v>671053.80000000005</v>
      </c>
      <c r="V44" s="319">
        <v>133888</v>
      </c>
    </row>
    <row r="45" spans="1:23" x14ac:dyDescent="0.25">
      <c r="A45" t="s">
        <v>2568</v>
      </c>
      <c r="B45" s="319">
        <v>363289.7</v>
      </c>
      <c r="C45" s="319">
        <v>42908.74</v>
      </c>
      <c r="D45" s="319">
        <v>75811.69</v>
      </c>
      <c r="E45" s="319">
        <v>171568.51</v>
      </c>
      <c r="F45" s="319">
        <v>648220.81999999995</v>
      </c>
      <c r="K45" s="319">
        <v>-499743.89</v>
      </c>
      <c r="L45" s="319">
        <v>1850667.12</v>
      </c>
      <c r="M45" s="319">
        <v>315613.42</v>
      </c>
      <c r="O45" s="319">
        <v>75.94</v>
      </c>
      <c r="P45" s="319">
        <v>443350</v>
      </c>
      <c r="R45" s="319">
        <v>561728</v>
      </c>
      <c r="U45" s="319">
        <v>207784.89</v>
      </c>
      <c r="V45" s="319">
        <v>38650.239999999998</v>
      </c>
    </row>
    <row r="46" spans="1:23" x14ac:dyDescent="0.25">
      <c r="A46" t="s">
        <v>2569</v>
      </c>
      <c r="B46" s="319">
        <v>581817.81000000006</v>
      </c>
      <c r="C46" s="319">
        <v>45584.34</v>
      </c>
      <c r="D46" s="319">
        <v>50494.98</v>
      </c>
      <c r="E46" s="319">
        <v>218402.68</v>
      </c>
      <c r="F46" s="319">
        <v>423079.06</v>
      </c>
      <c r="G46" s="319">
        <v>26511.14</v>
      </c>
      <c r="K46" s="319">
        <v>-2180229.0099999998</v>
      </c>
      <c r="L46" s="319">
        <v>3139393.79</v>
      </c>
      <c r="M46" s="319">
        <v>839509.19</v>
      </c>
      <c r="N46" s="319">
        <v>255000</v>
      </c>
      <c r="O46" s="319">
        <v>296.75</v>
      </c>
      <c r="P46" s="319">
        <v>671590</v>
      </c>
      <c r="R46" s="319">
        <v>905448</v>
      </c>
      <c r="S46" s="319">
        <v>160</v>
      </c>
      <c r="T46" s="319">
        <v>1220</v>
      </c>
      <c r="U46" s="319">
        <v>439158.75</v>
      </c>
      <c r="V46" s="319">
        <v>86706.240000000005</v>
      </c>
    </row>
    <row r="47" spans="1:23" x14ac:dyDescent="0.25">
      <c r="A47" t="s">
        <v>2570</v>
      </c>
      <c r="B47" s="319">
        <v>213171.91</v>
      </c>
      <c r="C47" s="319">
        <v>9409</v>
      </c>
      <c r="D47" s="319">
        <v>27072</v>
      </c>
      <c r="E47" s="319">
        <v>130905.24</v>
      </c>
      <c r="F47" s="319">
        <v>813566.51</v>
      </c>
      <c r="K47" s="319">
        <v>-1239519.8600000001</v>
      </c>
      <c r="L47" s="319">
        <v>2592803.14</v>
      </c>
      <c r="M47" s="319">
        <v>488576.58</v>
      </c>
      <c r="O47" s="319">
        <v>287.16000000000003</v>
      </c>
      <c r="P47" s="319">
        <v>757920</v>
      </c>
      <c r="R47" s="319">
        <v>906736</v>
      </c>
      <c r="U47" s="319">
        <v>349086.56</v>
      </c>
      <c r="V47" s="319">
        <v>150119.79999999999</v>
      </c>
    </row>
    <row r="48" spans="1:23" x14ac:dyDescent="0.25">
      <c r="A48" t="s">
        <v>2571</v>
      </c>
      <c r="B48" s="319">
        <v>555933.29</v>
      </c>
      <c r="C48" s="319">
        <v>33035.85</v>
      </c>
      <c r="D48" s="319">
        <v>135592.45000000001</v>
      </c>
      <c r="E48" s="319">
        <v>-294293.56</v>
      </c>
      <c r="F48" s="319">
        <v>296068</v>
      </c>
      <c r="G48" s="319">
        <v>112650</v>
      </c>
      <c r="K48" s="319">
        <v>-1629897.18</v>
      </c>
      <c r="L48" s="319">
        <v>2213150.63</v>
      </c>
      <c r="M48" s="319">
        <v>345757.43</v>
      </c>
      <c r="N48" s="319">
        <v>80000</v>
      </c>
      <c r="O48" s="319">
        <v>607.46</v>
      </c>
      <c r="P48" s="319">
        <v>714450</v>
      </c>
      <c r="Q48" s="319">
        <v>10500</v>
      </c>
      <c r="R48" s="319">
        <v>784105</v>
      </c>
      <c r="U48" s="319">
        <v>296099.71000000002</v>
      </c>
      <c r="V48" s="319">
        <v>40677.599999999999</v>
      </c>
    </row>
    <row r="49" spans="1:22" x14ac:dyDescent="0.25">
      <c r="A49" t="s">
        <v>2572</v>
      </c>
      <c r="B49" s="319">
        <v>231017.74</v>
      </c>
      <c r="D49" s="319">
        <v>34991.74</v>
      </c>
      <c r="E49" s="319">
        <v>1324893.76</v>
      </c>
      <c r="F49" s="319">
        <v>502546.44</v>
      </c>
      <c r="G49" s="319">
        <v>3400</v>
      </c>
      <c r="K49" s="319">
        <v>200915.46</v>
      </c>
      <c r="L49" s="319">
        <v>2118686.35</v>
      </c>
      <c r="M49" s="319">
        <v>47637.74</v>
      </c>
      <c r="R49" s="319">
        <v>40669</v>
      </c>
      <c r="U49" s="319">
        <v>123149.99</v>
      </c>
      <c r="V49" s="319">
        <v>113370.88</v>
      </c>
    </row>
    <row r="50" spans="1:22" x14ac:dyDescent="0.25">
      <c r="A50" t="s">
        <v>2573</v>
      </c>
      <c r="B50" s="319">
        <v>1011718.03</v>
      </c>
      <c r="C50" s="319">
        <v>27582.75</v>
      </c>
      <c r="D50" s="319">
        <v>18936.57</v>
      </c>
      <c r="E50" s="319">
        <v>791116.61</v>
      </c>
      <c r="F50" s="319">
        <v>277995.84999999998</v>
      </c>
      <c r="G50" s="319">
        <v>25680</v>
      </c>
      <c r="H50" s="319">
        <v>0</v>
      </c>
      <c r="I50" s="319">
        <v>1409</v>
      </c>
      <c r="K50" s="319">
        <v>-1193012.6499999999</v>
      </c>
      <c r="L50" s="319">
        <v>3206691.97</v>
      </c>
      <c r="M50" s="319">
        <v>1383058.03</v>
      </c>
      <c r="N50" s="319">
        <v>280600</v>
      </c>
      <c r="O50" s="319">
        <v>1068.21</v>
      </c>
      <c r="P50" s="319">
        <v>1716811</v>
      </c>
      <c r="R50" s="319">
        <v>2053398</v>
      </c>
      <c r="S50" s="319">
        <v>4000</v>
      </c>
      <c r="U50" s="319">
        <v>1083511.3600000001</v>
      </c>
      <c r="V50" s="319">
        <v>154046.39000000001</v>
      </c>
    </row>
    <row r="51" spans="1:22" x14ac:dyDescent="0.25">
      <c r="A51" t="s">
        <v>2574</v>
      </c>
      <c r="B51" s="319">
        <v>1219246.1100000001</v>
      </c>
      <c r="C51" s="319">
        <v>22940.14</v>
      </c>
      <c r="D51" s="319">
        <v>65057.21</v>
      </c>
      <c r="E51" s="319">
        <v>4</v>
      </c>
      <c r="F51" s="319">
        <v>888557.06</v>
      </c>
      <c r="G51" s="319">
        <v>22000</v>
      </c>
      <c r="H51" s="319">
        <v>0</v>
      </c>
      <c r="K51" s="319">
        <v>-772789.24</v>
      </c>
      <c r="L51" s="319">
        <v>2598703.46</v>
      </c>
      <c r="M51" s="319">
        <v>1691472.25</v>
      </c>
      <c r="O51" s="319">
        <v>1275.22</v>
      </c>
      <c r="P51" s="319">
        <v>1642165</v>
      </c>
      <c r="R51" s="319">
        <v>2147717.52</v>
      </c>
      <c r="U51" s="319">
        <v>596749.73</v>
      </c>
      <c r="V51" s="319">
        <v>242554.92</v>
      </c>
    </row>
    <row r="52" spans="1:22" x14ac:dyDescent="0.25">
      <c r="A52" t="s">
        <v>2575</v>
      </c>
      <c r="B52" s="319">
        <v>761003.2</v>
      </c>
      <c r="C52" s="319">
        <v>37372.949999999997</v>
      </c>
      <c r="D52" s="319">
        <v>51377.03</v>
      </c>
      <c r="E52" s="319">
        <v>121055.4</v>
      </c>
      <c r="F52" s="319">
        <v>133578.57</v>
      </c>
      <c r="H52" s="319">
        <v>0</v>
      </c>
      <c r="K52" s="319">
        <v>-1412465.94</v>
      </c>
      <c r="L52" s="319">
        <v>2341456.5299999998</v>
      </c>
      <c r="M52" s="319">
        <v>1176743.05</v>
      </c>
      <c r="N52" s="319">
        <v>83080</v>
      </c>
      <c r="O52" s="319">
        <v>893.54</v>
      </c>
      <c r="P52" s="319">
        <v>537315.30000000005</v>
      </c>
      <c r="R52" s="319">
        <v>958638.9</v>
      </c>
      <c r="S52" s="319">
        <v>5090</v>
      </c>
      <c r="T52" s="319">
        <v>8544</v>
      </c>
      <c r="U52" s="319">
        <v>511553.09</v>
      </c>
      <c r="V52" s="319">
        <v>138809.34</v>
      </c>
    </row>
    <row r="53" spans="1:22" x14ac:dyDescent="0.25">
      <c r="A53" t="s">
        <v>2576</v>
      </c>
      <c r="B53" s="319">
        <v>1120746.57</v>
      </c>
      <c r="C53" s="319">
        <v>21035.58</v>
      </c>
      <c r="D53" s="319">
        <v>114857.2</v>
      </c>
      <c r="E53" s="319">
        <v>1743927.23</v>
      </c>
      <c r="F53" s="319">
        <v>615522.02</v>
      </c>
      <c r="H53" s="319">
        <v>0</v>
      </c>
      <c r="K53" s="319">
        <v>1614750.46</v>
      </c>
      <c r="L53" s="319">
        <v>1574485.41</v>
      </c>
      <c r="M53" s="319">
        <v>2429504.66</v>
      </c>
      <c r="N53" s="319">
        <v>317400</v>
      </c>
      <c r="O53" s="319">
        <v>1103.58</v>
      </c>
      <c r="P53" s="319">
        <v>1180204.2</v>
      </c>
      <c r="R53" s="319">
        <v>1925775.4</v>
      </c>
      <c r="S53" s="319">
        <v>400</v>
      </c>
      <c r="T53" s="319">
        <v>968</v>
      </c>
      <c r="U53" s="319">
        <v>1263527.74</v>
      </c>
      <c r="V53" s="319">
        <v>310688.57</v>
      </c>
    </row>
    <row r="54" spans="1:22" x14ac:dyDescent="0.25">
      <c r="A54" t="s">
        <v>2577</v>
      </c>
      <c r="B54" s="319">
        <v>592799.06999999995</v>
      </c>
      <c r="C54" s="319">
        <v>1964.75</v>
      </c>
      <c r="D54" s="319">
        <v>46280.02</v>
      </c>
      <c r="E54" s="319">
        <v>2</v>
      </c>
      <c r="F54" s="319">
        <v>98572.63</v>
      </c>
      <c r="G54" s="319">
        <v>13500</v>
      </c>
      <c r="H54" s="319">
        <v>0</v>
      </c>
      <c r="K54" s="319">
        <v>-1038578.8</v>
      </c>
      <c r="L54" s="319">
        <v>1566508.7</v>
      </c>
      <c r="M54" s="319">
        <v>642472.81999999995</v>
      </c>
      <c r="N54" s="319">
        <v>40000</v>
      </c>
      <c r="O54" s="319">
        <v>565.25</v>
      </c>
      <c r="P54" s="319">
        <v>996341.5</v>
      </c>
      <c r="R54" s="319">
        <v>1189405.5</v>
      </c>
      <c r="U54" s="319">
        <v>274283.98</v>
      </c>
      <c r="V54" s="319">
        <v>17501.52</v>
      </c>
    </row>
    <row r="55" spans="1:22" x14ac:dyDescent="0.25">
      <c r="A55" t="s">
        <v>2578</v>
      </c>
      <c r="B55" s="319">
        <v>408081.22</v>
      </c>
      <c r="C55" s="319">
        <v>23400.82</v>
      </c>
      <c r="D55" s="319">
        <v>26632.14</v>
      </c>
      <c r="E55" s="319">
        <v>11144.24</v>
      </c>
      <c r="F55" s="319">
        <v>86817.06</v>
      </c>
      <c r="G55" s="319">
        <v>14875</v>
      </c>
      <c r="H55" s="319">
        <v>0</v>
      </c>
      <c r="K55" s="319">
        <v>-2095328.65</v>
      </c>
      <c r="L55" s="319">
        <v>2534998.48</v>
      </c>
      <c r="M55" s="319">
        <v>958747.31</v>
      </c>
      <c r="O55" s="319">
        <v>541.15</v>
      </c>
      <c r="P55" s="319">
        <v>1764170.5</v>
      </c>
      <c r="R55" s="319">
        <v>2033280.5</v>
      </c>
      <c r="S55" s="319">
        <v>440</v>
      </c>
      <c r="U55" s="319">
        <v>558702.67000000004</v>
      </c>
      <c r="V55" s="319">
        <v>29505.14</v>
      </c>
    </row>
    <row r="56" spans="1:22" x14ac:dyDescent="0.25">
      <c r="A56" t="s">
        <v>2579</v>
      </c>
      <c r="B56" s="319">
        <v>781582.31</v>
      </c>
      <c r="C56" s="319">
        <v>67165.3</v>
      </c>
      <c r="D56" s="319">
        <v>50636.24</v>
      </c>
      <c r="E56" s="319">
        <v>148418.72</v>
      </c>
      <c r="F56" s="319">
        <v>184030.85</v>
      </c>
      <c r="G56" s="319">
        <v>23550</v>
      </c>
      <c r="H56" s="319">
        <v>0</v>
      </c>
      <c r="K56" s="319">
        <v>-1400985.75</v>
      </c>
      <c r="L56" s="319">
        <v>2415193.5099999998</v>
      </c>
      <c r="M56" s="319">
        <v>1399037.57</v>
      </c>
      <c r="O56" s="319">
        <v>1037.3</v>
      </c>
      <c r="P56" s="319">
        <v>1048799.5</v>
      </c>
      <c r="R56" s="319">
        <v>1334378.5</v>
      </c>
      <c r="S56" s="319">
        <v>16132.9</v>
      </c>
      <c r="U56" s="319">
        <v>850410.14</v>
      </c>
      <c r="V56" s="319">
        <v>53877.17</v>
      </c>
    </row>
    <row r="57" spans="1:22" x14ac:dyDescent="0.25">
      <c r="A57" t="s">
        <v>2580</v>
      </c>
      <c r="B57" s="319">
        <v>421900.6</v>
      </c>
      <c r="C57" s="319">
        <v>33</v>
      </c>
      <c r="D57" s="319">
        <v>48532.800000000003</v>
      </c>
      <c r="E57" s="319">
        <v>172243.04</v>
      </c>
      <c r="F57" s="319">
        <v>82921.679999999993</v>
      </c>
      <c r="H57" s="319">
        <v>0</v>
      </c>
      <c r="K57" s="319">
        <v>-695333.11</v>
      </c>
      <c r="L57" s="319">
        <v>1430245.31</v>
      </c>
      <c r="M57" s="319">
        <v>824187.85</v>
      </c>
      <c r="O57" s="319">
        <v>480.19</v>
      </c>
      <c r="P57" s="319">
        <v>1172174.5</v>
      </c>
      <c r="R57" s="319">
        <v>1371067.5</v>
      </c>
      <c r="S57" s="319">
        <v>3000</v>
      </c>
      <c r="U57" s="319">
        <v>462198.31</v>
      </c>
      <c r="V57" s="319">
        <v>169857.81</v>
      </c>
    </row>
    <row r="58" spans="1:22" x14ac:dyDescent="0.25">
      <c r="A58" t="s">
        <v>2581</v>
      </c>
      <c r="B58" s="319">
        <v>683442.25</v>
      </c>
      <c r="C58" s="319">
        <v>170422.95</v>
      </c>
      <c r="D58" s="319">
        <v>74908.58</v>
      </c>
      <c r="E58" s="319">
        <v>3</v>
      </c>
      <c r="F58" s="319">
        <v>1275768.3500000001</v>
      </c>
      <c r="H58" s="319">
        <v>0</v>
      </c>
      <c r="K58" s="319">
        <v>-1194587.6599999999</v>
      </c>
      <c r="L58" s="319">
        <v>2897338.69</v>
      </c>
      <c r="M58" s="319">
        <v>1744853.76</v>
      </c>
      <c r="N58" s="319">
        <v>488000</v>
      </c>
      <c r="O58" s="319">
        <v>479.28</v>
      </c>
      <c r="P58" s="319">
        <v>1298331.3999999999</v>
      </c>
      <c r="Q58" s="319">
        <v>716</v>
      </c>
      <c r="R58" s="319">
        <v>1588862.4</v>
      </c>
      <c r="S58" s="319">
        <v>14351</v>
      </c>
      <c r="T58" s="319">
        <v>4036</v>
      </c>
      <c r="U58" s="319">
        <v>1233090.58</v>
      </c>
      <c r="V58" s="319">
        <v>190246.36</v>
      </c>
    </row>
    <row r="59" spans="1:22" x14ac:dyDescent="0.25">
      <c r="A59" t="s">
        <v>2582</v>
      </c>
      <c r="B59" s="319">
        <v>592930.06999999995</v>
      </c>
      <c r="C59" s="319">
        <v>76320</v>
      </c>
      <c r="D59" s="319">
        <v>116788.23</v>
      </c>
      <c r="E59" s="319">
        <v>2</v>
      </c>
      <c r="F59" s="319">
        <v>128434.32</v>
      </c>
      <c r="G59" s="319">
        <v>21600</v>
      </c>
      <c r="H59" s="319">
        <v>0</v>
      </c>
      <c r="K59" s="319">
        <v>-2919281.03</v>
      </c>
      <c r="L59" s="319">
        <v>3457082.1</v>
      </c>
      <c r="M59" s="319">
        <v>944994.98</v>
      </c>
      <c r="N59" s="319">
        <v>72000</v>
      </c>
      <c r="O59" s="319">
        <v>521.59</v>
      </c>
      <c r="P59" s="319">
        <v>814252.5</v>
      </c>
      <c r="R59" s="319">
        <v>1080497.1000000001</v>
      </c>
      <c r="S59" s="319">
        <v>6975</v>
      </c>
      <c r="T59" s="319">
        <v>2006</v>
      </c>
      <c r="U59" s="319">
        <v>311558.12</v>
      </c>
      <c r="V59" s="319">
        <v>75659.3</v>
      </c>
    </row>
    <row r="60" spans="1:22" x14ac:dyDescent="0.25">
      <c r="A60" t="s">
        <v>2583</v>
      </c>
      <c r="B60" s="319">
        <v>208155.15</v>
      </c>
      <c r="C60" s="319">
        <v>59453</v>
      </c>
      <c r="D60" s="319">
        <v>17510</v>
      </c>
      <c r="E60" s="319">
        <v>872353.09</v>
      </c>
      <c r="F60" s="319">
        <v>131716.17000000001</v>
      </c>
      <c r="H60" s="319">
        <v>0</v>
      </c>
      <c r="K60" s="319">
        <v>886521.56</v>
      </c>
      <c r="L60" s="319">
        <v>339109.18</v>
      </c>
      <c r="M60" s="319">
        <v>900221.84</v>
      </c>
      <c r="O60" s="319">
        <v>294.87</v>
      </c>
      <c r="P60" s="319">
        <v>702940</v>
      </c>
      <c r="R60" s="319">
        <v>946759</v>
      </c>
      <c r="U60" s="319">
        <v>498644</v>
      </c>
      <c r="V60" s="319">
        <v>94497.04</v>
      </c>
    </row>
    <row r="61" spans="1:22" x14ac:dyDescent="0.25">
      <c r="A61" t="s">
        <v>2584</v>
      </c>
      <c r="B61" s="319">
        <v>427602.82</v>
      </c>
      <c r="C61" s="319">
        <v>14433.92</v>
      </c>
      <c r="D61" s="319">
        <v>90543.61</v>
      </c>
      <c r="E61" s="319">
        <v>1045912.15</v>
      </c>
      <c r="F61" s="319">
        <v>58747.03</v>
      </c>
      <c r="H61" s="319">
        <v>0</v>
      </c>
      <c r="K61" s="319">
        <v>-265217.33</v>
      </c>
      <c r="L61" s="319">
        <v>1695206.85</v>
      </c>
      <c r="M61" s="319">
        <v>692669.32</v>
      </c>
      <c r="O61" s="319">
        <v>381.18</v>
      </c>
      <c r="P61" s="319">
        <v>845131</v>
      </c>
      <c r="R61" s="319">
        <v>1091021.3999999999</v>
      </c>
      <c r="U61" s="319">
        <v>174458.81</v>
      </c>
      <c r="V61" s="319">
        <v>65451.28</v>
      </c>
    </row>
    <row r="62" spans="1:22" x14ac:dyDescent="0.25">
      <c r="A62" t="s">
        <v>2585</v>
      </c>
      <c r="B62" s="319">
        <v>727434.06</v>
      </c>
      <c r="C62" s="319">
        <v>18427.939999999999</v>
      </c>
      <c r="D62" s="319">
        <v>65283.64</v>
      </c>
      <c r="E62" s="319">
        <v>74041.8</v>
      </c>
      <c r="F62" s="319">
        <v>145370.63</v>
      </c>
      <c r="G62" s="319">
        <v>41922.07</v>
      </c>
      <c r="H62" s="319">
        <v>0</v>
      </c>
      <c r="K62" s="319">
        <v>-1875604.12</v>
      </c>
      <c r="L62" s="319">
        <v>2729343.72</v>
      </c>
      <c r="M62" s="319">
        <v>1006490.44</v>
      </c>
      <c r="O62" s="319">
        <v>768.26</v>
      </c>
      <c r="P62" s="319">
        <v>962848.5</v>
      </c>
      <c r="R62" s="319">
        <v>1189495.78</v>
      </c>
      <c r="S62" s="319">
        <v>4000</v>
      </c>
      <c r="T62" s="319">
        <v>1660</v>
      </c>
      <c r="U62" s="319">
        <v>532124.62</v>
      </c>
      <c r="V62" s="319">
        <v>107930.4</v>
      </c>
    </row>
    <row r="63" spans="1:22" x14ac:dyDescent="0.25">
      <c r="A63" t="s">
        <v>2586</v>
      </c>
      <c r="B63" s="319">
        <v>1150956.48</v>
      </c>
      <c r="C63" s="319">
        <v>26982.29</v>
      </c>
      <c r="D63" s="319">
        <v>25513.05</v>
      </c>
      <c r="E63" s="319">
        <v>24082</v>
      </c>
      <c r="F63" s="319">
        <v>522999.08</v>
      </c>
      <c r="G63" s="319">
        <v>24580</v>
      </c>
      <c r="H63" s="319">
        <v>0</v>
      </c>
      <c r="K63" s="319">
        <v>-1812144.48</v>
      </c>
      <c r="L63" s="319">
        <v>3207310.61</v>
      </c>
      <c r="M63" s="319">
        <v>1443776.04</v>
      </c>
      <c r="N63" s="319">
        <v>93780</v>
      </c>
      <c r="O63" s="319">
        <v>1102.29</v>
      </c>
      <c r="P63" s="319">
        <v>1787250.5</v>
      </c>
      <c r="R63" s="319">
        <v>2075148.9</v>
      </c>
      <c r="S63" s="319">
        <v>3490</v>
      </c>
      <c r="T63" s="319">
        <v>3040</v>
      </c>
      <c r="U63" s="319">
        <v>695839.9</v>
      </c>
      <c r="V63" s="319">
        <v>217603.26</v>
      </c>
    </row>
    <row r="64" spans="1:22" x14ac:dyDescent="0.25">
      <c r="A64" t="s">
        <v>2587</v>
      </c>
      <c r="B64" s="319">
        <v>998267.43</v>
      </c>
      <c r="C64" s="319">
        <v>18332.29</v>
      </c>
      <c r="D64" s="319">
        <v>179670.66</v>
      </c>
      <c r="E64" s="319">
        <v>1110765.49</v>
      </c>
      <c r="F64" s="319">
        <v>199261.57</v>
      </c>
      <c r="H64" s="319">
        <v>0</v>
      </c>
      <c r="K64" s="319">
        <v>-431265.11</v>
      </c>
      <c r="L64" s="319">
        <v>2601971.02</v>
      </c>
      <c r="M64" s="319">
        <v>1404268.4</v>
      </c>
      <c r="N64" s="319">
        <v>130400</v>
      </c>
      <c r="O64" s="319">
        <v>1047.8599999999999</v>
      </c>
      <c r="P64" s="319">
        <v>973147</v>
      </c>
      <c r="R64" s="319">
        <v>1321204</v>
      </c>
      <c r="T64" s="319">
        <v>4680</v>
      </c>
      <c r="U64" s="319">
        <v>677694.8</v>
      </c>
      <c r="V64" s="319">
        <v>169692.93</v>
      </c>
    </row>
    <row r="65" spans="1:23" x14ac:dyDescent="0.25">
      <c r="A65" t="s">
        <v>2588</v>
      </c>
      <c r="B65" s="319">
        <v>773478.24</v>
      </c>
      <c r="C65" s="319">
        <v>37021.699999999997</v>
      </c>
      <c r="D65" s="319">
        <v>67661.8</v>
      </c>
      <c r="E65" s="319">
        <v>801327.12</v>
      </c>
      <c r="F65" s="319">
        <v>67524.97</v>
      </c>
      <c r="G65" s="319">
        <v>15000</v>
      </c>
      <c r="H65" s="319">
        <v>0</v>
      </c>
      <c r="K65" s="319">
        <v>-1644258.13</v>
      </c>
      <c r="L65" s="319">
        <v>3048211.32</v>
      </c>
      <c r="M65" s="319">
        <v>1075950.83</v>
      </c>
      <c r="N65" s="319">
        <v>127000</v>
      </c>
      <c r="O65" s="319">
        <v>757.2</v>
      </c>
      <c r="P65" s="319">
        <v>1331656</v>
      </c>
      <c r="Q65" s="319">
        <v>5910</v>
      </c>
      <c r="R65" s="319">
        <v>1627078.6</v>
      </c>
      <c r="U65" s="319">
        <v>545727.56000000006</v>
      </c>
      <c r="V65" s="319">
        <v>40407.230000000003</v>
      </c>
    </row>
    <row r="66" spans="1:23" x14ac:dyDescent="0.25">
      <c r="A66" t="s">
        <v>2609</v>
      </c>
      <c r="B66" s="319">
        <v>774851.68</v>
      </c>
      <c r="C66" s="319">
        <v>11465.03</v>
      </c>
      <c r="D66" s="319">
        <v>46088.61</v>
      </c>
      <c r="E66" s="319">
        <v>343940.31</v>
      </c>
      <c r="F66" s="319">
        <v>126288.67</v>
      </c>
      <c r="G66" s="319">
        <v>9340</v>
      </c>
      <c r="H66" s="319">
        <v>0</v>
      </c>
      <c r="K66" s="319">
        <v>-207995.26</v>
      </c>
      <c r="L66" s="319">
        <v>1312112.72</v>
      </c>
      <c r="M66" s="319">
        <v>1069384.3600000001</v>
      </c>
      <c r="N66" s="319">
        <v>22220</v>
      </c>
      <c r="O66" s="319">
        <v>833.58</v>
      </c>
      <c r="P66" s="319">
        <v>763247.5</v>
      </c>
      <c r="R66" s="319">
        <v>1073454.5</v>
      </c>
      <c r="U66" s="319">
        <v>452762.34</v>
      </c>
      <c r="V66" s="319">
        <v>140291.76</v>
      </c>
    </row>
    <row r="67" spans="1:23" x14ac:dyDescent="0.25">
      <c r="A67" t="s">
        <v>2589</v>
      </c>
      <c r="B67" s="319">
        <v>945000.71</v>
      </c>
      <c r="C67" s="319">
        <v>23375.46</v>
      </c>
      <c r="D67" s="319">
        <v>54323.4</v>
      </c>
      <c r="E67" s="319">
        <v>703606.75</v>
      </c>
      <c r="F67" s="319">
        <v>244882.22</v>
      </c>
      <c r="G67" s="319">
        <v>23700</v>
      </c>
      <c r="H67" s="319">
        <v>0</v>
      </c>
      <c r="K67" s="319">
        <v>952499.98</v>
      </c>
      <c r="L67" s="319">
        <v>997975.02</v>
      </c>
      <c r="M67" s="319">
        <v>633650.74</v>
      </c>
      <c r="N67" s="319">
        <v>65740</v>
      </c>
      <c r="O67" s="319">
        <v>1124.48</v>
      </c>
      <c r="P67" s="319">
        <v>961460</v>
      </c>
      <c r="Q67" s="319">
        <v>26839</v>
      </c>
      <c r="R67" s="319">
        <v>1162970</v>
      </c>
      <c r="U67" s="319">
        <v>440614.36</v>
      </c>
      <c r="V67" s="319">
        <v>88216.320000000007</v>
      </c>
    </row>
    <row r="68" spans="1:23" x14ac:dyDescent="0.25">
      <c r="A68" t="s">
        <v>2590</v>
      </c>
      <c r="B68" s="319">
        <v>495848.13</v>
      </c>
      <c r="C68" s="319">
        <v>66864.55</v>
      </c>
      <c r="D68" s="319">
        <v>69812.240000000005</v>
      </c>
      <c r="E68" s="319">
        <v>555293.80000000005</v>
      </c>
      <c r="F68" s="319">
        <v>252423.21</v>
      </c>
      <c r="G68" s="319">
        <v>53570</v>
      </c>
      <c r="H68" s="319">
        <v>0</v>
      </c>
      <c r="J68" s="319">
        <v>4031791.24</v>
      </c>
      <c r="K68" s="319">
        <v>-2735364.35</v>
      </c>
      <c r="M68" s="319">
        <v>853646.79</v>
      </c>
      <c r="N68" s="319">
        <v>106310</v>
      </c>
      <c r="O68" s="319">
        <v>610.64</v>
      </c>
      <c r="P68" s="319">
        <v>823360</v>
      </c>
      <c r="R68" s="319">
        <v>1037759</v>
      </c>
      <c r="U68" s="319">
        <v>592554.99</v>
      </c>
      <c r="V68" s="319">
        <v>63368.4</v>
      </c>
    </row>
    <row r="69" spans="1:23" x14ac:dyDescent="0.25">
      <c r="A69" t="s">
        <v>2591</v>
      </c>
      <c r="B69" s="319">
        <v>1039668.09</v>
      </c>
      <c r="C69" s="319">
        <v>26085.4</v>
      </c>
      <c r="D69" s="319">
        <v>70825.42</v>
      </c>
      <c r="E69" s="319">
        <v>218108.42</v>
      </c>
      <c r="F69" s="319">
        <v>586678.81999999995</v>
      </c>
      <c r="G69" s="319">
        <v>91950</v>
      </c>
      <c r="H69" s="319">
        <v>0</v>
      </c>
      <c r="K69" s="319">
        <v>1283097.27</v>
      </c>
      <c r="L69" s="319">
        <v>73641.19</v>
      </c>
      <c r="M69" s="319">
        <v>1565325.32</v>
      </c>
      <c r="N69" s="319">
        <v>344700</v>
      </c>
      <c r="O69" s="319">
        <v>1076.5</v>
      </c>
      <c r="P69" s="319">
        <v>1512140</v>
      </c>
      <c r="Q69" s="319">
        <v>54932</v>
      </c>
      <c r="R69" s="319">
        <v>1917944</v>
      </c>
      <c r="S69" s="319">
        <v>3280</v>
      </c>
      <c r="T69" s="319">
        <v>5607</v>
      </c>
      <c r="U69" s="319">
        <v>981056.17</v>
      </c>
      <c r="V69" s="319">
        <v>77608.960000000006</v>
      </c>
    </row>
    <row r="70" spans="1:23" x14ac:dyDescent="0.25">
      <c r="A70" t="s">
        <v>2592</v>
      </c>
      <c r="B70" s="319">
        <v>201318.41</v>
      </c>
      <c r="C70" s="319">
        <v>28120</v>
      </c>
      <c r="D70" s="319">
        <v>62619.65</v>
      </c>
      <c r="E70" s="319">
        <v>3</v>
      </c>
      <c r="F70" s="319">
        <v>-228112.1</v>
      </c>
      <c r="H70" s="319">
        <v>0</v>
      </c>
      <c r="J70" s="319">
        <v>-490674.02</v>
      </c>
      <c r="L70" s="319">
        <v>607615.71</v>
      </c>
      <c r="M70" s="319">
        <v>718455.21</v>
      </c>
      <c r="N70" s="319">
        <v>94600</v>
      </c>
      <c r="O70" s="319">
        <v>179.34</v>
      </c>
      <c r="Q70" s="319">
        <v>786960</v>
      </c>
      <c r="R70" s="319">
        <v>1026732</v>
      </c>
      <c r="U70" s="319">
        <v>460550.48</v>
      </c>
      <c r="V70" s="319">
        <v>165904.79999999999</v>
      </c>
    </row>
    <row r="71" spans="1:23" x14ac:dyDescent="0.25">
      <c r="A71" t="s">
        <v>2593</v>
      </c>
      <c r="B71" s="319">
        <v>505127.31</v>
      </c>
      <c r="C71" s="319">
        <v>0</v>
      </c>
      <c r="D71" s="319">
        <v>40593.43</v>
      </c>
      <c r="E71" s="319">
        <v>-588539.71</v>
      </c>
      <c r="F71" s="319">
        <v>723491.79</v>
      </c>
      <c r="G71" s="319">
        <v>-164250</v>
      </c>
      <c r="H71" s="319">
        <v>0</v>
      </c>
      <c r="K71" s="319">
        <v>-2738270.77</v>
      </c>
      <c r="L71" s="319">
        <v>3812852.35</v>
      </c>
      <c r="M71" s="319">
        <v>672753.43</v>
      </c>
      <c r="O71" s="319">
        <v>267</v>
      </c>
      <c r="P71" s="319">
        <v>1539956</v>
      </c>
      <c r="Q71" s="319">
        <v>-8606.58</v>
      </c>
      <c r="R71" s="319">
        <v>1708716</v>
      </c>
      <c r="U71" s="319">
        <v>407382.69</v>
      </c>
      <c r="V71" s="319">
        <v>313029.92</v>
      </c>
      <c r="W71" s="319">
        <v>4900</v>
      </c>
    </row>
    <row r="72" spans="1:23" x14ac:dyDescent="0.25">
      <c r="A72" t="s">
        <v>2594</v>
      </c>
      <c r="B72" s="319">
        <v>486393.11</v>
      </c>
      <c r="C72" s="319">
        <v>141172.66</v>
      </c>
      <c r="D72" s="319">
        <v>65533.91</v>
      </c>
      <c r="E72" s="319">
        <v>438091.35</v>
      </c>
      <c r="F72" s="319">
        <v>167179.99</v>
      </c>
      <c r="G72" s="319">
        <v>85575</v>
      </c>
      <c r="H72" s="319">
        <v>0</v>
      </c>
      <c r="K72" s="319">
        <v>-863061.86</v>
      </c>
      <c r="L72" s="319">
        <v>1909993.72</v>
      </c>
      <c r="M72" s="319">
        <v>919818.66</v>
      </c>
      <c r="O72" s="319">
        <v>378.11</v>
      </c>
      <c r="P72" s="319">
        <v>907270</v>
      </c>
      <c r="Q72" s="319">
        <v>62621</v>
      </c>
      <c r="R72" s="319">
        <v>1191024</v>
      </c>
      <c r="U72" s="319">
        <v>435814.97</v>
      </c>
      <c r="V72" s="319">
        <v>97384.639999999999</v>
      </c>
    </row>
    <row r="73" spans="1:23" x14ac:dyDescent="0.25">
      <c r="A73" t="s">
        <v>2595</v>
      </c>
      <c r="B73" s="319">
        <v>579891.36</v>
      </c>
      <c r="C73" s="319">
        <v>52889.8</v>
      </c>
      <c r="D73" s="319">
        <v>123774.99</v>
      </c>
      <c r="E73" s="319">
        <v>174681.59</v>
      </c>
      <c r="F73" s="319">
        <v>-1430.86</v>
      </c>
      <c r="G73" s="319">
        <v>8650</v>
      </c>
      <c r="H73" s="319">
        <v>0</v>
      </c>
      <c r="K73" s="319">
        <v>-759973.81</v>
      </c>
      <c r="L73" s="319">
        <v>1439320.15</v>
      </c>
      <c r="M73" s="319">
        <v>985036.9</v>
      </c>
      <c r="O73" s="319">
        <v>494.32</v>
      </c>
      <c r="P73" s="319">
        <v>778320</v>
      </c>
      <c r="Q73" s="319">
        <v>56813</v>
      </c>
      <c r="R73" s="319">
        <v>1154652</v>
      </c>
      <c r="U73" s="319">
        <v>318476.96999999997</v>
      </c>
      <c r="V73" s="319">
        <v>105724.71</v>
      </c>
    </row>
    <row r="74" spans="1:23" x14ac:dyDescent="0.25">
      <c r="A74" t="s">
        <v>2596</v>
      </c>
      <c r="B74" s="319">
        <v>798137.77</v>
      </c>
      <c r="C74" s="319">
        <v>57578.16</v>
      </c>
      <c r="D74" s="319">
        <v>45339.81</v>
      </c>
      <c r="E74" s="319">
        <v>815534.03</v>
      </c>
      <c r="F74" s="319">
        <v>191285.45</v>
      </c>
      <c r="G74" s="319">
        <v>307935</v>
      </c>
      <c r="H74" s="319">
        <v>0</v>
      </c>
      <c r="K74" s="319">
        <v>-3320369.32</v>
      </c>
      <c r="L74" s="319">
        <v>4868817.07</v>
      </c>
      <c r="M74" s="319">
        <v>913803.46</v>
      </c>
      <c r="N74" s="319">
        <v>119990</v>
      </c>
      <c r="O74" s="319">
        <v>711.45</v>
      </c>
      <c r="P74" s="319">
        <v>1003450</v>
      </c>
      <c r="Q74" s="319">
        <v>198340</v>
      </c>
      <c r="R74" s="319">
        <v>1459935</v>
      </c>
      <c r="T74" s="319">
        <v>1632</v>
      </c>
      <c r="U74" s="319">
        <v>635760.64000000001</v>
      </c>
      <c r="V74" s="319">
        <v>87474.8</v>
      </c>
    </row>
    <row r="75" spans="1:23" x14ac:dyDescent="0.25">
      <c r="A75" t="s">
        <v>2597</v>
      </c>
      <c r="B75" s="319">
        <v>401426.25</v>
      </c>
      <c r="C75" s="319">
        <v>0</v>
      </c>
      <c r="D75" s="319">
        <v>70717.399999999994</v>
      </c>
      <c r="E75" s="319">
        <v>146890.94</v>
      </c>
      <c r="F75" s="319">
        <v>115759.49</v>
      </c>
      <c r="H75" s="319">
        <v>0</v>
      </c>
      <c r="K75" s="319">
        <v>282674.23</v>
      </c>
      <c r="L75" s="319">
        <v>310741.76000000001</v>
      </c>
      <c r="M75" s="319">
        <v>652178.63</v>
      </c>
      <c r="N75" s="319">
        <v>94770</v>
      </c>
      <c r="O75" s="319">
        <v>343.38</v>
      </c>
      <c r="P75" s="319">
        <v>1013840</v>
      </c>
      <c r="R75" s="319">
        <v>1240614</v>
      </c>
      <c r="U75" s="319">
        <v>325213.68</v>
      </c>
      <c r="V75" s="319">
        <v>53926.239999999998</v>
      </c>
    </row>
    <row r="76" spans="1:23" x14ac:dyDescent="0.25">
      <c r="A76" t="s">
        <v>2598</v>
      </c>
      <c r="B76" s="319">
        <v>189699.71</v>
      </c>
      <c r="C76" s="319">
        <v>0</v>
      </c>
      <c r="D76" s="319">
        <v>34362.33</v>
      </c>
      <c r="E76" s="319">
        <v>78902.87</v>
      </c>
      <c r="F76" s="319">
        <v>114739.16</v>
      </c>
      <c r="G76" s="319">
        <v>-2144</v>
      </c>
      <c r="H76" s="319">
        <v>0</v>
      </c>
      <c r="K76" s="319">
        <v>-2831361.3</v>
      </c>
      <c r="L76" s="319">
        <v>3226080.14</v>
      </c>
      <c r="M76" s="319">
        <v>667353.49</v>
      </c>
      <c r="N76" s="319">
        <v>109932</v>
      </c>
      <c r="O76" s="319">
        <v>15.96</v>
      </c>
      <c r="P76" s="319">
        <v>980900</v>
      </c>
      <c r="Q76" s="319">
        <v>544</v>
      </c>
      <c r="R76" s="319">
        <v>1260994</v>
      </c>
      <c r="T76" s="319">
        <v>10640</v>
      </c>
      <c r="U76" s="319">
        <v>368266.54</v>
      </c>
      <c r="V76" s="319">
        <v>93715.68</v>
      </c>
    </row>
    <row r="77" spans="1:23" x14ac:dyDescent="0.25">
      <c r="A77" t="s">
        <v>2599</v>
      </c>
      <c r="B77" s="319">
        <v>772509.9</v>
      </c>
      <c r="C77" s="319">
        <v>74614.429999999993</v>
      </c>
      <c r="D77" s="319">
        <v>31525.74</v>
      </c>
      <c r="E77" s="319">
        <v>416666.93</v>
      </c>
      <c r="F77" s="319">
        <v>154317.56</v>
      </c>
      <c r="H77" s="319">
        <v>0</v>
      </c>
      <c r="K77" s="319">
        <v>-1319614.56</v>
      </c>
      <c r="L77" s="319">
        <v>2484321.89</v>
      </c>
      <c r="M77" s="319">
        <v>1230917.5</v>
      </c>
      <c r="N77" s="319">
        <v>121000</v>
      </c>
      <c r="O77" s="319">
        <v>712.59</v>
      </c>
      <c r="P77" s="319">
        <v>1321020</v>
      </c>
      <c r="R77" s="319">
        <v>1619688</v>
      </c>
      <c r="T77" s="319">
        <v>541</v>
      </c>
      <c r="U77" s="319">
        <v>727731.62</v>
      </c>
      <c r="V77" s="319">
        <v>40762.239999999998</v>
      </c>
    </row>
    <row r="78" spans="1:23" x14ac:dyDescent="0.25">
      <c r="A78" t="s">
        <v>2607</v>
      </c>
      <c r="B78" s="319">
        <v>193821.68</v>
      </c>
      <c r="C78" s="319">
        <v>0</v>
      </c>
      <c r="D78" s="319">
        <v>26165.74</v>
      </c>
      <c r="E78" s="319">
        <v>140897.85</v>
      </c>
      <c r="F78" s="319">
        <v>-384.09</v>
      </c>
      <c r="K78" s="319">
        <v>-933912.4</v>
      </c>
      <c r="L78" s="319">
        <v>1219746.8700000001</v>
      </c>
      <c r="M78" s="319">
        <v>443713.11</v>
      </c>
      <c r="Q78" s="319">
        <v>737220</v>
      </c>
      <c r="R78" s="319">
        <v>856309.63</v>
      </c>
      <c r="U78" s="319">
        <v>157345.49</v>
      </c>
      <c r="V78" s="319">
        <v>92611.28</v>
      </c>
    </row>
    <row r="79" spans="1:23" x14ac:dyDescent="0.25">
      <c r="A79" t="s">
        <v>2610</v>
      </c>
      <c r="B79" s="319">
        <v>426158.21</v>
      </c>
      <c r="C79" s="319">
        <v>0</v>
      </c>
      <c r="D79" s="319">
        <v>73397.78</v>
      </c>
      <c r="E79" s="319">
        <v>456266.31</v>
      </c>
      <c r="F79" s="319">
        <v>29442.16</v>
      </c>
      <c r="H79" s="319">
        <v>0</v>
      </c>
      <c r="K79" s="319">
        <v>-1431006.14</v>
      </c>
      <c r="L79" s="319">
        <v>2368149.29</v>
      </c>
      <c r="M79" s="319">
        <v>607034.16</v>
      </c>
      <c r="N79" s="319">
        <v>122000</v>
      </c>
      <c r="O79" s="319">
        <v>492.76</v>
      </c>
      <c r="P79" s="319">
        <v>1387080</v>
      </c>
      <c r="Q79" s="319">
        <v>46350</v>
      </c>
      <c r="R79" s="319">
        <v>1564720</v>
      </c>
      <c r="U79" s="319">
        <v>463982.25</v>
      </c>
      <c r="V79" s="319">
        <v>86133.36</v>
      </c>
    </row>
    <row r="80" spans="1:23" x14ac:dyDescent="0.25">
      <c r="A80" t="s">
        <v>2600</v>
      </c>
      <c r="B80" s="319">
        <v>799525.39</v>
      </c>
      <c r="C80" s="319">
        <v>26003.21</v>
      </c>
      <c r="D80" s="319">
        <v>23557.15</v>
      </c>
      <c r="E80" s="319">
        <v>383837.34</v>
      </c>
      <c r="F80" s="319">
        <v>480894.64</v>
      </c>
      <c r="G80" s="319">
        <v>23625</v>
      </c>
      <c r="H80" s="319">
        <v>0</v>
      </c>
      <c r="I80" s="319">
        <v>21750</v>
      </c>
      <c r="K80" s="319">
        <v>-719785.74</v>
      </c>
      <c r="L80" s="319">
        <v>2500428.33</v>
      </c>
      <c r="M80" s="319">
        <v>999777.31</v>
      </c>
      <c r="N80" s="319">
        <v>2000</v>
      </c>
      <c r="O80" s="319">
        <v>1014.96</v>
      </c>
      <c r="P80" s="319">
        <v>1141700</v>
      </c>
      <c r="R80" s="319">
        <v>1461952</v>
      </c>
      <c r="S80" s="319">
        <v>3595</v>
      </c>
      <c r="T80" s="319">
        <v>5444</v>
      </c>
      <c r="U80" s="319">
        <v>630681.07999999996</v>
      </c>
      <c r="V80" s="319">
        <v>155020.04999999999</v>
      </c>
    </row>
    <row r="81" spans="1:22" x14ac:dyDescent="0.25">
      <c r="A81" t="s">
        <v>2601</v>
      </c>
      <c r="B81" s="319">
        <v>484374.07</v>
      </c>
      <c r="C81" s="319">
        <v>15246.98</v>
      </c>
      <c r="D81" s="319">
        <v>34845.49</v>
      </c>
      <c r="E81" s="319">
        <v>5</v>
      </c>
      <c r="F81" s="319">
        <v>200070.57</v>
      </c>
      <c r="G81" s="319">
        <v>12600</v>
      </c>
      <c r="H81" s="319">
        <v>0</v>
      </c>
      <c r="K81" s="319">
        <v>-1517598.91</v>
      </c>
      <c r="L81" s="319">
        <v>2140561.41</v>
      </c>
      <c r="M81" s="319">
        <v>688039.26</v>
      </c>
      <c r="N81" s="319">
        <v>126990</v>
      </c>
      <c r="O81" s="319">
        <v>523.58000000000004</v>
      </c>
      <c r="P81" s="319">
        <v>844635.5</v>
      </c>
      <c r="R81" s="319">
        <v>1143951.5</v>
      </c>
      <c r="S81" s="319">
        <v>860</v>
      </c>
      <c r="U81" s="319">
        <v>360609.23</v>
      </c>
      <c r="V81" s="319">
        <v>55788</v>
      </c>
    </row>
    <row r="82" spans="1:22" x14ac:dyDescent="0.25">
      <c r="A82" t="s">
        <v>2602</v>
      </c>
      <c r="B82" s="319">
        <v>1019005.23</v>
      </c>
      <c r="C82" s="319">
        <v>19341.310000000001</v>
      </c>
      <c r="D82" s="319">
        <v>73476.899999999994</v>
      </c>
      <c r="E82" s="319">
        <v>713896.71</v>
      </c>
      <c r="F82" s="319">
        <v>464662.6</v>
      </c>
      <c r="G82" s="319">
        <v>52050</v>
      </c>
      <c r="H82" s="319">
        <v>0</v>
      </c>
      <c r="K82" s="319">
        <v>-222004.21</v>
      </c>
      <c r="L82" s="319">
        <v>2191938.59</v>
      </c>
      <c r="M82" s="319">
        <v>1100468.71</v>
      </c>
      <c r="N82" s="319">
        <v>129090</v>
      </c>
      <c r="O82" s="319">
        <v>1216.45</v>
      </c>
      <c r="P82" s="319">
        <v>460173</v>
      </c>
      <c r="R82" s="319">
        <v>706901</v>
      </c>
      <c r="S82" s="319">
        <v>16414</v>
      </c>
      <c r="U82" s="319">
        <v>519074.73</v>
      </c>
      <c r="V82" s="319">
        <v>180160.06</v>
      </c>
    </row>
    <row r="83" spans="1:22" x14ac:dyDescent="0.25">
      <c r="A83" t="s">
        <v>2603</v>
      </c>
      <c r="B83" s="319">
        <v>1059458.1100000001</v>
      </c>
      <c r="C83" s="319">
        <v>53025.48</v>
      </c>
      <c r="D83" s="319">
        <v>47773.35</v>
      </c>
      <c r="E83" s="319">
        <v>850972.35</v>
      </c>
      <c r="F83" s="319">
        <v>270659.40999999997</v>
      </c>
      <c r="G83" s="319">
        <v>25081.3</v>
      </c>
      <c r="H83" s="319">
        <v>0</v>
      </c>
      <c r="K83" s="319">
        <v>-2000930.72</v>
      </c>
      <c r="L83" s="319">
        <v>4194803.6500000004</v>
      </c>
      <c r="M83" s="319">
        <v>1053224.96</v>
      </c>
      <c r="N83" s="319">
        <v>27000</v>
      </c>
      <c r="O83" s="319">
        <v>1204.52</v>
      </c>
      <c r="P83" s="319">
        <v>1181479</v>
      </c>
      <c r="R83" s="319">
        <v>1417766</v>
      </c>
      <c r="S83" s="319">
        <v>18693</v>
      </c>
      <c r="T83" s="319">
        <v>1536</v>
      </c>
      <c r="U83" s="319">
        <v>527403.25</v>
      </c>
      <c r="V83" s="319">
        <v>234575.76</v>
      </c>
    </row>
    <row r="84" spans="1:22" x14ac:dyDescent="0.25">
      <c r="A84" t="s">
        <v>2604</v>
      </c>
      <c r="B84" s="319">
        <v>291402.43</v>
      </c>
      <c r="C84" s="319">
        <v>9623.7099999999991</v>
      </c>
      <c r="D84" s="319">
        <v>54615.199999999997</v>
      </c>
      <c r="E84" s="319">
        <v>482128.81</v>
      </c>
      <c r="F84" s="319">
        <v>135394.10999999999</v>
      </c>
      <c r="G84" s="319">
        <v>29100</v>
      </c>
      <c r="H84" s="319">
        <v>0</v>
      </c>
      <c r="K84" s="319">
        <v>-1071479.23</v>
      </c>
      <c r="L84" s="319">
        <v>2119139.65</v>
      </c>
      <c r="M84" s="319">
        <v>546258.28</v>
      </c>
      <c r="N84" s="319">
        <v>70200</v>
      </c>
      <c r="O84" s="319">
        <v>396.06</v>
      </c>
      <c r="P84" s="319">
        <v>811240</v>
      </c>
      <c r="R84" s="319">
        <v>1045573</v>
      </c>
      <c r="U84" s="319">
        <v>353290.94</v>
      </c>
      <c r="V84" s="319">
        <v>132826.56</v>
      </c>
    </row>
    <row r="85" spans="1:22" x14ac:dyDescent="0.25">
      <c r="A85" t="s">
        <v>2605</v>
      </c>
      <c r="B85" s="319">
        <v>824650.46</v>
      </c>
      <c r="C85" s="319">
        <v>4431.8500000000004</v>
      </c>
      <c r="D85" s="319">
        <v>74542.59</v>
      </c>
      <c r="E85" s="319">
        <v>178258.13</v>
      </c>
      <c r="F85" s="319">
        <v>198552.36</v>
      </c>
      <c r="G85" s="319">
        <v>35450.15</v>
      </c>
      <c r="H85" s="319">
        <v>0</v>
      </c>
      <c r="K85" s="319">
        <v>1297.99</v>
      </c>
      <c r="L85" s="319">
        <v>1096893.17</v>
      </c>
      <c r="M85" s="319">
        <v>862621.58</v>
      </c>
      <c r="N85" s="319">
        <v>597900</v>
      </c>
      <c r="P85" s="319">
        <v>1069360</v>
      </c>
      <c r="R85" s="319">
        <v>1377928</v>
      </c>
      <c r="T85" s="319">
        <v>2230</v>
      </c>
      <c r="U85" s="319">
        <v>837036.9</v>
      </c>
      <c r="V85" s="319">
        <v>165892.6</v>
      </c>
    </row>
    <row r="86" spans="1:22" x14ac:dyDescent="0.25">
      <c r="A86" t="s">
        <v>2606</v>
      </c>
      <c r="B86" s="319">
        <v>935318.88</v>
      </c>
      <c r="C86" s="319">
        <v>55745.31</v>
      </c>
      <c r="D86" s="319">
        <v>94114.54</v>
      </c>
      <c r="E86" s="319">
        <v>120424.74</v>
      </c>
      <c r="F86" s="319">
        <v>213660.79999999999</v>
      </c>
      <c r="G86" s="319">
        <v>27548.85</v>
      </c>
      <c r="H86" s="319">
        <v>0</v>
      </c>
      <c r="K86" s="319">
        <v>-1788768.02</v>
      </c>
      <c r="L86" s="319">
        <v>3207738.11</v>
      </c>
      <c r="M86" s="319">
        <v>960319.98</v>
      </c>
      <c r="O86" s="319">
        <v>1339.82</v>
      </c>
      <c r="P86" s="319">
        <v>882560</v>
      </c>
      <c r="R86" s="319">
        <v>996000</v>
      </c>
      <c r="S86" s="319">
        <v>4505</v>
      </c>
      <c r="T86" s="319">
        <v>4600</v>
      </c>
      <c r="U86" s="319">
        <v>694238.42</v>
      </c>
      <c r="V86" s="319">
        <v>172131.05</v>
      </c>
    </row>
  </sheetData>
  <sheetProtection algorithmName="SHA-512" hashValue="H2WgBxNsCdaHto1OrsBAQ3CjX4nyYxuBPcBaYEGsvZYat1NRQUwsvYOyKIrlHywB0F4DgZIX83fun0/s7VCsoA==" saltValue="ZLv/XSpPfT/mNV71ypT19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zoomScale="60" zoomScaleNormal="60" workbookViewId="0">
      <selection activeCell="A4" sqref="A4"/>
    </sheetView>
  </sheetViews>
  <sheetFormatPr defaultColWidth="2.69921875" defaultRowHeight="13.8" x14ac:dyDescent="0.25"/>
  <cols>
    <col min="1" max="1" width="5.5" style="261" bestFit="1" customWidth="1"/>
    <col min="2" max="2" width="14.69921875" style="261" customWidth="1"/>
    <col min="3" max="3" width="7.5" style="271" bestFit="1" customWidth="1"/>
    <col min="4" max="4" width="44.59765625" style="271" bestFit="1" customWidth="1"/>
    <col min="5" max="5" width="31.19921875" customWidth="1"/>
    <col min="6" max="8" width="8.796875" style="330"/>
    <col min="9" max="10" width="8.796875"/>
    <col min="11" max="12" width="8.796875" style="334"/>
    <col min="13" max="16" width="8.796875"/>
    <col min="17" max="21" width="8.796875" style="336"/>
    <col min="22" max="27" width="8.796875" style="320"/>
    <col min="28" max="28" width="16.3984375" style="255" customWidth="1"/>
    <col min="29" max="29" width="15.8984375" style="277" bestFit="1" customWidth="1"/>
    <col min="30" max="30" width="17.3984375" style="272" bestFit="1" customWidth="1"/>
    <col min="31" max="31" width="17.59765625" style="274" bestFit="1" customWidth="1"/>
    <col min="32" max="32" width="19.09765625" style="275" bestFit="1" customWidth="1"/>
    <col min="33" max="33" width="14.59765625" style="278" bestFit="1" customWidth="1"/>
    <col min="34" max="16384" width="2.69921875" style="261"/>
  </cols>
  <sheetData>
    <row r="1" spans="1:33" x14ac:dyDescent="0.25">
      <c r="E1" t="s">
        <v>2458</v>
      </c>
      <c r="F1" s="330" t="s">
        <v>2459</v>
      </c>
      <c r="G1" s="330" t="s">
        <v>2460</v>
      </c>
      <c r="H1" s="330" t="s">
        <v>2461</v>
      </c>
      <c r="I1" t="s">
        <v>2463</v>
      </c>
      <c r="J1" t="s">
        <v>2464</v>
      </c>
      <c r="K1" s="334" t="s">
        <v>2467</v>
      </c>
      <c r="L1" s="334" t="s">
        <v>2471</v>
      </c>
      <c r="M1" t="s">
        <v>2472</v>
      </c>
      <c r="N1" t="s">
        <v>2473</v>
      </c>
      <c r="O1" t="s">
        <v>2474</v>
      </c>
      <c r="P1" t="s">
        <v>2475</v>
      </c>
      <c r="Q1" s="336" t="s">
        <v>2478</v>
      </c>
      <c r="R1" s="336" t="s">
        <v>2479</v>
      </c>
      <c r="S1" s="336" t="s">
        <v>2480</v>
      </c>
      <c r="T1" s="336" t="s">
        <v>2481</v>
      </c>
      <c r="U1" s="336" t="s">
        <v>2483</v>
      </c>
      <c r="V1" s="320" t="s">
        <v>2484</v>
      </c>
      <c r="W1" s="320" t="s">
        <v>2485</v>
      </c>
      <c r="X1" s="320" t="s">
        <v>2486</v>
      </c>
      <c r="Y1" s="320" t="s">
        <v>2487</v>
      </c>
      <c r="Z1" s="320" t="s">
        <v>2488</v>
      </c>
      <c r="AA1" s="320" t="s">
        <v>2490</v>
      </c>
      <c r="AB1" s="255" t="s">
        <v>6</v>
      </c>
      <c r="AC1" s="256" t="s">
        <v>7</v>
      </c>
      <c r="AD1" s="272" t="s">
        <v>8</v>
      </c>
      <c r="AE1" s="273" t="s">
        <v>9</v>
      </c>
      <c r="AF1" s="258" t="s">
        <v>10</v>
      </c>
      <c r="AG1" s="260" t="s">
        <v>11</v>
      </c>
    </row>
    <row r="2" spans="1:33" x14ac:dyDescent="0.25">
      <c r="B2" s="261" t="s">
        <v>55</v>
      </c>
      <c r="C2" s="271" t="s">
        <v>166</v>
      </c>
      <c r="E2" t="s">
        <v>2491</v>
      </c>
      <c r="F2" s="330" t="s">
        <v>2492</v>
      </c>
      <c r="G2" s="330" t="s">
        <v>2493</v>
      </c>
      <c r="H2" s="330" t="s">
        <v>2494</v>
      </c>
      <c r="I2" t="s">
        <v>2496</v>
      </c>
      <c r="J2" t="s">
        <v>2497</v>
      </c>
      <c r="K2" s="334" t="s">
        <v>2500</v>
      </c>
      <c r="L2" s="334" t="s">
        <v>2504</v>
      </c>
      <c r="M2" t="s">
        <v>2505</v>
      </c>
      <c r="N2" t="s">
        <v>2506</v>
      </c>
      <c r="O2" t="s">
        <v>2507</v>
      </c>
      <c r="P2" t="s">
        <v>2508</v>
      </c>
      <c r="Q2" s="336" t="s">
        <v>2511</v>
      </c>
      <c r="R2" s="336" t="s">
        <v>2512</v>
      </c>
      <c r="S2" s="336" t="s">
        <v>2513</v>
      </c>
      <c r="T2" s="336" t="s">
        <v>2514</v>
      </c>
      <c r="U2" s="336" t="s">
        <v>2516</v>
      </c>
      <c r="V2" s="320" t="s">
        <v>2517</v>
      </c>
      <c r="W2" s="320" t="s">
        <v>2518</v>
      </c>
      <c r="X2" s="320" t="s">
        <v>2519</v>
      </c>
      <c r="Y2" s="320" t="s">
        <v>2520</v>
      </c>
      <c r="Z2" s="320" t="s">
        <v>2521</v>
      </c>
      <c r="AA2" s="320" t="s">
        <v>2523</v>
      </c>
      <c r="AC2" s="256"/>
      <c r="AG2" s="257"/>
    </row>
    <row r="3" spans="1:33" x14ac:dyDescent="0.25">
      <c r="E3" t="s">
        <v>2524</v>
      </c>
      <c r="F3" s="331">
        <v>58997793.840000004</v>
      </c>
      <c r="G3" s="331">
        <v>3570756.01</v>
      </c>
      <c r="H3" s="331">
        <v>5325710.7300000004</v>
      </c>
      <c r="I3" s="319">
        <v>45048328.960000001</v>
      </c>
      <c r="J3" s="319">
        <v>30663901.140000001</v>
      </c>
      <c r="K3" s="335">
        <v>2281312.91</v>
      </c>
      <c r="L3" s="335">
        <v>5083.53</v>
      </c>
      <c r="M3" s="319">
        <v>23159</v>
      </c>
      <c r="N3" s="319">
        <v>-4651491.17</v>
      </c>
      <c r="O3" s="319">
        <v>-41449286.710000001</v>
      </c>
      <c r="P3" s="319">
        <v>181350186.34999999</v>
      </c>
      <c r="Q3" s="337">
        <v>69948096.260000005</v>
      </c>
      <c r="R3" s="337">
        <v>13810875</v>
      </c>
      <c r="S3" s="337">
        <v>192078.27</v>
      </c>
      <c r="T3" s="337">
        <v>83565019.230000004</v>
      </c>
      <c r="U3" s="337">
        <v>2839886.18</v>
      </c>
      <c r="V3" s="321">
        <v>107449179.44</v>
      </c>
      <c r="W3" s="321">
        <v>256326.9</v>
      </c>
      <c r="X3" s="321">
        <v>95060</v>
      </c>
      <c r="Y3" s="321">
        <v>46295502.270000003</v>
      </c>
      <c r="Z3" s="321">
        <v>10169015.560000001</v>
      </c>
      <c r="AA3" s="321">
        <v>43344</v>
      </c>
      <c r="AB3" s="255">
        <f t="shared" ref="AB3:AG3" si="0">SUM(AB4:AB86)</f>
        <v>67894260.580000013</v>
      </c>
      <c r="AC3" s="256">
        <f t="shared" si="0"/>
        <v>2286396.44</v>
      </c>
      <c r="AD3" s="272">
        <f t="shared" si="0"/>
        <v>65607864.140000015</v>
      </c>
      <c r="AE3" s="274">
        <f t="shared" si="0"/>
        <v>170355954.94</v>
      </c>
      <c r="AF3" s="275">
        <f t="shared" si="0"/>
        <v>164308428.16999999</v>
      </c>
      <c r="AG3" s="257">
        <f t="shared" si="0"/>
        <v>6047526.7700000033</v>
      </c>
    </row>
    <row r="4" spans="1:33" x14ac:dyDescent="0.25">
      <c r="A4" s="261" t="s">
        <v>279</v>
      </c>
      <c r="B4" s="261" t="s">
        <v>0</v>
      </c>
      <c r="C4" s="271">
        <v>5737</v>
      </c>
      <c r="D4" s="271" t="s">
        <v>600</v>
      </c>
      <c r="E4" t="s">
        <v>2529</v>
      </c>
      <c r="F4" s="331">
        <v>887892.5</v>
      </c>
      <c r="G4" s="331">
        <v>13464</v>
      </c>
      <c r="H4" s="331">
        <v>42444.13</v>
      </c>
      <c r="I4" s="319">
        <v>2639866.0299999998</v>
      </c>
      <c r="J4" s="319">
        <v>158512.5</v>
      </c>
      <c r="K4" s="335">
        <v>38100</v>
      </c>
      <c r="L4" s="335">
        <v>0</v>
      </c>
      <c r="N4" s="319">
        <v>3998879.78</v>
      </c>
      <c r="O4" s="319">
        <v>342458.58</v>
      </c>
      <c r="P4" s="319">
        <v>198336.84</v>
      </c>
      <c r="Q4" s="337">
        <v>632940.68999999994</v>
      </c>
      <c r="R4" s="337">
        <v>125100</v>
      </c>
      <c r="S4" s="337">
        <v>1200.32</v>
      </c>
      <c r="T4" s="337">
        <v>880270</v>
      </c>
      <c r="U4" s="337">
        <v>62229.599999999999</v>
      </c>
      <c r="V4" s="321">
        <v>1275786</v>
      </c>
      <c r="Y4" s="321">
        <v>1053660.01</v>
      </c>
      <c r="Z4" s="321">
        <v>207890.64</v>
      </c>
      <c r="AB4" s="332">
        <f>SUM(F4:H4)</f>
        <v>943800.63</v>
      </c>
      <c r="AC4" s="338">
        <f>SUM(K4:L4)</f>
        <v>38100</v>
      </c>
      <c r="AD4" s="276">
        <f>AB4-AC4</f>
        <v>905700.63</v>
      </c>
      <c r="AE4" s="339">
        <f>SUM(Q4:U4)</f>
        <v>1701740.6099999999</v>
      </c>
      <c r="AF4" s="340">
        <f>SUM(V4:AA4)</f>
        <v>2537336.65</v>
      </c>
      <c r="AG4" s="257">
        <f>AE4-AF4</f>
        <v>-835596.04</v>
      </c>
    </row>
    <row r="5" spans="1:33" x14ac:dyDescent="0.25">
      <c r="A5" s="261" t="s">
        <v>279</v>
      </c>
      <c r="B5" s="261" t="s">
        <v>0</v>
      </c>
      <c r="C5" s="271">
        <v>4213</v>
      </c>
      <c r="D5" s="271" t="s">
        <v>601</v>
      </c>
      <c r="E5" t="s">
        <v>2530</v>
      </c>
      <c r="F5" s="331">
        <v>828878.27</v>
      </c>
      <c r="G5" s="331">
        <v>122954.29</v>
      </c>
      <c r="H5" s="331">
        <v>63423.58</v>
      </c>
      <c r="I5" s="319">
        <v>469743.77</v>
      </c>
      <c r="J5" s="319">
        <v>216676.78</v>
      </c>
      <c r="K5" s="335">
        <v>38100</v>
      </c>
      <c r="L5" s="335">
        <v>0</v>
      </c>
      <c r="N5" s="319">
        <v>-972932.47</v>
      </c>
      <c r="O5" s="319">
        <v>488063.15</v>
      </c>
      <c r="P5" s="319">
        <v>2159407.13</v>
      </c>
      <c r="Q5" s="337">
        <v>712944.59</v>
      </c>
      <c r="R5" s="337">
        <v>158800</v>
      </c>
      <c r="S5" s="337">
        <v>776.85</v>
      </c>
      <c r="T5" s="337">
        <v>828760</v>
      </c>
      <c r="V5" s="321">
        <v>1168061</v>
      </c>
      <c r="Y5" s="321">
        <v>427256.28</v>
      </c>
      <c r="Z5" s="321">
        <v>116925.28</v>
      </c>
      <c r="AB5" s="332">
        <f t="shared" ref="AB5:AB68" si="1">SUM(F5:H5)</f>
        <v>1015256.14</v>
      </c>
      <c r="AC5" s="338">
        <f t="shared" ref="AC5:AC68" si="2">SUM(K5:L5)</f>
        <v>38100</v>
      </c>
      <c r="AD5" s="276">
        <f t="shared" ref="AD5:AD68" si="3">AB5-AC5</f>
        <v>977156.14</v>
      </c>
      <c r="AE5" s="339">
        <f t="shared" ref="AE5:AE68" si="4">SUM(Q5:U5)</f>
        <v>1701281.44</v>
      </c>
      <c r="AF5" s="340">
        <f t="shared" ref="AF5:AF68" si="5">SUM(V5:AA5)</f>
        <v>1712242.56</v>
      </c>
      <c r="AG5" s="257">
        <f t="shared" ref="AG5:AG68" si="6">AE5-AF5</f>
        <v>-10961.120000000112</v>
      </c>
    </row>
    <row r="6" spans="1:33" x14ac:dyDescent="0.25">
      <c r="A6" s="261" t="s">
        <v>279</v>
      </c>
      <c r="B6" s="261" t="s">
        <v>0</v>
      </c>
      <c r="C6" s="271">
        <v>4949</v>
      </c>
      <c r="D6" s="271" t="s">
        <v>602</v>
      </c>
      <c r="E6" t="s">
        <v>2531</v>
      </c>
      <c r="F6" s="331">
        <v>779406.22</v>
      </c>
      <c r="G6" s="331">
        <v>73030.14</v>
      </c>
      <c r="H6" s="331">
        <v>61975.34</v>
      </c>
      <c r="I6" s="319">
        <v>746964.04</v>
      </c>
      <c r="J6" s="319">
        <v>806831.64</v>
      </c>
      <c r="K6" s="335">
        <v>12420</v>
      </c>
      <c r="L6" s="335">
        <v>0</v>
      </c>
      <c r="N6" s="319">
        <v>-909033.75</v>
      </c>
      <c r="O6" s="319">
        <v>320382.63</v>
      </c>
      <c r="P6" s="319">
        <v>3104237.14</v>
      </c>
      <c r="Q6" s="337">
        <v>737878.66</v>
      </c>
      <c r="R6" s="337">
        <v>205800</v>
      </c>
      <c r="S6" s="337">
        <v>1004.49</v>
      </c>
      <c r="T6" s="337">
        <v>1591080</v>
      </c>
      <c r="U6" s="337">
        <v>31600.16</v>
      </c>
      <c r="V6" s="321">
        <v>1850019</v>
      </c>
      <c r="W6" s="321">
        <v>10420</v>
      </c>
      <c r="X6" s="321">
        <v>1400</v>
      </c>
      <c r="Y6" s="321">
        <v>672359.35</v>
      </c>
      <c r="Z6" s="321">
        <v>92963.6</v>
      </c>
      <c r="AB6" s="332">
        <f t="shared" si="1"/>
        <v>914411.7</v>
      </c>
      <c r="AC6" s="338">
        <f t="shared" si="2"/>
        <v>12420</v>
      </c>
      <c r="AD6" s="276">
        <f t="shared" si="3"/>
        <v>901991.7</v>
      </c>
      <c r="AE6" s="339">
        <f t="shared" si="4"/>
        <v>2567363.31</v>
      </c>
      <c r="AF6" s="340">
        <f t="shared" si="5"/>
        <v>2627161.9500000002</v>
      </c>
      <c r="AG6" s="257">
        <f t="shared" si="6"/>
        <v>-59798.64000000013</v>
      </c>
    </row>
    <row r="7" spans="1:33" x14ac:dyDescent="0.25">
      <c r="A7" s="261" t="s">
        <v>279</v>
      </c>
      <c r="B7" s="261" t="s">
        <v>0</v>
      </c>
      <c r="C7" s="271">
        <v>7233</v>
      </c>
      <c r="D7" s="271" t="s">
        <v>603</v>
      </c>
      <c r="E7" t="s">
        <v>2532</v>
      </c>
      <c r="F7" s="331">
        <v>1560856.58</v>
      </c>
      <c r="G7" s="331">
        <v>83838</v>
      </c>
      <c r="H7" s="331">
        <v>33336.47</v>
      </c>
      <c r="I7" s="319">
        <v>5226.34</v>
      </c>
      <c r="J7" s="319">
        <v>197533.97</v>
      </c>
      <c r="L7" s="335">
        <v>0</v>
      </c>
      <c r="N7" s="319">
        <v>-510631.36</v>
      </c>
      <c r="O7" s="319">
        <v>494389.91</v>
      </c>
      <c r="P7" s="319">
        <v>1481598.18</v>
      </c>
      <c r="Q7" s="337">
        <v>1139493.1499999999</v>
      </c>
      <c r="R7" s="337">
        <v>1315905</v>
      </c>
      <c r="S7" s="337">
        <v>134523.91</v>
      </c>
      <c r="T7" s="337">
        <v>1721060</v>
      </c>
      <c r="V7" s="321">
        <v>2417789</v>
      </c>
      <c r="W7" s="321">
        <v>5316</v>
      </c>
      <c r="Y7" s="321">
        <v>1396359.59</v>
      </c>
      <c r="Z7" s="321">
        <v>76082.84</v>
      </c>
      <c r="AB7" s="332">
        <f t="shared" si="1"/>
        <v>1678031.05</v>
      </c>
      <c r="AC7" s="338">
        <f t="shared" si="2"/>
        <v>0</v>
      </c>
      <c r="AD7" s="276">
        <f t="shared" si="3"/>
        <v>1678031.05</v>
      </c>
      <c r="AE7" s="339">
        <f t="shared" si="4"/>
        <v>4310982.0600000005</v>
      </c>
      <c r="AF7" s="340">
        <f t="shared" si="5"/>
        <v>3895547.4299999997</v>
      </c>
      <c r="AG7" s="257">
        <f t="shared" si="6"/>
        <v>415434.63000000082</v>
      </c>
    </row>
    <row r="8" spans="1:33" x14ac:dyDescent="0.25">
      <c r="A8" s="261" t="s">
        <v>279</v>
      </c>
      <c r="B8" s="261" t="s">
        <v>0</v>
      </c>
      <c r="C8" s="271">
        <v>5081</v>
      </c>
      <c r="D8" s="271" t="s">
        <v>604</v>
      </c>
      <c r="E8" t="s">
        <v>2533</v>
      </c>
      <c r="F8" s="331">
        <v>1255741.97</v>
      </c>
      <c r="G8" s="331">
        <v>81690.210000000006</v>
      </c>
      <c r="H8" s="331">
        <v>26774.07</v>
      </c>
      <c r="I8" s="319">
        <v>1461.41</v>
      </c>
      <c r="J8" s="319">
        <v>874993.92</v>
      </c>
      <c r="K8" s="335">
        <v>43350</v>
      </c>
      <c r="L8" s="335">
        <v>0</v>
      </c>
      <c r="N8" s="319">
        <v>-1838293.15</v>
      </c>
      <c r="O8" s="319">
        <v>361103.34</v>
      </c>
      <c r="P8" s="319">
        <v>3577514.61</v>
      </c>
      <c r="Q8" s="337">
        <v>873490.63</v>
      </c>
      <c r="R8" s="337">
        <v>322625</v>
      </c>
      <c r="S8" s="337">
        <v>1324.85</v>
      </c>
      <c r="T8" s="337">
        <v>803130</v>
      </c>
      <c r="U8" s="337">
        <v>174080</v>
      </c>
      <c r="V8" s="321">
        <v>1295396</v>
      </c>
      <c r="Y8" s="321">
        <v>735491.82</v>
      </c>
      <c r="Z8" s="321">
        <v>46775.88</v>
      </c>
      <c r="AB8" s="332">
        <f t="shared" si="1"/>
        <v>1364206.25</v>
      </c>
      <c r="AC8" s="338">
        <f t="shared" si="2"/>
        <v>43350</v>
      </c>
      <c r="AD8" s="276">
        <f t="shared" si="3"/>
        <v>1320856.25</v>
      </c>
      <c r="AE8" s="339">
        <f t="shared" si="4"/>
        <v>2174650.48</v>
      </c>
      <c r="AF8" s="340">
        <f t="shared" si="5"/>
        <v>2077663.6999999997</v>
      </c>
      <c r="AG8" s="257">
        <f t="shared" si="6"/>
        <v>96986.780000000261</v>
      </c>
    </row>
    <row r="9" spans="1:33" x14ac:dyDescent="0.25">
      <c r="A9" s="261" t="s">
        <v>279</v>
      </c>
      <c r="B9" s="261" t="s">
        <v>0</v>
      </c>
      <c r="C9" s="271">
        <v>1868</v>
      </c>
      <c r="D9" s="271" t="s">
        <v>605</v>
      </c>
      <c r="E9" t="s">
        <v>2534</v>
      </c>
      <c r="F9" s="331">
        <v>531418.43999999994</v>
      </c>
      <c r="G9" s="331">
        <v>1848.79</v>
      </c>
      <c r="H9" s="331">
        <v>43555.79</v>
      </c>
      <c r="I9" s="319">
        <v>249501.51</v>
      </c>
      <c r="J9" s="319">
        <v>217296.02</v>
      </c>
      <c r="K9" s="335">
        <v>22560.75</v>
      </c>
      <c r="L9" s="335">
        <v>0</v>
      </c>
      <c r="N9" s="319">
        <v>882758.94</v>
      </c>
      <c r="O9" s="319">
        <v>73896.679999999993</v>
      </c>
      <c r="P9" s="319">
        <v>80851.62</v>
      </c>
      <c r="Q9" s="337">
        <v>307549.81</v>
      </c>
      <c r="R9" s="337">
        <v>277000</v>
      </c>
      <c r="T9" s="337">
        <v>610680</v>
      </c>
      <c r="V9" s="321">
        <v>734626</v>
      </c>
      <c r="Y9" s="321">
        <v>391095.26</v>
      </c>
      <c r="Z9" s="321">
        <v>85955.99</v>
      </c>
      <c r="AB9" s="332">
        <f t="shared" si="1"/>
        <v>576823.02</v>
      </c>
      <c r="AC9" s="338">
        <f t="shared" si="2"/>
        <v>22560.75</v>
      </c>
      <c r="AD9" s="276">
        <f t="shared" si="3"/>
        <v>554262.27</v>
      </c>
      <c r="AE9" s="339">
        <f t="shared" si="4"/>
        <v>1195229.81</v>
      </c>
      <c r="AF9" s="340">
        <f t="shared" si="5"/>
        <v>1211677.25</v>
      </c>
      <c r="AG9" s="257">
        <f t="shared" si="6"/>
        <v>-16447.439999999944</v>
      </c>
    </row>
    <row r="10" spans="1:33" x14ac:dyDescent="0.25">
      <c r="A10" s="261" t="s">
        <v>279</v>
      </c>
      <c r="B10" s="261" t="s">
        <v>0</v>
      </c>
      <c r="C10" s="271">
        <v>7126</v>
      </c>
      <c r="D10" s="271" t="s">
        <v>606</v>
      </c>
      <c r="E10" t="s">
        <v>2535</v>
      </c>
      <c r="F10" s="331">
        <v>1314467.23</v>
      </c>
      <c r="G10" s="331">
        <v>19997</v>
      </c>
      <c r="H10" s="331">
        <v>190561.58</v>
      </c>
      <c r="I10" s="319">
        <v>948116.67</v>
      </c>
      <c r="J10" s="319">
        <v>1406456.04</v>
      </c>
      <c r="K10" s="335">
        <v>25650</v>
      </c>
      <c r="L10" s="335">
        <v>0</v>
      </c>
      <c r="N10" s="319">
        <v>830004.63</v>
      </c>
      <c r="O10" s="319">
        <v>243947.27</v>
      </c>
      <c r="P10" s="319">
        <v>2359303.7200000002</v>
      </c>
      <c r="Q10" s="337">
        <v>851019.88</v>
      </c>
      <c r="R10" s="337">
        <v>142200</v>
      </c>
      <c r="S10" s="337">
        <v>1055.57</v>
      </c>
      <c r="T10" s="337">
        <v>1358200</v>
      </c>
      <c r="U10" s="337">
        <v>530000</v>
      </c>
      <c r="V10" s="321">
        <v>1709545</v>
      </c>
      <c r="W10" s="321">
        <v>6080</v>
      </c>
      <c r="Y10" s="321">
        <v>488522.59</v>
      </c>
      <c r="Z10" s="321">
        <v>257634.96</v>
      </c>
      <c r="AB10" s="332">
        <f t="shared" si="1"/>
        <v>1525025.81</v>
      </c>
      <c r="AC10" s="338">
        <f t="shared" si="2"/>
        <v>25650</v>
      </c>
      <c r="AD10" s="276">
        <f t="shared" si="3"/>
        <v>1499375.81</v>
      </c>
      <c r="AE10" s="339">
        <f t="shared" si="4"/>
        <v>2882475.45</v>
      </c>
      <c r="AF10" s="340">
        <f t="shared" si="5"/>
        <v>2461782.5499999998</v>
      </c>
      <c r="AG10" s="257">
        <f t="shared" si="6"/>
        <v>420692.90000000037</v>
      </c>
    </row>
    <row r="11" spans="1:33" x14ac:dyDescent="0.25">
      <c r="A11" s="261" t="s">
        <v>279</v>
      </c>
      <c r="B11" s="261" t="s">
        <v>0</v>
      </c>
      <c r="C11" s="271">
        <v>2671</v>
      </c>
      <c r="D11" s="271" t="s">
        <v>607</v>
      </c>
      <c r="E11" t="s">
        <v>2536</v>
      </c>
      <c r="F11" s="331">
        <v>749026.17</v>
      </c>
      <c r="G11" s="331">
        <v>22326.91</v>
      </c>
      <c r="H11" s="331">
        <v>49976.800000000003</v>
      </c>
      <c r="I11" s="319">
        <v>722445.11</v>
      </c>
      <c r="J11" s="319">
        <v>152527.95000000001</v>
      </c>
      <c r="L11" s="335">
        <v>0</v>
      </c>
      <c r="N11" s="319">
        <v>-891788.64</v>
      </c>
      <c r="O11" s="319">
        <v>412650.74</v>
      </c>
      <c r="P11" s="319">
        <v>2243800.1</v>
      </c>
      <c r="Q11" s="337">
        <v>412341.88</v>
      </c>
      <c r="R11" s="337">
        <v>359480</v>
      </c>
      <c r="T11" s="337">
        <v>400228</v>
      </c>
      <c r="V11" s="321">
        <v>663987</v>
      </c>
      <c r="Y11" s="321">
        <v>528376.54</v>
      </c>
      <c r="Z11" s="321">
        <v>48045.599999999999</v>
      </c>
      <c r="AB11" s="332">
        <f t="shared" si="1"/>
        <v>821329.88000000012</v>
      </c>
      <c r="AC11" s="338">
        <f t="shared" si="2"/>
        <v>0</v>
      </c>
      <c r="AD11" s="276">
        <f t="shared" si="3"/>
        <v>821329.88000000012</v>
      </c>
      <c r="AE11" s="339">
        <f t="shared" si="4"/>
        <v>1172049.8799999999</v>
      </c>
      <c r="AF11" s="340">
        <f t="shared" si="5"/>
        <v>1240409.1400000001</v>
      </c>
      <c r="AG11" s="257">
        <f t="shared" si="6"/>
        <v>-68359.260000000242</v>
      </c>
    </row>
    <row r="12" spans="1:33" ht="13.5" customHeight="1" x14ac:dyDescent="0.25">
      <c r="A12" s="261" t="s">
        <v>279</v>
      </c>
      <c r="B12" s="261" t="s">
        <v>0</v>
      </c>
      <c r="C12" s="271">
        <v>4454</v>
      </c>
      <c r="D12" s="271" t="s">
        <v>608</v>
      </c>
      <c r="E12" t="s">
        <v>2537</v>
      </c>
      <c r="F12" s="331">
        <v>1531255.51</v>
      </c>
      <c r="G12" s="331">
        <v>29234.81</v>
      </c>
      <c r="H12" s="331">
        <v>168119.33</v>
      </c>
      <c r="I12" s="319">
        <v>1460.41</v>
      </c>
      <c r="J12" s="319">
        <v>219194.18</v>
      </c>
      <c r="K12" s="335">
        <v>142950</v>
      </c>
      <c r="L12" s="335">
        <v>0</v>
      </c>
      <c r="N12" s="319">
        <v>-1311381.32</v>
      </c>
      <c r="O12" s="319">
        <v>293100.59000000003</v>
      </c>
      <c r="P12" s="319">
        <v>2541297.98</v>
      </c>
      <c r="Q12" s="337">
        <v>684356.88</v>
      </c>
      <c r="R12" s="337">
        <v>686750</v>
      </c>
      <c r="S12" s="337">
        <v>1228.93</v>
      </c>
      <c r="T12" s="337">
        <v>1010660</v>
      </c>
      <c r="V12" s="321">
        <v>1302266</v>
      </c>
      <c r="Y12" s="321">
        <v>737082.46</v>
      </c>
      <c r="Z12" s="321">
        <v>60350.36</v>
      </c>
      <c r="AB12" s="332">
        <f t="shared" si="1"/>
        <v>1728609.6500000001</v>
      </c>
      <c r="AC12" s="338">
        <f t="shared" si="2"/>
        <v>142950</v>
      </c>
      <c r="AD12" s="276">
        <f t="shared" si="3"/>
        <v>1585659.6500000001</v>
      </c>
      <c r="AE12" s="339">
        <f t="shared" si="4"/>
        <v>2382995.8099999996</v>
      </c>
      <c r="AF12" s="340">
        <f t="shared" si="5"/>
        <v>2099698.8199999998</v>
      </c>
      <c r="AG12" s="257">
        <f t="shared" si="6"/>
        <v>283296.98999999976</v>
      </c>
    </row>
    <row r="13" spans="1:33" x14ac:dyDescent="0.25">
      <c r="A13" s="261" t="s">
        <v>279</v>
      </c>
      <c r="B13" s="261" t="s">
        <v>0</v>
      </c>
      <c r="C13" s="271">
        <v>3077</v>
      </c>
      <c r="D13" s="271" t="s">
        <v>609</v>
      </c>
      <c r="E13" t="s">
        <v>2538</v>
      </c>
      <c r="F13" s="331">
        <v>323277.84000000003</v>
      </c>
      <c r="G13" s="331">
        <v>34262.47</v>
      </c>
      <c r="H13" s="331">
        <v>44474.12</v>
      </c>
      <c r="I13" s="319">
        <v>1813082.54</v>
      </c>
      <c r="J13" s="319">
        <v>229752.67</v>
      </c>
      <c r="K13" s="335">
        <v>104744.28</v>
      </c>
      <c r="L13" s="335">
        <v>0</v>
      </c>
      <c r="N13" s="319">
        <v>-49978.7</v>
      </c>
      <c r="O13" s="319">
        <v>83385.3</v>
      </c>
      <c r="P13" s="319">
        <v>2357450.56</v>
      </c>
      <c r="Q13" s="337">
        <v>467120.8</v>
      </c>
      <c r="R13" s="337">
        <v>60000</v>
      </c>
      <c r="S13" s="337">
        <v>386.23</v>
      </c>
      <c r="T13" s="337">
        <v>336560</v>
      </c>
      <c r="V13" s="321">
        <v>482922</v>
      </c>
      <c r="W13" s="321">
        <v>6088</v>
      </c>
      <c r="Y13" s="321">
        <v>342997.44</v>
      </c>
      <c r="Z13" s="321">
        <v>82811.39</v>
      </c>
      <c r="AB13" s="332">
        <f t="shared" si="1"/>
        <v>402014.43000000005</v>
      </c>
      <c r="AC13" s="338">
        <f t="shared" si="2"/>
        <v>104744.28</v>
      </c>
      <c r="AD13" s="276">
        <f t="shared" si="3"/>
        <v>297270.15000000002</v>
      </c>
      <c r="AE13" s="339">
        <f t="shared" si="4"/>
        <v>864067.03</v>
      </c>
      <c r="AF13" s="340">
        <f t="shared" si="5"/>
        <v>914818.83</v>
      </c>
      <c r="AG13" s="257">
        <f t="shared" si="6"/>
        <v>-50751.79999999993</v>
      </c>
    </row>
    <row r="14" spans="1:33" x14ac:dyDescent="0.25">
      <c r="A14" s="261" t="s">
        <v>279</v>
      </c>
      <c r="B14" s="261" t="s">
        <v>0</v>
      </c>
      <c r="C14" s="271">
        <v>2778</v>
      </c>
      <c r="D14" s="271" t="s">
        <v>610</v>
      </c>
      <c r="E14" t="s">
        <v>2539</v>
      </c>
      <c r="F14" s="331">
        <v>608531.98</v>
      </c>
      <c r="G14" s="331">
        <v>32880.18</v>
      </c>
      <c r="H14" s="331">
        <v>54157.41</v>
      </c>
      <c r="I14" s="319">
        <v>808347.6</v>
      </c>
      <c r="J14" s="319">
        <v>476771.89</v>
      </c>
      <c r="K14" s="335">
        <v>39382.68</v>
      </c>
      <c r="L14" s="335">
        <v>0</v>
      </c>
      <c r="N14" s="319">
        <v>-1445598.15</v>
      </c>
      <c r="O14" s="319">
        <v>152466.23000000001</v>
      </c>
      <c r="P14" s="319">
        <v>3416597.09</v>
      </c>
      <c r="Q14" s="337">
        <v>519268.76</v>
      </c>
      <c r="R14" s="337">
        <v>125000</v>
      </c>
      <c r="S14" s="337">
        <v>666.25</v>
      </c>
      <c r="T14" s="337">
        <v>807300</v>
      </c>
      <c r="U14" s="337">
        <v>500</v>
      </c>
      <c r="V14" s="321">
        <v>1106042</v>
      </c>
      <c r="Y14" s="321">
        <v>311429.64</v>
      </c>
      <c r="Z14" s="321">
        <v>217422.16</v>
      </c>
      <c r="AB14" s="332">
        <f t="shared" si="1"/>
        <v>695569.57000000007</v>
      </c>
      <c r="AC14" s="338">
        <f t="shared" si="2"/>
        <v>39382.68</v>
      </c>
      <c r="AD14" s="276">
        <f t="shared" si="3"/>
        <v>656186.89</v>
      </c>
      <c r="AE14" s="339">
        <f t="shared" si="4"/>
        <v>1452735.01</v>
      </c>
      <c r="AF14" s="340">
        <f t="shared" si="5"/>
        <v>1634893.8</v>
      </c>
      <c r="AG14" s="257">
        <f t="shared" si="6"/>
        <v>-182158.79000000004</v>
      </c>
    </row>
    <row r="15" spans="1:33" x14ac:dyDescent="0.25">
      <c r="A15" s="261" t="s">
        <v>279</v>
      </c>
      <c r="B15" s="261" t="s">
        <v>0</v>
      </c>
      <c r="C15" s="271">
        <v>4143</v>
      </c>
      <c r="D15" s="271" t="s">
        <v>611</v>
      </c>
      <c r="E15" t="s">
        <v>2540</v>
      </c>
      <c r="F15" s="331">
        <v>1058540.5900000001</v>
      </c>
      <c r="G15" s="331">
        <v>159035.43</v>
      </c>
      <c r="H15" s="331">
        <v>33014.82</v>
      </c>
      <c r="I15" s="319">
        <v>2147025.41</v>
      </c>
      <c r="J15" s="319">
        <v>278892.45</v>
      </c>
      <c r="K15" s="335">
        <v>30105.94</v>
      </c>
      <c r="L15" s="335">
        <v>0</v>
      </c>
      <c r="N15" s="319">
        <v>135096.57999999999</v>
      </c>
      <c r="O15" s="319">
        <v>272435.38</v>
      </c>
      <c r="P15" s="319">
        <v>3110817.16</v>
      </c>
      <c r="Q15" s="337">
        <v>888043.76</v>
      </c>
      <c r="R15" s="337">
        <v>491050</v>
      </c>
      <c r="S15" s="337">
        <v>1062.27</v>
      </c>
      <c r="T15" s="337">
        <v>966080</v>
      </c>
      <c r="V15" s="321">
        <v>1303953</v>
      </c>
      <c r="W15" s="321">
        <v>480</v>
      </c>
      <c r="X15" s="321">
        <v>860</v>
      </c>
      <c r="Y15" s="321">
        <v>776689.22</v>
      </c>
      <c r="Z15" s="321">
        <v>136200.17000000001</v>
      </c>
      <c r="AB15" s="332">
        <f t="shared" si="1"/>
        <v>1250590.8400000001</v>
      </c>
      <c r="AC15" s="338">
        <f t="shared" si="2"/>
        <v>30105.94</v>
      </c>
      <c r="AD15" s="276">
        <f t="shared" si="3"/>
        <v>1220484.9000000001</v>
      </c>
      <c r="AE15" s="339">
        <f t="shared" si="4"/>
        <v>2346236.0300000003</v>
      </c>
      <c r="AF15" s="340">
        <f t="shared" si="5"/>
        <v>2218182.39</v>
      </c>
      <c r="AG15" s="257">
        <f t="shared" si="6"/>
        <v>128053.64000000013</v>
      </c>
    </row>
    <row r="16" spans="1:33" x14ac:dyDescent="0.25">
      <c r="A16" s="261" t="s">
        <v>279</v>
      </c>
      <c r="B16" s="261" t="s">
        <v>0</v>
      </c>
      <c r="C16" s="271">
        <v>5018</v>
      </c>
      <c r="D16" s="271" t="s">
        <v>612</v>
      </c>
      <c r="E16" t="s">
        <v>2541</v>
      </c>
      <c r="F16" s="331">
        <v>710776.96</v>
      </c>
      <c r="G16" s="331">
        <v>189805.98</v>
      </c>
      <c r="H16" s="331">
        <v>45356.38</v>
      </c>
      <c r="I16" s="319">
        <v>1406333.42</v>
      </c>
      <c r="J16" s="319">
        <v>617960.23</v>
      </c>
      <c r="K16" s="335">
        <v>39660</v>
      </c>
      <c r="L16" s="335">
        <v>0</v>
      </c>
      <c r="N16" s="319">
        <v>-1896073.39</v>
      </c>
      <c r="O16" s="319">
        <v>287542.98</v>
      </c>
      <c r="P16" s="319">
        <v>4381554.71</v>
      </c>
      <c r="Q16" s="337">
        <v>913546.05</v>
      </c>
      <c r="R16" s="337">
        <v>375000</v>
      </c>
      <c r="S16" s="337">
        <v>575.91999999999996</v>
      </c>
      <c r="T16" s="337">
        <v>1445868</v>
      </c>
      <c r="V16" s="321">
        <v>1819233</v>
      </c>
      <c r="W16" s="321">
        <v>905</v>
      </c>
      <c r="Y16" s="321">
        <v>599432.86</v>
      </c>
      <c r="Z16" s="321">
        <v>157870.44</v>
      </c>
      <c r="AB16" s="332">
        <f t="shared" si="1"/>
        <v>945939.32</v>
      </c>
      <c r="AC16" s="338">
        <f t="shared" si="2"/>
        <v>39660</v>
      </c>
      <c r="AD16" s="276">
        <f t="shared" si="3"/>
        <v>906279.32</v>
      </c>
      <c r="AE16" s="339">
        <f t="shared" si="4"/>
        <v>2734989.9699999997</v>
      </c>
      <c r="AF16" s="340">
        <f t="shared" si="5"/>
        <v>2577441.2999999998</v>
      </c>
      <c r="AG16" s="257">
        <f t="shared" si="6"/>
        <v>157548.66999999993</v>
      </c>
    </row>
    <row r="17" spans="1:33" x14ac:dyDescent="0.25">
      <c r="A17" s="261" t="s">
        <v>279</v>
      </c>
      <c r="B17" s="261" t="s">
        <v>0</v>
      </c>
      <c r="C17" s="271">
        <v>3532</v>
      </c>
      <c r="D17" s="271" t="s">
        <v>613</v>
      </c>
      <c r="E17" t="s">
        <v>2542</v>
      </c>
      <c r="F17" s="331">
        <v>1306479.29</v>
      </c>
      <c r="G17" s="331">
        <v>7121.17</v>
      </c>
      <c r="H17" s="331">
        <v>22730.02</v>
      </c>
      <c r="I17" s="319">
        <v>78032.12</v>
      </c>
      <c r="J17" s="319">
        <v>172172.97</v>
      </c>
      <c r="K17" s="335">
        <v>63300</v>
      </c>
      <c r="L17" s="335">
        <v>0</v>
      </c>
      <c r="N17" s="319">
        <v>-1702424.15</v>
      </c>
      <c r="O17" s="319">
        <v>216864.78</v>
      </c>
      <c r="P17" s="319">
        <v>2824820.87</v>
      </c>
      <c r="Q17" s="337">
        <v>591524.12</v>
      </c>
      <c r="R17" s="337">
        <v>500000</v>
      </c>
      <c r="S17" s="337">
        <v>1150.43</v>
      </c>
      <c r="T17" s="337">
        <v>1212120</v>
      </c>
      <c r="U17" s="337">
        <v>3000</v>
      </c>
      <c r="V17" s="321">
        <v>1608986</v>
      </c>
      <c r="X17" s="321">
        <v>7180</v>
      </c>
      <c r="Y17" s="321">
        <v>404690.96</v>
      </c>
      <c r="Z17" s="321">
        <v>102963.52</v>
      </c>
      <c r="AB17" s="332">
        <f t="shared" si="1"/>
        <v>1336330.48</v>
      </c>
      <c r="AC17" s="338">
        <f t="shared" si="2"/>
        <v>63300</v>
      </c>
      <c r="AD17" s="276">
        <f t="shared" si="3"/>
        <v>1273030.48</v>
      </c>
      <c r="AE17" s="339">
        <f t="shared" si="4"/>
        <v>2307794.5499999998</v>
      </c>
      <c r="AF17" s="340">
        <f t="shared" si="5"/>
        <v>2123820.48</v>
      </c>
      <c r="AG17" s="257">
        <f t="shared" si="6"/>
        <v>183974.06999999983</v>
      </c>
    </row>
    <row r="18" spans="1:33" x14ac:dyDescent="0.25">
      <c r="A18" s="261" t="s">
        <v>279</v>
      </c>
      <c r="B18" s="261" t="s">
        <v>0</v>
      </c>
      <c r="C18" s="271">
        <v>5707</v>
      </c>
      <c r="D18" s="271" t="s">
        <v>614</v>
      </c>
      <c r="E18" t="s">
        <v>2543</v>
      </c>
      <c r="F18" s="331">
        <v>822651</v>
      </c>
      <c r="G18" s="331">
        <v>40212.04</v>
      </c>
      <c r="H18" s="331">
        <v>140116.54</v>
      </c>
      <c r="I18" s="319">
        <v>42178.37</v>
      </c>
      <c r="J18" s="319">
        <v>346297.55</v>
      </c>
      <c r="K18" s="335">
        <v>21300</v>
      </c>
      <c r="L18" s="335">
        <v>0</v>
      </c>
      <c r="N18" s="319">
        <v>-1141080.3700000001</v>
      </c>
      <c r="O18" s="319">
        <v>478516.95</v>
      </c>
      <c r="P18" s="319">
        <v>2287611.84</v>
      </c>
      <c r="Q18" s="337">
        <v>954741.16</v>
      </c>
      <c r="R18" s="337">
        <v>195000</v>
      </c>
      <c r="S18" s="337">
        <v>1151.33</v>
      </c>
      <c r="T18" s="337">
        <v>819451.03</v>
      </c>
      <c r="V18" s="321">
        <v>1336765.03</v>
      </c>
      <c r="W18" s="321">
        <v>8730</v>
      </c>
      <c r="Y18" s="321">
        <v>796593.49</v>
      </c>
      <c r="Z18" s="321">
        <v>83147.92</v>
      </c>
      <c r="AB18" s="332">
        <f t="shared" si="1"/>
        <v>1002979.5800000001</v>
      </c>
      <c r="AC18" s="338">
        <f t="shared" si="2"/>
        <v>21300</v>
      </c>
      <c r="AD18" s="276">
        <f t="shared" si="3"/>
        <v>981679.58000000007</v>
      </c>
      <c r="AE18" s="339">
        <f t="shared" si="4"/>
        <v>1970343.5200000003</v>
      </c>
      <c r="AF18" s="340">
        <f t="shared" si="5"/>
        <v>2225236.44</v>
      </c>
      <c r="AG18" s="257">
        <f t="shared" si="6"/>
        <v>-254892.91999999969</v>
      </c>
    </row>
    <row r="19" spans="1:33" x14ac:dyDescent="0.25">
      <c r="A19" s="261" t="s">
        <v>279</v>
      </c>
      <c r="B19" s="261" t="s">
        <v>0</v>
      </c>
      <c r="C19" s="271">
        <v>3845</v>
      </c>
      <c r="D19" s="271" t="s">
        <v>615</v>
      </c>
      <c r="E19" t="s">
        <v>2544</v>
      </c>
      <c r="F19" s="331">
        <v>929215.97</v>
      </c>
      <c r="G19" s="331">
        <v>26369.24</v>
      </c>
      <c r="H19" s="331">
        <v>43004.58</v>
      </c>
      <c r="I19" s="319">
        <v>1461.41</v>
      </c>
      <c r="J19" s="319">
        <v>116002.05</v>
      </c>
      <c r="K19" s="335">
        <v>98150</v>
      </c>
      <c r="L19" s="335">
        <v>0</v>
      </c>
      <c r="N19" s="319">
        <v>-2106293.4500000002</v>
      </c>
      <c r="O19" s="319">
        <v>370945.46</v>
      </c>
      <c r="P19" s="319">
        <v>2658489.6</v>
      </c>
      <c r="Q19" s="337">
        <v>591766.76</v>
      </c>
      <c r="R19" s="337">
        <v>381310</v>
      </c>
      <c r="T19" s="337">
        <v>1651280</v>
      </c>
      <c r="U19" s="337">
        <v>21350</v>
      </c>
      <c r="V19" s="321">
        <v>1902755</v>
      </c>
      <c r="W19" s="321">
        <v>5400</v>
      </c>
      <c r="Y19" s="321">
        <v>623200.28</v>
      </c>
      <c r="Z19" s="321">
        <v>19589.84</v>
      </c>
      <c r="AB19" s="332">
        <f t="shared" si="1"/>
        <v>998589.78999999992</v>
      </c>
      <c r="AC19" s="338">
        <f t="shared" si="2"/>
        <v>98150</v>
      </c>
      <c r="AD19" s="276">
        <f t="shared" si="3"/>
        <v>900439.78999999992</v>
      </c>
      <c r="AE19" s="339">
        <f t="shared" si="4"/>
        <v>2645706.7599999998</v>
      </c>
      <c r="AF19" s="340">
        <f t="shared" si="5"/>
        <v>2550945.12</v>
      </c>
      <c r="AG19" s="257">
        <f t="shared" si="6"/>
        <v>94761.639999999665</v>
      </c>
    </row>
    <row r="20" spans="1:33" x14ac:dyDescent="0.25">
      <c r="A20" s="261" t="s">
        <v>279</v>
      </c>
      <c r="B20" s="261" t="s">
        <v>0</v>
      </c>
      <c r="C20" s="271">
        <v>2875</v>
      </c>
      <c r="D20" s="271" t="s">
        <v>616</v>
      </c>
      <c r="E20" t="s">
        <v>2545</v>
      </c>
      <c r="F20" s="331">
        <v>933842.66</v>
      </c>
      <c r="G20" s="331">
        <v>35379.620000000003</v>
      </c>
      <c r="H20" s="331">
        <v>47614.36</v>
      </c>
      <c r="I20" s="319">
        <v>4093996.63</v>
      </c>
      <c r="J20" s="319">
        <v>155248.43</v>
      </c>
      <c r="K20" s="335">
        <v>21792.12</v>
      </c>
      <c r="L20" s="335">
        <v>0</v>
      </c>
      <c r="N20" s="319">
        <v>4644845.13</v>
      </c>
      <c r="O20" s="319">
        <v>82998.86</v>
      </c>
      <c r="P20" s="319">
        <v>712043.8</v>
      </c>
      <c r="Q20" s="337">
        <v>436651.66</v>
      </c>
      <c r="S20" s="337">
        <v>1242.31</v>
      </c>
      <c r="T20" s="337">
        <v>1316030</v>
      </c>
      <c r="V20" s="321">
        <v>1453393.76</v>
      </c>
      <c r="Y20" s="321">
        <v>367068.9</v>
      </c>
      <c r="Z20" s="321">
        <v>129059.52</v>
      </c>
      <c r="AB20" s="332">
        <f t="shared" si="1"/>
        <v>1016836.64</v>
      </c>
      <c r="AC20" s="338">
        <f t="shared" si="2"/>
        <v>21792.12</v>
      </c>
      <c r="AD20" s="276">
        <f t="shared" si="3"/>
        <v>995044.52</v>
      </c>
      <c r="AE20" s="339">
        <f t="shared" si="4"/>
        <v>1753923.97</v>
      </c>
      <c r="AF20" s="340">
        <f t="shared" si="5"/>
        <v>1949522.1800000002</v>
      </c>
      <c r="AG20" s="257">
        <f t="shared" si="6"/>
        <v>-195598.2100000002</v>
      </c>
    </row>
    <row r="21" spans="1:33" x14ac:dyDescent="0.25">
      <c r="A21" s="261" t="s">
        <v>279</v>
      </c>
      <c r="B21" s="261" t="s">
        <v>0</v>
      </c>
      <c r="C21" s="271">
        <v>3123</v>
      </c>
      <c r="D21" s="271" t="s">
        <v>617</v>
      </c>
      <c r="E21" t="s">
        <v>2546</v>
      </c>
      <c r="F21" s="331">
        <v>466645.77</v>
      </c>
      <c r="G21" s="331">
        <v>28064.67</v>
      </c>
      <c r="H21" s="331">
        <v>10563.3</v>
      </c>
      <c r="I21" s="319">
        <v>157814.54999999999</v>
      </c>
      <c r="J21" s="319">
        <v>539336.80000000005</v>
      </c>
      <c r="K21" s="335">
        <v>14012.6</v>
      </c>
      <c r="L21" s="335">
        <v>0</v>
      </c>
      <c r="N21" s="319">
        <v>-2815489.87</v>
      </c>
      <c r="O21" s="319">
        <v>133079</v>
      </c>
      <c r="P21" s="319">
        <v>4272663.5999999996</v>
      </c>
      <c r="Q21" s="337">
        <v>519454.42</v>
      </c>
      <c r="S21" s="337">
        <v>773.5</v>
      </c>
      <c r="T21" s="337">
        <v>1057240</v>
      </c>
      <c r="V21" s="321">
        <v>1272809</v>
      </c>
      <c r="W21" s="321">
        <v>1500</v>
      </c>
      <c r="Y21" s="321">
        <v>572660.92000000004</v>
      </c>
      <c r="Z21" s="321">
        <v>132338.23999999999</v>
      </c>
      <c r="AB21" s="332">
        <f t="shared" si="1"/>
        <v>505273.74</v>
      </c>
      <c r="AC21" s="338">
        <f t="shared" si="2"/>
        <v>14012.6</v>
      </c>
      <c r="AD21" s="276">
        <f t="shared" si="3"/>
        <v>491261.14</v>
      </c>
      <c r="AE21" s="339">
        <f t="shared" si="4"/>
        <v>1577467.92</v>
      </c>
      <c r="AF21" s="340">
        <f t="shared" si="5"/>
        <v>1979308.16</v>
      </c>
      <c r="AG21" s="257">
        <f t="shared" si="6"/>
        <v>-401840.24</v>
      </c>
    </row>
    <row r="22" spans="1:33" x14ac:dyDescent="0.25">
      <c r="A22" s="261" t="s">
        <v>279</v>
      </c>
      <c r="B22" s="261" t="s">
        <v>0</v>
      </c>
      <c r="C22" s="271">
        <v>3601</v>
      </c>
      <c r="D22" s="271" t="s">
        <v>618</v>
      </c>
      <c r="E22" t="s">
        <v>2547</v>
      </c>
      <c r="F22" s="331">
        <v>538375.93999999994</v>
      </c>
      <c r="G22" s="331">
        <v>46389.279999999999</v>
      </c>
      <c r="H22" s="331">
        <v>28911.25</v>
      </c>
      <c r="I22" s="319">
        <v>1116884.1599999999</v>
      </c>
      <c r="J22" s="319">
        <v>196356.97</v>
      </c>
      <c r="K22" s="335">
        <v>28020</v>
      </c>
      <c r="L22" s="335">
        <v>0</v>
      </c>
      <c r="N22" s="319">
        <v>-314674.13</v>
      </c>
      <c r="O22" s="319">
        <v>236650.09</v>
      </c>
      <c r="P22" s="319">
        <v>2054348.01</v>
      </c>
      <c r="Q22" s="337">
        <v>671311.04</v>
      </c>
      <c r="R22" s="337">
        <v>136000</v>
      </c>
      <c r="S22" s="337">
        <v>670.74</v>
      </c>
      <c r="T22" s="337">
        <v>887450</v>
      </c>
      <c r="V22" s="321">
        <v>1110901.83</v>
      </c>
      <c r="Y22" s="321">
        <v>552563.67000000004</v>
      </c>
      <c r="Z22" s="321">
        <v>109392.65</v>
      </c>
      <c r="AB22" s="332">
        <f t="shared" si="1"/>
        <v>613676.47</v>
      </c>
      <c r="AC22" s="338">
        <f t="shared" si="2"/>
        <v>28020</v>
      </c>
      <c r="AD22" s="276">
        <f t="shared" si="3"/>
        <v>585656.47</v>
      </c>
      <c r="AE22" s="339">
        <f t="shared" si="4"/>
        <v>1695431.78</v>
      </c>
      <c r="AF22" s="340">
        <f t="shared" si="5"/>
        <v>1772858.15</v>
      </c>
      <c r="AG22" s="257">
        <f t="shared" si="6"/>
        <v>-77426.369999999879</v>
      </c>
    </row>
    <row r="23" spans="1:33" x14ac:dyDescent="0.25">
      <c r="A23" s="261" t="s">
        <v>279</v>
      </c>
      <c r="B23" s="261" t="s">
        <v>0</v>
      </c>
      <c r="C23" s="271">
        <v>3870</v>
      </c>
      <c r="D23" s="271" t="s">
        <v>619</v>
      </c>
      <c r="E23" t="s">
        <v>2608</v>
      </c>
      <c r="F23" s="331">
        <v>1608849.56</v>
      </c>
      <c r="G23" s="331">
        <v>87955.12</v>
      </c>
      <c r="H23" s="331">
        <v>9074.0499999999993</v>
      </c>
      <c r="I23" s="319">
        <v>1463.41</v>
      </c>
      <c r="J23" s="319">
        <v>91086.39</v>
      </c>
      <c r="K23" s="335">
        <v>18953.7</v>
      </c>
      <c r="L23" s="335">
        <v>0</v>
      </c>
      <c r="N23" s="319">
        <v>-778520.55</v>
      </c>
      <c r="O23" s="319">
        <v>264294.02</v>
      </c>
      <c r="P23" s="319">
        <v>2203520.5099999998</v>
      </c>
      <c r="Q23" s="337">
        <v>712296</v>
      </c>
      <c r="R23" s="337">
        <v>437715</v>
      </c>
      <c r="S23" s="337">
        <v>1990.1</v>
      </c>
      <c r="T23" s="337">
        <v>601790</v>
      </c>
      <c r="U23" s="337">
        <v>770</v>
      </c>
      <c r="V23" s="321">
        <v>1035647</v>
      </c>
      <c r="W23" s="321">
        <v>6312</v>
      </c>
      <c r="Y23" s="321">
        <v>571253.73</v>
      </c>
      <c r="Z23" s="321">
        <v>51167.519999999997</v>
      </c>
      <c r="AB23" s="332">
        <f t="shared" si="1"/>
        <v>1705878.7300000002</v>
      </c>
      <c r="AC23" s="338">
        <f t="shared" si="2"/>
        <v>18953.7</v>
      </c>
      <c r="AD23" s="276">
        <f t="shared" si="3"/>
        <v>1686925.0300000003</v>
      </c>
      <c r="AE23" s="339">
        <f t="shared" si="4"/>
        <v>1754561.1</v>
      </c>
      <c r="AF23" s="340">
        <f t="shared" si="5"/>
        <v>1664380.25</v>
      </c>
      <c r="AG23" s="257">
        <f t="shared" si="6"/>
        <v>90180.850000000093</v>
      </c>
    </row>
    <row r="24" spans="1:33" x14ac:dyDescent="0.25">
      <c r="A24" s="261" t="s">
        <v>283</v>
      </c>
      <c r="B24" s="261" t="s">
        <v>1</v>
      </c>
      <c r="C24" s="271">
        <v>7346</v>
      </c>
      <c r="D24" s="271" t="s">
        <v>620</v>
      </c>
      <c r="E24" t="s">
        <v>2548</v>
      </c>
      <c r="F24" s="331">
        <v>1143588.6000000001</v>
      </c>
      <c r="G24" s="331">
        <v>25866</v>
      </c>
      <c r="H24" s="331">
        <v>109659.69</v>
      </c>
      <c r="I24" s="319">
        <v>137262.53</v>
      </c>
      <c r="J24" s="319">
        <v>1281901.24</v>
      </c>
      <c r="K24" s="335">
        <v>44231.3</v>
      </c>
      <c r="L24" s="335">
        <v>0</v>
      </c>
      <c r="O24" s="319">
        <v>614541.22</v>
      </c>
      <c r="P24" s="319">
        <v>2350727.5299999998</v>
      </c>
      <c r="Q24" s="337">
        <v>1120087.3</v>
      </c>
      <c r="R24" s="337">
        <v>247730</v>
      </c>
      <c r="S24" s="337">
        <v>1555.48</v>
      </c>
      <c r="T24" s="337">
        <v>1015688</v>
      </c>
      <c r="V24" s="321">
        <v>1311742</v>
      </c>
      <c r="W24" s="321">
        <v>5714</v>
      </c>
      <c r="Y24" s="321">
        <v>1104576.94</v>
      </c>
      <c r="Z24" s="321">
        <v>274249.83</v>
      </c>
      <c r="AB24" s="332">
        <f t="shared" si="1"/>
        <v>1279114.29</v>
      </c>
      <c r="AC24" s="338">
        <f t="shared" si="2"/>
        <v>44231.3</v>
      </c>
      <c r="AD24" s="276">
        <f t="shared" si="3"/>
        <v>1234882.99</v>
      </c>
      <c r="AE24" s="339">
        <f t="shared" si="4"/>
        <v>2385060.7800000003</v>
      </c>
      <c r="AF24" s="340">
        <f t="shared" si="5"/>
        <v>2696282.77</v>
      </c>
      <c r="AG24" s="257">
        <f t="shared" si="6"/>
        <v>-311221.98999999976</v>
      </c>
    </row>
    <row r="25" spans="1:33" x14ac:dyDescent="0.25">
      <c r="A25" s="261" t="s">
        <v>283</v>
      </c>
      <c r="B25" s="261" t="s">
        <v>1</v>
      </c>
      <c r="C25" s="271">
        <v>4269</v>
      </c>
      <c r="D25" s="271" t="s">
        <v>621</v>
      </c>
      <c r="E25" t="s">
        <v>2549</v>
      </c>
      <c r="F25" s="331">
        <v>146056.38</v>
      </c>
      <c r="G25" s="331">
        <v>18412.689999999999</v>
      </c>
      <c r="H25" s="331">
        <v>92084.41</v>
      </c>
      <c r="I25" s="319">
        <v>501812.13</v>
      </c>
      <c r="J25" s="319">
        <v>356093.95</v>
      </c>
      <c r="K25" s="335">
        <v>30008.3</v>
      </c>
      <c r="L25" s="335">
        <v>0</v>
      </c>
      <c r="O25" s="319">
        <v>-2010245.8</v>
      </c>
      <c r="P25" s="319">
        <v>3163898.35</v>
      </c>
      <c r="Q25" s="337">
        <v>746569.06</v>
      </c>
      <c r="R25" s="337">
        <v>112310</v>
      </c>
      <c r="S25" s="337">
        <v>188.26</v>
      </c>
      <c r="T25" s="337">
        <v>946600</v>
      </c>
      <c r="V25" s="321">
        <v>1204591</v>
      </c>
      <c r="W25" s="321">
        <v>13184</v>
      </c>
      <c r="Y25" s="321">
        <v>563071.85</v>
      </c>
      <c r="Z25" s="321">
        <v>94021.759999999995</v>
      </c>
      <c r="AB25" s="332">
        <f t="shared" si="1"/>
        <v>256553.48</v>
      </c>
      <c r="AC25" s="338">
        <f t="shared" si="2"/>
        <v>30008.3</v>
      </c>
      <c r="AD25" s="276">
        <f t="shared" si="3"/>
        <v>226545.18000000002</v>
      </c>
      <c r="AE25" s="339">
        <f t="shared" si="4"/>
        <v>1805667.32</v>
      </c>
      <c r="AF25" s="340">
        <f t="shared" si="5"/>
        <v>1874868.61</v>
      </c>
      <c r="AG25" s="257">
        <f t="shared" si="6"/>
        <v>-69201.290000000037</v>
      </c>
    </row>
    <row r="26" spans="1:33" x14ac:dyDescent="0.25">
      <c r="A26" s="261" t="s">
        <v>283</v>
      </c>
      <c r="B26" s="261" t="s">
        <v>1</v>
      </c>
      <c r="C26" s="271">
        <v>7452</v>
      </c>
      <c r="D26" s="271" t="s">
        <v>622</v>
      </c>
      <c r="E26" t="s">
        <v>2550</v>
      </c>
      <c r="F26" s="331">
        <v>706719.24</v>
      </c>
      <c r="G26" s="331">
        <v>98962.5</v>
      </c>
      <c r="H26" s="331">
        <v>76408.759999999995</v>
      </c>
      <c r="I26" s="319">
        <v>1219058.53</v>
      </c>
      <c r="J26" s="319">
        <v>267254.8</v>
      </c>
      <c r="K26" s="335">
        <v>37389</v>
      </c>
      <c r="L26" s="335">
        <v>26.82</v>
      </c>
      <c r="O26" s="319">
        <v>4246229.76</v>
      </c>
      <c r="P26" s="319">
        <v>-2060186.09</v>
      </c>
      <c r="Q26" s="337">
        <v>1273681.69</v>
      </c>
      <c r="R26" s="337">
        <v>458498</v>
      </c>
      <c r="S26" s="337">
        <v>602.26</v>
      </c>
      <c r="T26" s="337">
        <v>2353900</v>
      </c>
      <c r="V26" s="321">
        <v>2606059</v>
      </c>
      <c r="W26" s="321">
        <v>6858</v>
      </c>
      <c r="Y26" s="321">
        <v>1090201.53</v>
      </c>
      <c r="Z26" s="321">
        <v>238619.08</v>
      </c>
      <c r="AB26" s="332">
        <f t="shared" si="1"/>
        <v>882090.5</v>
      </c>
      <c r="AC26" s="338">
        <f t="shared" si="2"/>
        <v>37415.82</v>
      </c>
      <c r="AD26" s="276">
        <f t="shared" si="3"/>
        <v>844674.68</v>
      </c>
      <c r="AE26" s="339">
        <f t="shared" si="4"/>
        <v>4086681.95</v>
      </c>
      <c r="AF26" s="340">
        <f t="shared" si="5"/>
        <v>3941737.6100000003</v>
      </c>
      <c r="AG26" s="257">
        <f t="shared" si="6"/>
        <v>144944.33999999985</v>
      </c>
    </row>
    <row r="27" spans="1:33" x14ac:dyDescent="0.25">
      <c r="A27" s="261" t="s">
        <v>283</v>
      </c>
      <c r="B27" s="261" t="s">
        <v>1</v>
      </c>
      <c r="C27" s="271">
        <v>5116</v>
      </c>
      <c r="D27" s="271" t="s">
        <v>623</v>
      </c>
      <c r="E27" t="s">
        <v>2551</v>
      </c>
      <c r="F27" s="331">
        <v>559484.15</v>
      </c>
      <c r="G27" s="331">
        <v>70460.33</v>
      </c>
      <c r="H27" s="331">
        <v>54632.56</v>
      </c>
      <c r="I27" s="319">
        <v>562869.93000000005</v>
      </c>
      <c r="J27" s="319">
        <v>537288.56999999995</v>
      </c>
      <c r="K27" s="335">
        <v>19840</v>
      </c>
      <c r="L27" s="335">
        <v>0</v>
      </c>
      <c r="O27" s="319">
        <v>-1042093.24</v>
      </c>
      <c r="P27" s="319">
        <v>2920599.11</v>
      </c>
      <c r="Q27" s="337">
        <v>878840.4</v>
      </c>
      <c r="S27" s="337">
        <v>811.45</v>
      </c>
      <c r="T27" s="337">
        <v>1263712.5</v>
      </c>
      <c r="V27" s="321">
        <v>1485584.4</v>
      </c>
      <c r="W27" s="321">
        <v>11658</v>
      </c>
      <c r="Y27" s="321">
        <v>601831.96</v>
      </c>
      <c r="Z27" s="321">
        <v>157900.32</v>
      </c>
      <c r="AB27" s="332">
        <f t="shared" si="1"/>
        <v>684577.04</v>
      </c>
      <c r="AC27" s="338">
        <f t="shared" si="2"/>
        <v>19840</v>
      </c>
      <c r="AD27" s="276">
        <f t="shared" si="3"/>
        <v>664737.04</v>
      </c>
      <c r="AE27" s="339">
        <f t="shared" si="4"/>
        <v>2143364.35</v>
      </c>
      <c r="AF27" s="340">
        <f t="shared" si="5"/>
        <v>2256974.6799999997</v>
      </c>
      <c r="AG27" s="257">
        <f t="shared" si="6"/>
        <v>-113610.32999999961</v>
      </c>
    </row>
    <row r="28" spans="1:33" x14ac:dyDescent="0.25">
      <c r="A28" s="261" t="s">
        <v>283</v>
      </c>
      <c r="B28" s="261" t="s">
        <v>1</v>
      </c>
      <c r="C28" s="271">
        <v>3330</v>
      </c>
      <c r="D28" s="271" t="s">
        <v>624</v>
      </c>
      <c r="E28" t="s">
        <v>2552</v>
      </c>
      <c r="F28" s="331">
        <v>436173.49</v>
      </c>
      <c r="G28" s="331">
        <v>42412.72</v>
      </c>
      <c r="H28" s="331">
        <v>26447.07</v>
      </c>
      <c r="I28" s="319">
        <v>531630.6</v>
      </c>
      <c r="J28" s="319">
        <v>194355.87</v>
      </c>
      <c r="K28" s="335">
        <v>10929.25</v>
      </c>
      <c r="L28" s="335">
        <v>0</v>
      </c>
      <c r="O28" s="319">
        <v>2796.3</v>
      </c>
      <c r="P28" s="319">
        <v>1187021.07</v>
      </c>
      <c r="Q28" s="337">
        <v>872517.93</v>
      </c>
      <c r="S28" s="337">
        <v>550.17999999999995</v>
      </c>
      <c r="T28" s="337">
        <v>1382300</v>
      </c>
      <c r="V28" s="321">
        <v>1664428</v>
      </c>
      <c r="W28" s="321">
        <v>3740</v>
      </c>
      <c r="Y28" s="321">
        <v>406985.7</v>
      </c>
      <c r="Z28" s="321">
        <v>149941.28</v>
      </c>
      <c r="AB28" s="332">
        <f t="shared" si="1"/>
        <v>505033.27999999997</v>
      </c>
      <c r="AC28" s="338">
        <f t="shared" si="2"/>
        <v>10929.25</v>
      </c>
      <c r="AD28" s="276">
        <f t="shared" si="3"/>
        <v>494104.02999999997</v>
      </c>
      <c r="AE28" s="339">
        <f t="shared" si="4"/>
        <v>2255368.1100000003</v>
      </c>
      <c r="AF28" s="340">
        <f t="shared" si="5"/>
        <v>2225094.98</v>
      </c>
      <c r="AG28" s="257">
        <f t="shared" si="6"/>
        <v>30273.130000000354</v>
      </c>
    </row>
    <row r="29" spans="1:33" x14ac:dyDescent="0.25">
      <c r="A29" s="261" t="s">
        <v>283</v>
      </c>
      <c r="B29" s="261" t="s">
        <v>1</v>
      </c>
      <c r="C29" s="271">
        <v>3774</v>
      </c>
      <c r="D29" s="271" t="s">
        <v>625</v>
      </c>
      <c r="E29" t="s">
        <v>2553</v>
      </c>
      <c r="F29" s="331">
        <v>361724.18</v>
      </c>
      <c r="G29" s="331">
        <v>12745.33</v>
      </c>
      <c r="H29" s="331">
        <v>54464.13</v>
      </c>
      <c r="I29" s="319">
        <v>360043.85</v>
      </c>
      <c r="J29" s="319">
        <v>208623.83</v>
      </c>
      <c r="K29" s="335">
        <v>20551.650000000001</v>
      </c>
      <c r="L29" s="335">
        <v>0</v>
      </c>
      <c r="O29" s="319">
        <v>-1427894.37</v>
      </c>
      <c r="P29" s="319">
        <v>2650223.29</v>
      </c>
      <c r="Q29" s="337">
        <v>723257.29</v>
      </c>
      <c r="R29" s="337">
        <v>105000</v>
      </c>
      <c r="S29" s="337">
        <v>660.38</v>
      </c>
      <c r="T29" s="337">
        <v>1138216.6000000001</v>
      </c>
      <c r="V29" s="321">
        <v>1292044.6000000001</v>
      </c>
      <c r="W29" s="321">
        <v>3660</v>
      </c>
      <c r="Y29" s="321">
        <v>727932.92</v>
      </c>
      <c r="Z29" s="321">
        <v>188776</v>
      </c>
      <c r="AB29" s="332">
        <f t="shared" si="1"/>
        <v>428933.64</v>
      </c>
      <c r="AC29" s="338">
        <f t="shared" si="2"/>
        <v>20551.650000000001</v>
      </c>
      <c r="AD29" s="276">
        <f t="shared" si="3"/>
        <v>408381.99</v>
      </c>
      <c r="AE29" s="339">
        <f t="shared" si="4"/>
        <v>1967134.27</v>
      </c>
      <c r="AF29" s="340">
        <f t="shared" si="5"/>
        <v>2212413.52</v>
      </c>
      <c r="AG29" s="257">
        <f t="shared" si="6"/>
        <v>-245279.25</v>
      </c>
    </row>
    <row r="30" spans="1:33" x14ac:dyDescent="0.25">
      <c r="A30" s="261" t="s">
        <v>283</v>
      </c>
      <c r="B30" s="261" t="s">
        <v>1</v>
      </c>
      <c r="C30" s="271">
        <v>2996</v>
      </c>
      <c r="D30" s="271" t="s">
        <v>626</v>
      </c>
      <c r="E30" t="s">
        <v>2554</v>
      </c>
      <c r="F30" s="331">
        <v>390603.24</v>
      </c>
      <c r="G30" s="331">
        <v>35682.68</v>
      </c>
      <c r="H30" s="331">
        <v>134751.79999999999</v>
      </c>
      <c r="I30" s="319">
        <v>1673156.49</v>
      </c>
      <c r="J30" s="319">
        <v>164235.31</v>
      </c>
      <c r="K30" s="335">
        <v>39000</v>
      </c>
      <c r="L30" s="335">
        <v>0</v>
      </c>
      <c r="O30" s="319">
        <v>596697.07999999996</v>
      </c>
      <c r="P30" s="319">
        <v>1714501.17</v>
      </c>
      <c r="Q30" s="337">
        <v>704633.52</v>
      </c>
      <c r="R30" s="337">
        <v>220400</v>
      </c>
      <c r="S30" s="337">
        <v>430.42</v>
      </c>
      <c r="T30" s="337">
        <v>570560</v>
      </c>
      <c r="U30" s="337">
        <v>1587</v>
      </c>
      <c r="V30" s="321">
        <v>771752.33</v>
      </c>
      <c r="W30" s="321">
        <v>1230</v>
      </c>
      <c r="X30" s="321">
        <v>1928</v>
      </c>
      <c r="Y30" s="321">
        <v>486865.26</v>
      </c>
      <c r="Z30" s="321">
        <v>187604.08</v>
      </c>
      <c r="AB30" s="332">
        <f t="shared" si="1"/>
        <v>561037.72</v>
      </c>
      <c r="AC30" s="338">
        <f t="shared" si="2"/>
        <v>39000</v>
      </c>
      <c r="AD30" s="276">
        <f t="shared" si="3"/>
        <v>522037.72</v>
      </c>
      <c r="AE30" s="339">
        <f t="shared" si="4"/>
        <v>1497610.94</v>
      </c>
      <c r="AF30" s="340">
        <f t="shared" si="5"/>
        <v>1449379.67</v>
      </c>
      <c r="AG30" s="257">
        <f t="shared" si="6"/>
        <v>48231.270000000019</v>
      </c>
    </row>
    <row r="31" spans="1:33" x14ac:dyDescent="0.25">
      <c r="A31" s="261" t="s">
        <v>283</v>
      </c>
      <c r="B31" s="261" t="s">
        <v>1</v>
      </c>
      <c r="C31" s="271">
        <v>6600</v>
      </c>
      <c r="D31" s="271" t="s">
        <v>627</v>
      </c>
      <c r="E31" t="s">
        <v>2555</v>
      </c>
      <c r="F31" s="331">
        <v>718642.43</v>
      </c>
      <c r="G31" s="331">
        <v>32897.56</v>
      </c>
      <c r="H31" s="331">
        <v>82608.679999999993</v>
      </c>
      <c r="I31" s="319">
        <v>713769.95</v>
      </c>
      <c r="J31" s="319">
        <v>474583.78</v>
      </c>
      <c r="K31" s="335">
        <v>13201.4</v>
      </c>
      <c r="L31" s="335">
        <v>0</v>
      </c>
      <c r="O31" s="319">
        <v>-400710.09</v>
      </c>
      <c r="P31" s="319">
        <v>2482860.59</v>
      </c>
      <c r="Q31" s="337">
        <v>1008861.97</v>
      </c>
      <c r="S31" s="337">
        <v>2084.06</v>
      </c>
      <c r="T31" s="337">
        <v>1141972</v>
      </c>
      <c r="V31" s="321">
        <v>1425977</v>
      </c>
      <c r="W31" s="321">
        <v>12744</v>
      </c>
      <c r="Y31" s="321">
        <v>578106.44999999995</v>
      </c>
      <c r="Z31" s="321">
        <v>208940.08</v>
      </c>
      <c r="AB31" s="332">
        <f t="shared" si="1"/>
        <v>834148.66999999993</v>
      </c>
      <c r="AC31" s="338">
        <f t="shared" si="2"/>
        <v>13201.4</v>
      </c>
      <c r="AD31" s="276">
        <f t="shared" si="3"/>
        <v>820947.2699999999</v>
      </c>
      <c r="AE31" s="339">
        <f t="shared" si="4"/>
        <v>2152918.0300000003</v>
      </c>
      <c r="AF31" s="340">
        <f t="shared" si="5"/>
        <v>2225767.5299999998</v>
      </c>
      <c r="AG31" s="257">
        <f t="shared" si="6"/>
        <v>-72849.499999999534</v>
      </c>
    </row>
    <row r="32" spans="1:33" x14ac:dyDescent="0.25">
      <c r="A32" s="261" t="s">
        <v>283</v>
      </c>
      <c r="B32" s="261" t="s">
        <v>1</v>
      </c>
      <c r="C32" s="271">
        <v>2814</v>
      </c>
      <c r="D32" s="271" t="s">
        <v>628</v>
      </c>
      <c r="E32" t="s">
        <v>2556</v>
      </c>
      <c r="F32" s="331">
        <v>442442.95</v>
      </c>
      <c r="G32" s="331">
        <v>28599.22</v>
      </c>
      <c r="H32" s="331">
        <v>51044.03</v>
      </c>
      <c r="I32" s="319">
        <v>483764.39</v>
      </c>
      <c r="J32" s="319">
        <v>159468.13</v>
      </c>
      <c r="K32" s="335">
        <v>18550</v>
      </c>
      <c r="L32" s="335">
        <v>3624</v>
      </c>
      <c r="O32" s="319">
        <v>-1251879.96</v>
      </c>
      <c r="P32" s="319">
        <v>2102364.12</v>
      </c>
      <c r="Q32" s="337">
        <v>622830.49</v>
      </c>
      <c r="R32" s="337">
        <v>276995</v>
      </c>
      <c r="S32" s="337">
        <v>289.72000000000003</v>
      </c>
      <c r="T32" s="337">
        <v>816687.6</v>
      </c>
      <c r="V32" s="321">
        <v>954406.6</v>
      </c>
      <c r="W32" s="321">
        <v>4922</v>
      </c>
      <c r="Y32" s="321">
        <v>358470.61</v>
      </c>
      <c r="Z32" s="321">
        <v>106343.03999999999</v>
      </c>
      <c r="AB32" s="332">
        <f t="shared" si="1"/>
        <v>522086.20000000007</v>
      </c>
      <c r="AC32" s="338">
        <f t="shared" si="2"/>
        <v>22174</v>
      </c>
      <c r="AD32" s="276">
        <f t="shared" si="3"/>
        <v>499912.20000000007</v>
      </c>
      <c r="AE32" s="339">
        <f t="shared" si="4"/>
        <v>1716802.81</v>
      </c>
      <c r="AF32" s="340">
        <f t="shared" si="5"/>
        <v>1424142.25</v>
      </c>
      <c r="AG32" s="257">
        <f t="shared" si="6"/>
        <v>292660.56000000006</v>
      </c>
    </row>
    <row r="33" spans="1:33" x14ac:dyDescent="0.25">
      <c r="A33" s="261" t="s">
        <v>283</v>
      </c>
      <c r="B33" s="261" t="s">
        <v>1</v>
      </c>
      <c r="C33" s="271">
        <v>5791</v>
      </c>
      <c r="D33" s="271" t="s">
        <v>629</v>
      </c>
      <c r="E33" t="s">
        <v>2557</v>
      </c>
      <c r="F33" s="331">
        <v>371276.29</v>
      </c>
      <c r="G33" s="331">
        <v>126956.23</v>
      </c>
      <c r="H33" s="331">
        <v>35676.050000000003</v>
      </c>
      <c r="I33" s="319">
        <v>558333.43000000005</v>
      </c>
      <c r="J33" s="319">
        <v>689962.2</v>
      </c>
      <c r="K33" s="335">
        <v>38104.870000000003</v>
      </c>
      <c r="L33" s="335">
        <v>1300</v>
      </c>
      <c r="O33" s="319">
        <v>656614.76</v>
      </c>
      <c r="P33" s="319">
        <v>923152.19</v>
      </c>
      <c r="Q33" s="337">
        <v>1093545.8500000001</v>
      </c>
      <c r="R33" s="337">
        <v>359785</v>
      </c>
      <c r="S33" s="337">
        <v>303.16000000000003</v>
      </c>
      <c r="T33" s="337">
        <v>1451044</v>
      </c>
      <c r="V33" s="321">
        <v>1744657.92</v>
      </c>
      <c r="W33" s="321">
        <v>1096</v>
      </c>
      <c r="X33" s="321">
        <v>18908</v>
      </c>
      <c r="Y33" s="321">
        <v>855343.15</v>
      </c>
      <c r="Z33" s="321">
        <v>121640.56</v>
      </c>
      <c r="AB33" s="332">
        <f t="shared" si="1"/>
        <v>533908.56999999995</v>
      </c>
      <c r="AC33" s="338">
        <f t="shared" si="2"/>
        <v>39404.870000000003</v>
      </c>
      <c r="AD33" s="276">
        <f t="shared" si="3"/>
        <v>494503.69999999995</v>
      </c>
      <c r="AE33" s="339">
        <f t="shared" si="4"/>
        <v>2904678.01</v>
      </c>
      <c r="AF33" s="340">
        <f t="shared" si="5"/>
        <v>2741645.63</v>
      </c>
      <c r="AG33" s="257">
        <f t="shared" si="6"/>
        <v>163032.37999999989</v>
      </c>
    </row>
    <row r="34" spans="1:33" x14ac:dyDescent="0.25">
      <c r="A34" s="261" t="s">
        <v>283</v>
      </c>
      <c r="B34" s="261" t="s">
        <v>1</v>
      </c>
      <c r="C34" s="271">
        <v>5865</v>
      </c>
      <c r="D34" s="271" t="s">
        <v>630</v>
      </c>
      <c r="E34" t="s">
        <v>2558</v>
      </c>
      <c r="F34" s="331">
        <v>638103.06000000006</v>
      </c>
      <c r="G34" s="331">
        <v>19820</v>
      </c>
      <c r="H34" s="331">
        <v>29874.98</v>
      </c>
      <c r="I34" s="319">
        <v>1168300.02</v>
      </c>
      <c r="J34" s="319">
        <v>417633.07</v>
      </c>
      <c r="K34" s="335">
        <v>34831.300000000003</v>
      </c>
      <c r="L34" s="335">
        <v>0</v>
      </c>
      <c r="O34" s="319">
        <v>-252516.86</v>
      </c>
      <c r="P34" s="319">
        <v>2548141.21</v>
      </c>
      <c r="Q34" s="337">
        <v>966110.48</v>
      </c>
      <c r="R34" s="337">
        <v>384550</v>
      </c>
      <c r="S34" s="337">
        <v>843.06</v>
      </c>
      <c r="T34" s="337">
        <v>1608653.1</v>
      </c>
      <c r="U34" s="337">
        <v>1594</v>
      </c>
      <c r="V34" s="321">
        <v>1911282.1</v>
      </c>
      <c r="W34" s="321">
        <v>3604</v>
      </c>
      <c r="Y34" s="321">
        <v>891792.34</v>
      </c>
      <c r="Z34" s="321">
        <v>211796.72</v>
      </c>
      <c r="AB34" s="332">
        <f t="shared" si="1"/>
        <v>687798.04</v>
      </c>
      <c r="AC34" s="338">
        <f t="shared" si="2"/>
        <v>34831.300000000003</v>
      </c>
      <c r="AD34" s="276">
        <f t="shared" si="3"/>
        <v>652966.74</v>
      </c>
      <c r="AE34" s="339">
        <f t="shared" si="4"/>
        <v>2961750.64</v>
      </c>
      <c r="AF34" s="340">
        <f t="shared" si="5"/>
        <v>3018475.16</v>
      </c>
      <c r="AG34" s="257">
        <f t="shared" si="6"/>
        <v>-56724.520000000019</v>
      </c>
    </row>
    <row r="35" spans="1:33" x14ac:dyDescent="0.25">
      <c r="A35" s="261" t="s">
        <v>283</v>
      </c>
      <c r="B35" s="261" t="s">
        <v>1</v>
      </c>
      <c r="C35" s="271">
        <v>4329</v>
      </c>
      <c r="D35" s="271" t="s">
        <v>631</v>
      </c>
      <c r="E35" t="s">
        <v>2611</v>
      </c>
      <c r="F35" s="331">
        <v>583152.16</v>
      </c>
      <c r="G35" s="331">
        <v>54899.51</v>
      </c>
      <c r="H35" s="331">
        <v>144686.70000000001</v>
      </c>
      <c r="I35" s="319">
        <v>359428.17</v>
      </c>
      <c r="J35" s="319">
        <v>453920.02</v>
      </c>
      <c r="K35" s="335">
        <v>19500</v>
      </c>
      <c r="L35" s="335">
        <v>0</v>
      </c>
      <c r="O35" s="319">
        <v>-362579.61</v>
      </c>
      <c r="P35" s="319">
        <v>1650244.41</v>
      </c>
      <c r="Q35" s="337">
        <v>839708.16000000003</v>
      </c>
      <c r="R35" s="337">
        <v>296770</v>
      </c>
      <c r="S35" s="337">
        <v>586.91999999999996</v>
      </c>
      <c r="T35" s="337">
        <v>910714</v>
      </c>
      <c r="U35" s="337">
        <v>1195</v>
      </c>
      <c r="V35" s="321">
        <v>1036820</v>
      </c>
      <c r="W35" s="321">
        <v>11300</v>
      </c>
      <c r="Y35" s="321">
        <v>578493.84</v>
      </c>
      <c r="Z35" s="321">
        <v>133438.48000000001</v>
      </c>
      <c r="AB35" s="332">
        <f t="shared" si="1"/>
        <v>782738.37000000011</v>
      </c>
      <c r="AC35" s="338">
        <f t="shared" si="2"/>
        <v>19500</v>
      </c>
      <c r="AD35" s="276">
        <f t="shared" si="3"/>
        <v>763238.37000000011</v>
      </c>
      <c r="AE35" s="339">
        <f t="shared" si="4"/>
        <v>2048974.08</v>
      </c>
      <c r="AF35" s="340">
        <f t="shared" si="5"/>
        <v>1760052.3199999998</v>
      </c>
      <c r="AG35" s="257">
        <f t="shared" si="6"/>
        <v>288921.76000000024</v>
      </c>
    </row>
    <row r="36" spans="1:33" x14ac:dyDescent="0.25">
      <c r="A36" s="261" t="s">
        <v>286</v>
      </c>
      <c r="B36" s="261" t="s">
        <v>2</v>
      </c>
      <c r="C36" s="271">
        <v>1955</v>
      </c>
      <c r="D36" s="271" t="s">
        <v>632</v>
      </c>
      <c r="E36" t="s">
        <v>2559</v>
      </c>
      <c r="F36" s="331">
        <v>430437.1</v>
      </c>
      <c r="G36" s="331">
        <v>16852.41</v>
      </c>
      <c r="H36" s="331">
        <v>21887.5</v>
      </c>
      <c r="I36" s="319">
        <v>56171.54</v>
      </c>
      <c r="J36" s="319">
        <v>290502.15999999997</v>
      </c>
      <c r="K36" s="335">
        <v>20800</v>
      </c>
      <c r="O36" s="319">
        <v>-1212860.1399999999</v>
      </c>
      <c r="P36" s="319">
        <v>1948644.79</v>
      </c>
      <c r="Q36" s="337">
        <v>431349.76000000001</v>
      </c>
      <c r="R36" s="337">
        <v>90000</v>
      </c>
      <c r="S36" s="337">
        <v>413.11</v>
      </c>
      <c r="T36" s="337">
        <v>839040</v>
      </c>
      <c r="V36" s="321">
        <v>976676</v>
      </c>
      <c r="Y36" s="321">
        <v>279553.61</v>
      </c>
      <c r="Z36" s="321">
        <v>45307.199999999997</v>
      </c>
      <c r="AB36" s="332">
        <f t="shared" si="1"/>
        <v>469177.00999999995</v>
      </c>
      <c r="AC36" s="338">
        <f t="shared" si="2"/>
        <v>20800</v>
      </c>
      <c r="AD36" s="276">
        <f t="shared" si="3"/>
        <v>448377.00999999995</v>
      </c>
      <c r="AE36" s="339">
        <f t="shared" si="4"/>
        <v>1360802.87</v>
      </c>
      <c r="AF36" s="340">
        <f t="shared" si="5"/>
        <v>1301536.8099999998</v>
      </c>
      <c r="AG36" s="257">
        <f t="shared" si="6"/>
        <v>59266.060000000289</v>
      </c>
    </row>
    <row r="37" spans="1:33" x14ac:dyDescent="0.25">
      <c r="A37" s="261" t="s">
        <v>286</v>
      </c>
      <c r="B37" s="261" t="s">
        <v>2</v>
      </c>
      <c r="C37" s="271">
        <v>4228</v>
      </c>
      <c r="D37" s="271" t="s">
        <v>633</v>
      </c>
      <c r="E37" t="s">
        <v>2560</v>
      </c>
      <c r="F37" s="331">
        <v>732182.29</v>
      </c>
      <c r="G37" s="331">
        <v>57169.2</v>
      </c>
      <c r="H37" s="331">
        <v>127754.76</v>
      </c>
      <c r="I37" s="319">
        <v>137472.71</v>
      </c>
      <c r="J37" s="319">
        <v>947026.59</v>
      </c>
      <c r="K37" s="335">
        <v>40050</v>
      </c>
      <c r="O37" s="319">
        <v>-371496.79</v>
      </c>
      <c r="P37" s="319">
        <v>2125603</v>
      </c>
      <c r="Q37" s="337">
        <v>895872.57</v>
      </c>
      <c r="R37" s="337">
        <v>126000</v>
      </c>
      <c r="S37" s="337">
        <v>785.54</v>
      </c>
      <c r="T37" s="337">
        <v>1398930</v>
      </c>
      <c r="U37" s="337">
        <v>4842</v>
      </c>
      <c r="V37" s="321">
        <v>1641718</v>
      </c>
      <c r="W37" s="321">
        <v>2160</v>
      </c>
      <c r="X37" s="321">
        <v>6400</v>
      </c>
      <c r="Y37" s="321">
        <v>542655.97</v>
      </c>
      <c r="Z37" s="321">
        <v>25952.799999999999</v>
      </c>
      <c r="AA37" s="321">
        <v>94</v>
      </c>
      <c r="AB37" s="332">
        <f t="shared" si="1"/>
        <v>917106.25</v>
      </c>
      <c r="AC37" s="338">
        <f t="shared" si="2"/>
        <v>40050</v>
      </c>
      <c r="AD37" s="276">
        <f t="shared" si="3"/>
        <v>877056.25</v>
      </c>
      <c r="AE37" s="339">
        <f t="shared" si="4"/>
        <v>2426430.11</v>
      </c>
      <c r="AF37" s="340">
        <f t="shared" si="5"/>
        <v>2218980.7699999996</v>
      </c>
      <c r="AG37" s="257">
        <f t="shared" si="6"/>
        <v>207449.34000000032</v>
      </c>
    </row>
    <row r="38" spans="1:33" x14ac:dyDescent="0.25">
      <c r="A38" s="261" t="s">
        <v>286</v>
      </c>
      <c r="B38" s="261" t="s">
        <v>2</v>
      </c>
      <c r="C38" s="271">
        <v>1245</v>
      </c>
      <c r="D38" s="271" t="s">
        <v>634</v>
      </c>
      <c r="E38" t="s">
        <v>2561</v>
      </c>
      <c r="F38" s="331">
        <v>438100.44</v>
      </c>
      <c r="G38" s="331">
        <v>27834.799999999999</v>
      </c>
      <c r="H38" s="331">
        <v>44965</v>
      </c>
      <c r="I38" s="319">
        <v>55628.800000000003</v>
      </c>
      <c r="J38" s="319">
        <v>290029.15000000002</v>
      </c>
      <c r="K38" s="335">
        <v>2000</v>
      </c>
      <c r="O38" s="319">
        <v>-1095122.0900000001</v>
      </c>
      <c r="P38" s="319">
        <v>1917883.16</v>
      </c>
      <c r="Q38" s="337">
        <v>555963.75</v>
      </c>
      <c r="R38" s="337">
        <v>59790</v>
      </c>
      <c r="S38" s="337">
        <v>424.85</v>
      </c>
      <c r="T38" s="337">
        <v>800610</v>
      </c>
      <c r="V38" s="321">
        <v>1134350</v>
      </c>
      <c r="Y38" s="321">
        <v>173252.84</v>
      </c>
      <c r="Z38" s="321">
        <v>77388.639999999999</v>
      </c>
      <c r="AB38" s="332">
        <f t="shared" si="1"/>
        <v>510900.24</v>
      </c>
      <c r="AC38" s="338">
        <f t="shared" si="2"/>
        <v>2000</v>
      </c>
      <c r="AD38" s="276">
        <f t="shared" si="3"/>
        <v>508900.24</v>
      </c>
      <c r="AE38" s="339">
        <f t="shared" si="4"/>
        <v>1416788.6</v>
      </c>
      <c r="AF38" s="340">
        <f t="shared" si="5"/>
        <v>1384991.48</v>
      </c>
      <c r="AG38" s="257">
        <f t="shared" si="6"/>
        <v>31797.120000000112</v>
      </c>
    </row>
    <row r="39" spans="1:33" x14ac:dyDescent="0.25">
      <c r="A39" s="261" t="s">
        <v>286</v>
      </c>
      <c r="B39" s="261" t="s">
        <v>2</v>
      </c>
      <c r="C39" s="271">
        <v>5421</v>
      </c>
      <c r="D39" s="271" t="s">
        <v>635</v>
      </c>
      <c r="E39" t="s">
        <v>2562</v>
      </c>
      <c r="F39" s="331">
        <v>873337.25</v>
      </c>
      <c r="G39" s="331">
        <v>18592.5</v>
      </c>
      <c r="H39" s="331">
        <v>36558.410000000003</v>
      </c>
      <c r="I39" s="319">
        <v>174317.44</v>
      </c>
      <c r="J39" s="319">
        <v>1013787.24</v>
      </c>
      <c r="K39" s="335">
        <v>28160</v>
      </c>
      <c r="O39" s="319">
        <v>193597.01</v>
      </c>
      <c r="P39" s="319">
        <v>2205072.4900000002</v>
      </c>
      <c r="Q39" s="337">
        <v>66719.41</v>
      </c>
      <c r="U39" s="337">
        <v>3000</v>
      </c>
      <c r="V39" s="321">
        <v>69415</v>
      </c>
      <c r="Y39" s="321">
        <v>170539.63</v>
      </c>
      <c r="Z39" s="321">
        <v>140001.44</v>
      </c>
      <c r="AB39" s="332">
        <f t="shared" si="1"/>
        <v>928488.16</v>
      </c>
      <c r="AC39" s="338">
        <f t="shared" si="2"/>
        <v>28160</v>
      </c>
      <c r="AD39" s="276">
        <f t="shared" si="3"/>
        <v>900328.16</v>
      </c>
      <c r="AE39" s="339">
        <f t="shared" si="4"/>
        <v>69719.41</v>
      </c>
      <c r="AF39" s="340">
        <f t="shared" si="5"/>
        <v>379956.07</v>
      </c>
      <c r="AG39" s="257">
        <f t="shared" si="6"/>
        <v>-310236.66000000003</v>
      </c>
    </row>
    <row r="40" spans="1:33" x14ac:dyDescent="0.25">
      <c r="A40" s="261" t="s">
        <v>286</v>
      </c>
      <c r="B40" s="261" t="s">
        <v>2</v>
      </c>
      <c r="C40" s="271">
        <v>3481</v>
      </c>
      <c r="D40" s="271" t="s">
        <v>636</v>
      </c>
      <c r="E40" t="s">
        <v>2563</v>
      </c>
      <c r="F40" s="331">
        <v>1155917.98</v>
      </c>
      <c r="G40" s="331">
        <v>30682.639999999999</v>
      </c>
      <c r="H40" s="331">
        <v>145549.19</v>
      </c>
      <c r="I40" s="319">
        <v>2131224.88</v>
      </c>
      <c r="J40" s="319">
        <v>629292.22</v>
      </c>
      <c r="K40" s="335">
        <v>24250</v>
      </c>
      <c r="L40" s="335">
        <v>132.71</v>
      </c>
      <c r="O40" s="319">
        <v>1945386.42</v>
      </c>
      <c r="P40" s="319">
        <v>1879861.02</v>
      </c>
      <c r="Q40" s="337">
        <v>934298.16</v>
      </c>
      <c r="R40" s="337">
        <v>138350</v>
      </c>
      <c r="S40" s="337">
        <v>1191.51</v>
      </c>
      <c r="T40" s="337">
        <v>937060</v>
      </c>
      <c r="V40" s="321">
        <v>1163851.24</v>
      </c>
      <c r="W40" s="321">
        <v>15860</v>
      </c>
      <c r="Y40" s="321">
        <v>462408.31</v>
      </c>
      <c r="Z40" s="321">
        <v>87393.36</v>
      </c>
      <c r="AA40" s="321">
        <v>38350</v>
      </c>
      <c r="AB40" s="332">
        <f t="shared" si="1"/>
        <v>1332149.8099999998</v>
      </c>
      <c r="AC40" s="338">
        <f t="shared" si="2"/>
        <v>24382.71</v>
      </c>
      <c r="AD40" s="276">
        <f t="shared" si="3"/>
        <v>1307767.0999999999</v>
      </c>
      <c r="AE40" s="339">
        <f t="shared" si="4"/>
        <v>2010899.6700000002</v>
      </c>
      <c r="AF40" s="340">
        <f t="shared" si="5"/>
        <v>1767862.9100000001</v>
      </c>
      <c r="AG40" s="257">
        <f t="shared" si="6"/>
        <v>243036.76</v>
      </c>
    </row>
    <row r="41" spans="1:33" x14ac:dyDescent="0.25">
      <c r="A41" s="261" t="s">
        <v>286</v>
      </c>
      <c r="B41" s="261" t="s">
        <v>2</v>
      </c>
      <c r="C41" s="271">
        <v>3499</v>
      </c>
      <c r="D41" s="271" t="s">
        <v>637</v>
      </c>
      <c r="E41" t="s">
        <v>2564</v>
      </c>
      <c r="F41" s="331">
        <v>1228668.69</v>
      </c>
      <c r="G41" s="331">
        <v>151490.19</v>
      </c>
      <c r="H41" s="331">
        <v>118850.5</v>
      </c>
      <c r="I41" s="319">
        <v>579140.13</v>
      </c>
      <c r="J41" s="319">
        <v>518134.05</v>
      </c>
      <c r="O41" s="319">
        <v>-1685020.02</v>
      </c>
      <c r="P41" s="319">
        <v>3832429.73</v>
      </c>
      <c r="Q41" s="337">
        <v>846401.07</v>
      </c>
      <c r="R41" s="337">
        <v>345660</v>
      </c>
      <c r="S41" s="337">
        <v>1274.28</v>
      </c>
      <c r="T41" s="337">
        <v>1479910</v>
      </c>
      <c r="U41" s="337">
        <v>25000</v>
      </c>
      <c r="V41" s="321">
        <v>1702420</v>
      </c>
      <c r="Y41" s="321">
        <v>457710.62</v>
      </c>
      <c r="Z41" s="321">
        <v>89240.88</v>
      </c>
      <c r="AB41" s="332">
        <f t="shared" si="1"/>
        <v>1499009.38</v>
      </c>
      <c r="AC41" s="338">
        <f t="shared" si="2"/>
        <v>0</v>
      </c>
      <c r="AD41" s="276">
        <f t="shared" si="3"/>
        <v>1499009.38</v>
      </c>
      <c r="AE41" s="339">
        <f t="shared" si="4"/>
        <v>2698245.3499999996</v>
      </c>
      <c r="AF41" s="340">
        <f t="shared" si="5"/>
        <v>2249371.5</v>
      </c>
      <c r="AG41" s="257">
        <f t="shared" si="6"/>
        <v>448873.84999999963</v>
      </c>
    </row>
    <row r="42" spans="1:33" x14ac:dyDescent="0.25">
      <c r="A42" s="261" t="s">
        <v>286</v>
      </c>
      <c r="B42" s="261" t="s">
        <v>2</v>
      </c>
      <c r="C42" s="271">
        <v>1888</v>
      </c>
      <c r="D42" s="271" t="s">
        <v>638</v>
      </c>
      <c r="E42" t="s">
        <v>2565</v>
      </c>
      <c r="F42" s="331">
        <v>522366.63</v>
      </c>
      <c r="G42" s="331">
        <v>46663.97</v>
      </c>
      <c r="H42" s="331">
        <v>66795.009999999995</v>
      </c>
      <c r="I42" s="319">
        <v>103145.17</v>
      </c>
      <c r="J42" s="319">
        <v>1549547.82</v>
      </c>
      <c r="K42" s="335">
        <v>25750</v>
      </c>
      <c r="O42" s="319">
        <v>252523.2</v>
      </c>
      <c r="P42" s="319">
        <v>1975418.72</v>
      </c>
      <c r="Q42" s="337">
        <v>589971.97</v>
      </c>
      <c r="R42" s="337">
        <v>116800</v>
      </c>
      <c r="S42" s="337">
        <v>103.24</v>
      </c>
      <c r="T42" s="337">
        <v>827955</v>
      </c>
      <c r="V42" s="321">
        <v>1023707</v>
      </c>
      <c r="Y42" s="321">
        <v>343828.37</v>
      </c>
      <c r="Z42" s="321">
        <v>132468.16</v>
      </c>
      <c r="AB42" s="332">
        <f t="shared" si="1"/>
        <v>635825.61</v>
      </c>
      <c r="AC42" s="338">
        <f t="shared" si="2"/>
        <v>25750</v>
      </c>
      <c r="AD42" s="276">
        <f t="shared" si="3"/>
        <v>610075.61</v>
      </c>
      <c r="AE42" s="339">
        <f t="shared" si="4"/>
        <v>1534830.21</v>
      </c>
      <c r="AF42" s="340">
        <f t="shared" si="5"/>
        <v>1500003.53</v>
      </c>
      <c r="AG42" s="257">
        <f t="shared" si="6"/>
        <v>34826.679999999935</v>
      </c>
    </row>
    <row r="43" spans="1:33" x14ac:dyDescent="0.25">
      <c r="A43" s="261" t="s">
        <v>286</v>
      </c>
      <c r="B43" s="261" t="s">
        <v>2</v>
      </c>
      <c r="C43" s="271">
        <v>1651</v>
      </c>
      <c r="D43" s="271" t="s">
        <v>639</v>
      </c>
      <c r="E43" t="s">
        <v>2566</v>
      </c>
      <c r="F43" s="331">
        <v>579978.23</v>
      </c>
      <c r="G43" s="331">
        <v>37015.06</v>
      </c>
      <c r="H43" s="331">
        <v>40479.25</v>
      </c>
      <c r="I43" s="319">
        <v>651328.80000000005</v>
      </c>
      <c r="J43" s="319">
        <v>128826.72</v>
      </c>
      <c r="K43" s="335">
        <v>19350</v>
      </c>
      <c r="O43" s="319">
        <v>-351114.96</v>
      </c>
      <c r="P43" s="319">
        <v>1580455.21</v>
      </c>
      <c r="Q43" s="337">
        <v>517490.88</v>
      </c>
      <c r="R43" s="337">
        <v>55800</v>
      </c>
      <c r="S43" s="337">
        <v>527.16</v>
      </c>
      <c r="T43" s="337">
        <v>637490</v>
      </c>
      <c r="V43" s="321">
        <v>756417</v>
      </c>
      <c r="Y43" s="321">
        <v>226838.51</v>
      </c>
      <c r="Z43" s="321">
        <v>39114.720000000001</v>
      </c>
      <c r="AB43" s="332">
        <f t="shared" si="1"/>
        <v>657472.54</v>
      </c>
      <c r="AC43" s="338">
        <f t="shared" si="2"/>
        <v>19350</v>
      </c>
      <c r="AD43" s="276">
        <f t="shared" si="3"/>
        <v>638122.54</v>
      </c>
      <c r="AE43" s="339">
        <f t="shared" si="4"/>
        <v>1211308.04</v>
      </c>
      <c r="AF43" s="340">
        <f t="shared" si="5"/>
        <v>1022370.23</v>
      </c>
      <c r="AG43" s="257">
        <f t="shared" si="6"/>
        <v>188937.81000000006</v>
      </c>
    </row>
    <row r="44" spans="1:33" x14ac:dyDescent="0.25">
      <c r="A44" s="261" t="s">
        <v>286</v>
      </c>
      <c r="B44" s="261" t="s">
        <v>2</v>
      </c>
      <c r="C44" s="271">
        <v>3959</v>
      </c>
      <c r="D44" s="271" t="s">
        <v>640</v>
      </c>
      <c r="E44" t="s">
        <v>2567</v>
      </c>
      <c r="F44" s="331">
        <v>744547.66</v>
      </c>
      <c r="G44" s="331">
        <v>61470.47</v>
      </c>
      <c r="H44" s="331">
        <v>69191.02</v>
      </c>
      <c r="I44" s="319">
        <v>341322.52</v>
      </c>
      <c r="J44" s="319">
        <v>599778.39</v>
      </c>
      <c r="K44" s="335">
        <v>27214.26</v>
      </c>
      <c r="O44" s="319">
        <v>-563328.88</v>
      </c>
      <c r="P44" s="319">
        <v>2583577.5299999998</v>
      </c>
      <c r="Q44" s="337">
        <v>742318.5</v>
      </c>
      <c r="S44" s="337">
        <v>1149.45</v>
      </c>
      <c r="T44" s="337">
        <v>994700</v>
      </c>
      <c r="V44" s="321">
        <v>1162399</v>
      </c>
      <c r="W44" s="321">
        <v>1980</v>
      </c>
      <c r="Y44" s="321">
        <v>671053.80000000005</v>
      </c>
      <c r="Z44" s="321">
        <v>133888</v>
      </c>
      <c r="AB44" s="332">
        <f t="shared" si="1"/>
        <v>875209.15</v>
      </c>
      <c r="AC44" s="338">
        <f t="shared" si="2"/>
        <v>27214.26</v>
      </c>
      <c r="AD44" s="276">
        <f t="shared" si="3"/>
        <v>847994.89</v>
      </c>
      <c r="AE44" s="339">
        <f t="shared" si="4"/>
        <v>1738167.95</v>
      </c>
      <c r="AF44" s="340">
        <f t="shared" si="5"/>
        <v>1969320.8</v>
      </c>
      <c r="AG44" s="257">
        <f t="shared" si="6"/>
        <v>-231152.85000000009</v>
      </c>
    </row>
    <row r="45" spans="1:33" x14ac:dyDescent="0.25">
      <c r="A45" s="261" t="s">
        <v>286</v>
      </c>
      <c r="B45" s="261" t="s">
        <v>2</v>
      </c>
      <c r="C45" s="271">
        <v>2503</v>
      </c>
      <c r="D45" s="271" t="s">
        <v>641</v>
      </c>
      <c r="E45" t="s">
        <v>2568</v>
      </c>
      <c r="F45" s="331">
        <v>363289.7</v>
      </c>
      <c r="G45" s="331">
        <v>42908.74</v>
      </c>
      <c r="H45" s="331">
        <v>75811.69</v>
      </c>
      <c r="I45" s="319">
        <v>171568.51</v>
      </c>
      <c r="J45" s="319">
        <v>648220.81999999995</v>
      </c>
      <c r="O45" s="319">
        <v>-499743.89</v>
      </c>
      <c r="P45" s="319">
        <v>1850667.12</v>
      </c>
      <c r="Q45" s="337">
        <v>315613.42</v>
      </c>
      <c r="S45" s="337">
        <v>75.94</v>
      </c>
      <c r="T45" s="337">
        <v>443350</v>
      </c>
      <c r="V45" s="321">
        <v>561728</v>
      </c>
      <c r="Y45" s="321">
        <v>207784.89</v>
      </c>
      <c r="Z45" s="321">
        <v>38650.239999999998</v>
      </c>
      <c r="AB45" s="332">
        <f t="shared" si="1"/>
        <v>482010.13</v>
      </c>
      <c r="AC45" s="338">
        <f t="shared" si="2"/>
        <v>0</v>
      </c>
      <c r="AD45" s="276">
        <f t="shared" si="3"/>
        <v>482010.13</v>
      </c>
      <c r="AE45" s="339">
        <f t="shared" si="4"/>
        <v>759039.36</v>
      </c>
      <c r="AF45" s="340">
        <f t="shared" si="5"/>
        <v>808163.13</v>
      </c>
      <c r="AG45" s="257">
        <f t="shared" si="6"/>
        <v>-49123.770000000019</v>
      </c>
    </row>
    <row r="46" spans="1:33" x14ac:dyDescent="0.25">
      <c r="A46" s="261" t="s">
        <v>286</v>
      </c>
      <c r="B46" s="261" t="s">
        <v>2</v>
      </c>
      <c r="C46" s="271">
        <v>3619</v>
      </c>
      <c r="D46" s="271" t="s">
        <v>642</v>
      </c>
      <c r="E46" t="s">
        <v>2569</v>
      </c>
      <c r="F46" s="331">
        <v>581817.81000000006</v>
      </c>
      <c r="G46" s="331">
        <v>45584.34</v>
      </c>
      <c r="H46" s="331">
        <v>50494.98</v>
      </c>
      <c r="I46" s="319">
        <v>218402.68</v>
      </c>
      <c r="J46" s="319">
        <v>423079.06</v>
      </c>
      <c r="K46" s="335">
        <v>26511.14</v>
      </c>
      <c r="O46" s="319">
        <v>-2180229.0099999998</v>
      </c>
      <c r="P46" s="319">
        <v>3139393.79</v>
      </c>
      <c r="Q46" s="337">
        <v>839509.19</v>
      </c>
      <c r="R46" s="337">
        <v>255000</v>
      </c>
      <c r="S46" s="337">
        <v>296.75</v>
      </c>
      <c r="T46" s="337">
        <v>671590</v>
      </c>
      <c r="V46" s="321">
        <v>905448</v>
      </c>
      <c r="W46" s="321">
        <v>160</v>
      </c>
      <c r="X46" s="321">
        <v>1220</v>
      </c>
      <c r="Y46" s="321">
        <v>439158.75</v>
      </c>
      <c r="Z46" s="321">
        <v>86706.240000000005</v>
      </c>
      <c r="AB46" s="332">
        <f t="shared" si="1"/>
        <v>677897.13</v>
      </c>
      <c r="AC46" s="338">
        <f t="shared" si="2"/>
        <v>26511.14</v>
      </c>
      <c r="AD46" s="276">
        <f t="shared" si="3"/>
        <v>651385.99</v>
      </c>
      <c r="AE46" s="339">
        <f t="shared" si="4"/>
        <v>1766395.94</v>
      </c>
      <c r="AF46" s="340">
        <f t="shared" si="5"/>
        <v>1432692.99</v>
      </c>
      <c r="AG46" s="257">
        <f t="shared" si="6"/>
        <v>333702.94999999995</v>
      </c>
    </row>
    <row r="47" spans="1:33" x14ac:dyDescent="0.25">
      <c r="A47" s="261" t="s">
        <v>286</v>
      </c>
      <c r="B47" s="261" t="s">
        <v>2</v>
      </c>
      <c r="C47" s="271">
        <v>2593</v>
      </c>
      <c r="D47" s="271" t="s">
        <v>643</v>
      </c>
      <c r="E47" t="s">
        <v>2570</v>
      </c>
      <c r="F47" s="331">
        <v>213171.91</v>
      </c>
      <c r="G47" s="331">
        <v>9409</v>
      </c>
      <c r="H47" s="331">
        <v>27072</v>
      </c>
      <c r="I47" s="319">
        <v>130905.24</v>
      </c>
      <c r="J47" s="319">
        <v>813566.51</v>
      </c>
      <c r="O47" s="319">
        <v>-1239519.8600000001</v>
      </c>
      <c r="P47" s="319">
        <v>2592803.14</v>
      </c>
      <c r="Q47" s="337">
        <v>488576.58</v>
      </c>
      <c r="S47" s="337">
        <v>287.16000000000003</v>
      </c>
      <c r="T47" s="337">
        <v>757920</v>
      </c>
      <c r="V47" s="321">
        <v>906736</v>
      </c>
      <c r="Y47" s="321">
        <v>349086.56</v>
      </c>
      <c r="Z47" s="321">
        <v>150119.79999999999</v>
      </c>
      <c r="AB47" s="332">
        <f t="shared" si="1"/>
        <v>249652.91</v>
      </c>
      <c r="AC47" s="338">
        <f t="shared" si="2"/>
        <v>0</v>
      </c>
      <c r="AD47" s="276">
        <f t="shared" si="3"/>
        <v>249652.91</v>
      </c>
      <c r="AE47" s="339">
        <f t="shared" si="4"/>
        <v>1246783.74</v>
      </c>
      <c r="AF47" s="340">
        <f t="shared" si="5"/>
        <v>1405942.36</v>
      </c>
      <c r="AG47" s="257">
        <f t="shared" si="6"/>
        <v>-159158.62000000011</v>
      </c>
    </row>
    <row r="48" spans="1:33" x14ac:dyDescent="0.25">
      <c r="A48" s="261" t="s">
        <v>286</v>
      </c>
      <c r="B48" s="261" t="s">
        <v>2</v>
      </c>
      <c r="C48" s="271">
        <v>1622</v>
      </c>
      <c r="D48" s="271" t="s">
        <v>644</v>
      </c>
      <c r="E48" t="s">
        <v>2571</v>
      </c>
      <c r="F48" s="331">
        <v>555933.29</v>
      </c>
      <c r="G48" s="331">
        <v>33035.85</v>
      </c>
      <c r="H48" s="331">
        <v>135592.45000000001</v>
      </c>
      <c r="I48" s="319">
        <v>-294293.56</v>
      </c>
      <c r="J48" s="319">
        <v>296068</v>
      </c>
      <c r="K48" s="335">
        <v>112650</v>
      </c>
      <c r="O48" s="319">
        <v>-1629897.18</v>
      </c>
      <c r="P48" s="319">
        <v>2213150.63</v>
      </c>
      <c r="Q48" s="337">
        <v>345757.43</v>
      </c>
      <c r="R48" s="337">
        <v>80000</v>
      </c>
      <c r="S48" s="337">
        <v>607.46</v>
      </c>
      <c r="T48" s="337">
        <v>714450</v>
      </c>
      <c r="U48" s="337">
        <v>10500</v>
      </c>
      <c r="V48" s="321">
        <v>784105</v>
      </c>
      <c r="Y48" s="321">
        <v>296099.71000000002</v>
      </c>
      <c r="Z48" s="321">
        <v>40677.599999999999</v>
      </c>
      <c r="AB48" s="332">
        <f t="shared" si="1"/>
        <v>724561.59000000008</v>
      </c>
      <c r="AC48" s="338">
        <f t="shared" si="2"/>
        <v>112650</v>
      </c>
      <c r="AD48" s="276">
        <f t="shared" si="3"/>
        <v>611911.59000000008</v>
      </c>
      <c r="AE48" s="339">
        <f t="shared" si="4"/>
        <v>1151314.8900000001</v>
      </c>
      <c r="AF48" s="340">
        <f t="shared" si="5"/>
        <v>1120882.31</v>
      </c>
      <c r="AG48" s="257">
        <f t="shared" si="6"/>
        <v>30432.580000000075</v>
      </c>
    </row>
    <row r="49" spans="1:33" x14ac:dyDescent="0.25">
      <c r="A49" s="261" t="s">
        <v>286</v>
      </c>
      <c r="B49" s="261" t="s">
        <v>2</v>
      </c>
      <c r="C49" s="271">
        <v>2164</v>
      </c>
      <c r="D49" s="271" t="s">
        <v>645</v>
      </c>
      <c r="E49" t="s">
        <v>2572</v>
      </c>
      <c r="F49" s="331">
        <v>231017.74</v>
      </c>
      <c r="H49" s="331">
        <v>34991.74</v>
      </c>
      <c r="I49" s="319">
        <v>1324893.76</v>
      </c>
      <c r="J49" s="319">
        <v>502546.44</v>
      </c>
      <c r="K49" s="335">
        <v>3400</v>
      </c>
      <c r="O49" s="319">
        <v>200915.46</v>
      </c>
      <c r="P49" s="319">
        <v>2118686.35</v>
      </c>
      <c r="Q49" s="337">
        <v>47637.74</v>
      </c>
      <c r="V49" s="321">
        <v>40669</v>
      </c>
      <c r="Y49" s="321">
        <v>123149.99</v>
      </c>
      <c r="Z49" s="321">
        <v>113370.88</v>
      </c>
      <c r="AB49" s="332">
        <f t="shared" si="1"/>
        <v>266009.48</v>
      </c>
      <c r="AC49" s="338">
        <f t="shared" si="2"/>
        <v>3400</v>
      </c>
      <c r="AD49" s="276">
        <f t="shared" si="3"/>
        <v>262609.48</v>
      </c>
      <c r="AE49" s="339">
        <f t="shared" si="4"/>
        <v>47637.74</v>
      </c>
      <c r="AF49" s="340">
        <f t="shared" si="5"/>
        <v>277189.87</v>
      </c>
      <c r="AG49" s="257">
        <f t="shared" si="6"/>
        <v>-229552.13</v>
      </c>
    </row>
    <row r="50" spans="1:33" x14ac:dyDescent="0.25">
      <c r="A50" s="261" t="s">
        <v>289</v>
      </c>
      <c r="B50" s="261" t="s">
        <v>3</v>
      </c>
      <c r="C50" s="271">
        <v>5944</v>
      </c>
      <c r="D50" s="271" t="s">
        <v>646</v>
      </c>
      <c r="E50" t="s">
        <v>2573</v>
      </c>
      <c r="F50" s="331">
        <v>1011718.03</v>
      </c>
      <c r="G50" s="331">
        <v>27582.75</v>
      </c>
      <c r="H50" s="331">
        <v>18936.57</v>
      </c>
      <c r="I50" s="319">
        <v>791116.61</v>
      </c>
      <c r="J50" s="319">
        <v>277995.84999999998</v>
      </c>
      <c r="K50" s="335">
        <v>25680</v>
      </c>
      <c r="L50" s="335">
        <v>0</v>
      </c>
      <c r="M50" s="319">
        <v>1409</v>
      </c>
      <c r="O50" s="319">
        <v>-1193012.6499999999</v>
      </c>
      <c r="P50" s="319">
        <v>3206691.97</v>
      </c>
      <c r="Q50" s="337">
        <v>1383058.03</v>
      </c>
      <c r="R50" s="337">
        <v>280600</v>
      </c>
      <c r="S50" s="337">
        <v>1068.21</v>
      </c>
      <c r="T50" s="337">
        <v>1716811</v>
      </c>
      <c r="V50" s="321">
        <v>2053398</v>
      </c>
      <c r="W50" s="321">
        <v>4000</v>
      </c>
      <c r="Y50" s="321">
        <v>1083511.3600000001</v>
      </c>
      <c r="Z50" s="321">
        <v>154046.39000000001</v>
      </c>
      <c r="AB50" s="332">
        <f t="shared" si="1"/>
        <v>1058237.3500000001</v>
      </c>
      <c r="AC50" s="338">
        <f t="shared" si="2"/>
        <v>25680</v>
      </c>
      <c r="AD50" s="276">
        <f t="shared" si="3"/>
        <v>1032557.3500000001</v>
      </c>
      <c r="AE50" s="339">
        <f t="shared" si="4"/>
        <v>3381537.24</v>
      </c>
      <c r="AF50" s="340">
        <f t="shared" si="5"/>
        <v>3294955.7500000005</v>
      </c>
      <c r="AG50" s="257">
        <f t="shared" si="6"/>
        <v>86581.489999999758</v>
      </c>
    </row>
    <row r="51" spans="1:33" x14ac:dyDescent="0.25">
      <c r="A51" s="261" t="s">
        <v>289</v>
      </c>
      <c r="B51" s="261" t="s">
        <v>3</v>
      </c>
      <c r="C51" s="271">
        <v>5439</v>
      </c>
      <c r="D51" s="271" t="s">
        <v>647</v>
      </c>
      <c r="E51" t="s">
        <v>2574</v>
      </c>
      <c r="F51" s="331">
        <v>1219246.1100000001</v>
      </c>
      <c r="G51" s="331">
        <v>22940.14</v>
      </c>
      <c r="H51" s="331">
        <v>65057.21</v>
      </c>
      <c r="I51" s="319">
        <v>4</v>
      </c>
      <c r="J51" s="319">
        <v>888557.06</v>
      </c>
      <c r="K51" s="335">
        <v>22000</v>
      </c>
      <c r="L51" s="335">
        <v>0</v>
      </c>
      <c r="O51" s="319">
        <v>-772789.24</v>
      </c>
      <c r="P51" s="319">
        <v>2598703.46</v>
      </c>
      <c r="Q51" s="337">
        <v>1691472.25</v>
      </c>
      <c r="S51" s="337">
        <v>1275.22</v>
      </c>
      <c r="T51" s="337">
        <v>1642165</v>
      </c>
      <c r="V51" s="321">
        <v>2147717.52</v>
      </c>
      <c r="Y51" s="321">
        <v>596749.73</v>
      </c>
      <c r="Z51" s="321">
        <v>242554.92</v>
      </c>
      <c r="AB51" s="332">
        <f t="shared" si="1"/>
        <v>1307243.46</v>
      </c>
      <c r="AC51" s="338">
        <f t="shared" si="2"/>
        <v>22000</v>
      </c>
      <c r="AD51" s="276">
        <f t="shared" si="3"/>
        <v>1285243.46</v>
      </c>
      <c r="AE51" s="339">
        <f t="shared" si="4"/>
        <v>3334912.4699999997</v>
      </c>
      <c r="AF51" s="340">
        <f t="shared" si="5"/>
        <v>2987022.17</v>
      </c>
      <c r="AG51" s="257">
        <f t="shared" si="6"/>
        <v>347890.29999999981</v>
      </c>
    </row>
    <row r="52" spans="1:33" x14ac:dyDescent="0.25">
      <c r="A52" s="261" t="s">
        <v>289</v>
      </c>
      <c r="B52" s="261" t="s">
        <v>3</v>
      </c>
      <c r="C52" s="271">
        <v>3683</v>
      </c>
      <c r="D52" s="271" t="s">
        <v>648</v>
      </c>
      <c r="E52" t="s">
        <v>2575</v>
      </c>
      <c r="F52" s="331">
        <v>761003.2</v>
      </c>
      <c r="G52" s="331">
        <v>37372.949999999997</v>
      </c>
      <c r="H52" s="331">
        <v>51377.03</v>
      </c>
      <c r="I52" s="319">
        <v>121055.4</v>
      </c>
      <c r="J52" s="319">
        <v>133578.57</v>
      </c>
      <c r="L52" s="335">
        <v>0</v>
      </c>
      <c r="O52" s="319">
        <v>-1412465.94</v>
      </c>
      <c r="P52" s="319">
        <v>2341456.5299999998</v>
      </c>
      <c r="Q52" s="337">
        <v>1176743.05</v>
      </c>
      <c r="R52" s="337">
        <v>83080</v>
      </c>
      <c r="S52" s="337">
        <v>893.54</v>
      </c>
      <c r="T52" s="337">
        <v>537315.30000000005</v>
      </c>
      <c r="V52" s="321">
        <v>958638.9</v>
      </c>
      <c r="W52" s="321">
        <v>5090</v>
      </c>
      <c r="X52" s="321">
        <v>8544</v>
      </c>
      <c r="Y52" s="321">
        <v>511553.09</v>
      </c>
      <c r="Z52" s="321">
        <v>138809.34</v>
      </c>
      <c r="AB52" s="332">
        <f t="shared" si="1"/>
        <v>849753.17999999993</v>
      </c>
      <c r="AC52" s="338">
        <f t="shared" si="2"/>
        <v>0</v>
      </c>
      <c r="AD52" s="276">
        <f t="shared" si="3"/>
        <v>849753.17999999993</v>
      </c>
      <c r="AE52" s="339">
        <f t="shared" si="4"/>
        <v>1798031.8900000001</v>
      </c>
      <c r="AF52" s="340">
        <f t="shared" si="5"/>
        <v>1622635.33</v>
      </c>
      <c r="AG52" s="257">
        <f t="shared" si="6"/>
        <v>175396.56000000006</v>
      </c>
    </row>
    <row r="53" spans="1:33" x14ac:dyDescent="0.25">
      <c r="A53" s="261" t="s">
        <v>289</v>
      </c>
      <c r="B53" s="261" t="s">
        <v>3</v>
      </c>
      <c r="C53" s="271">
        <v>10514</v>
      </c>
      <c r="D53" s="271" t="s">
        <v>649</v>
      </c>
      <c r="E53" t="s">
        <v>2576</v>
      </c>
      <c r="F53" s="331">
        <v>1120746.57</v>
      </c>
      <c r="G53" s="331">
        <v>21035.58</v>
      </c>
      <c r="H53" s="331">
        <v>114857.2</v>
      </c>
      <c r="I53" s="319">
        <v>1743927.23</v>
      </c>
      <c r="J53" s="319">
        <v>615522.02</v>
      </c>
      <c r="L53" s="335">
        <v>0</v>
      </c>
      <c r="O53" s="319">
        <v>1614750.46</v>
      </c>
      <c r="P53" s="319">
        <v>1574485.41</v>
      </c>
      <c r="Q53" s="337">
        <v>2429504.66</v>
      </c>
      <c r="R53" s="337">
        <v>317400</v>
      </c>
      <c r="S53" s="337">
        <v>1103.58</v>
      </c>
      <c r="T53" s="337">
        <v>1180204.2</v>
      </c>
      <c r="V53" s="321">
        <v>1925775.4</v>
      </c>
      <c r="W53" s="321">
        <v>400</v>
      </c>
      <c r="X53" s="321">
        <v>968</v>
      </c>
      <c r="Y53" s="321">
        <v>1263527.74</v>
      </c>
      <c r="Z53" s="321">
        <v>310688.57</v>
      </c>
      <c r="AB53" s="332">
        <f t="shared" si="1"/>
        <v>1256639.3500000001</v>
      </c>
      <c r="AC53" s="338">
        <f t="shared" si="2"/>
        <v>0</v>
      </c>
      <c r="AD53" s="276">
        <f t="shared" si="3"/>
        <v>1256639.3500000001</v>
      </c>
      <c r="AE53" s="339">
        <f t="shared" si="4"/>
        <v>3928212.4400000004</v>
      </c>
      <c r="AF53" s="340">
        <f t="shared" si="5"/>
        <v>3501359.7099999995</v>
      </c>
      <c r="AG53" s="257">
        <f t="shared" si="6"/>
        <v>426852.73000000091</v>
      </c>
    </row>
    <row r="54" spans="1:33" x14ac:dyDescent="0.25">
      <c r="A54" s="261" t="s">
        <v>289</v>
      </c>
      <c r="B54" s="261" t="s">
        <v>3</v>
      </c>
      <c r="C54" s="271">
        <v>1578</v>
      </c>
      <c r="D54" s="271" t="s">
        <v>650</v>
      </c>
      <c r="E54" t="s">
        <v>2577</v>
      </c>
      <c r="F54" s="331">
        <v>592799.06999999995</v>
      </c>
      <c r="G54" s="331">
        <v>1964.75</v>
      </c>
      <c r="H54" s="331">
        <v>46280.02</v>
      </c>
      <c r="I54" s="319">
        <v>2</v>
      </c>
      <c r="J54" s="319">
        <v>98572.63</v>
      </c>
      <c r="K54" s="335">
        <v>13500</v>
      </c>
      <c r="L54" s="335">
        <v>0</v>
      </c>
      <c r="O54" s="319">
        <v>-1038578.8</v>
      </c>
      <c r="P54" s="319">
        <v>1566508.7</v>
      </c>
      <c r="Q54" s="337">
        <v>642472.81999999995</v>
      </c>
      <c r="R54" s="337">
        <v>40000</v>
      </c>
      <c r="S54" s="337">
        <v>565.25</v>
      </c>
      <c r="T54" s="337">
        <v>996341.5</v>
      </c>
      <c r="V54" s="321">
        <v>1189405.5</v>
      </c>
      <c r="Y54" s="321">
        <v>274283.98</v>
      </c>
      <c r="Z54" s="321">
        <v>17501.52</v>
      </c>
      <c r="AB54" s="332">
        <f t="shared" si="1"/>
        <v>641043.84</v>
      </c>
      <c r="AC54" s="338">
        <f t="shared" si="2"/>
        <v>13500</v>
      </c>
      <c r="AD54" s="276">
        <f t="shared" si="3"/>
        <v>627543.84</v>
      </c>
      <c r="AE54" s="339">
        <f t="shared" si="4"/>
        <v>1679379.5699999998</v>
      </c>
      <c r="AF54" s="340">
        <f t="shared" si="5"/>
        <v>1481191</v>
      </c>
      <c r="AG54" s="257">
        <f t="shared" si="6"/>
        <v>198188.56999999983</v>
      </c>
    </row>
    <row r="55" spans="1:33" x14ac:dyDescent="0.25">
      <c r="A55" s="261" t="s">
        <v>289</v>
      </c>
      <c r="B55" s="261" t="s">
        <v>3</v>
      </c>
      <c r="C55" s="271">
        <v>3503</v>
      </c>
      <c r="D55" s="271" t="s">
        <v>651</v>
      </c>
      <c r="E55" t="s">
        <v>2578</v>
      </c>
      <c r="F55" s="331">
        <v>408081.22</v>
      </c>
      <c r="G55" s="331">
        <v>23400.82</v>
      </c>
      <c r="H55" s="331">
        <v>26632.14</v>
      </c>
      <c r="I55" s="319">
        <v>11144.24</v>
      </c>
      <c r="J55" s="319">
        <v>86817.06</v>
      </c>
      <c r="K55" s="335">
        <v>14875</v>
      </c>
      <c r="L55" s="335">
        <v>0</v>
      </c>
      <c r="O55" s="319">
        <v>-2095328.65</v>
      </c>
      <c r="P55" s="319">
        <v>2534998.48</v>
      </c>
      <c r="Q55" s="337">
        <v>958747.31</v>
      </c>
      <c r="S55" s="337">
        <v>541.15</v>
      </c>
      <c r="T55" s="337">
        <v>1764170.5</v>
      </c>
      <c r="V55" s="321">
        <v>2033280.5</v>
      </c>
      <c r="W55" s="321">
        <v>440</v>
      </c>
      <c r="Y55" s="321">
        <v>558702.67000000004</v>
      </c>
      <c r="Z55" s="321">
        <v>29505.14</v>
      </c>
      <c r="AB55" s="332">
        <f t="shared" si="1"/>
        <v>458114.18</v>
      </c>
      <c r="AC55" s="338">
        <f t="shared" si="2"/>
        <v>14875</v>
      </c>
      <c r="AD55" s="276">
        <f t="shared" si="3"/>
        <v>443239.18</v>
      </c>
      <c r="AE55" s="339">
        <f t="shared" si="4"/>
        <v>2723458.96</v>
      </c>
      <c r="AF55" s="340">
        <f t="shared" si="5"/>
        <v>2621928.31</v>
      </c>
      <c r="AG55" s="257">
        <f t="shared" si="6"/>
        <v>101530.64999999991</v>
      </c>
    </row>
    <row r="56" spans="1:33" x14ac:dyDescent="0.25">
      <c r="A56" s="261" t="s">
        <v>289</v>
      </c>
      <c r="B56" s="261" t="s">
        <v>3</v>
      </c>
      <c r="C56" s="271">
        <v>5709</v>
      </c>
      <c r="D56" s="271" t="s">
        <v>652</v>
      </c>
      <c r="E56" t="s">
        <v>2579</v>
      </c>
      <c r="F56" s="331">
        <v>781582.31</v>
      </c>
      <c r="G56" s="331">
        <v>67165.3</v>
      </c>
      <c r="H56" s="331">
        <v>50636.24</v>
      </c>
      <c r="I56" s="319">
        <v>148418.72</v>
      </c>
      <c r="J56" s="319">
        <v>184030.85</v>
      </c>
      <c r="K56" s="335">
        <v>23550</v>
      </c>
      <c r="L56" s="335">
        <v>0</v>
      </c>
      <c r="O56" s="319">
        <v>-1400985.75</v>
      </c>
      <c r="P56" s="319">
        <v>2415193.5099999998</v>
      </c>
      <c r="Q56" s="337">
        <v>1399037.57</v>
      </c>
      <c r="S56" s="337">
        <v>1037.3</v>
      </c>
      <c r="T56" s="337">
        <v>1048799.5</v>
      </c>
      <c r="V56" s="321">
        <v>1334378.5</v>
      </c>
      <c r="W56" s="321">
        <v>16132.9</v>
      </c>
      <c r="Y56" s="321">
        <v>850410.14</v>
      </c>
      <c r="Z56" s="321">
        <v>53877.17</v>
      </c>
      <c r="AB56" s="332">
        <f t="shared" si="1"/>
        <v>899383.85000000009</v>
      </c>
      <c r="AC56" s="338">
        <f t="shared" si="2"/>
        <v>23550</v>
      </c>
      <c r="AD56" s="276">
        <f t="shared" si="3"/>
        <v>875833.85000000009</v>
      </c>
      <c r="AE56" s="339">
        <f t="shared" si="4"/>
        <v>2448874.37</v>
      </c>
      <c r="AF56" s="340">
        <f t="shared" si="5"/>
        <v>2254798.71</v>
      </c>
      <c r="AG56" s="257">
        <f t="shared" si="6"/>
        <v>194075.66000000015</v>
      </c>
    </row>
    <row r="57" spans="1:33" x14ac:dyDescent="0.25">
      <c r="A57" s="261" t="s">
        <v>289</v>
      </c>
      <c r="B57" s="261" t="s">
        <v>3</v>
      </c>
      <c r="C57" s="271">
        <v>2754</v>
      </c>
      <c r="D57" s="271" t="s">
        <v>653</v>
      </c>
      <c r="E57" t="s">
        <v>2580</v>
      </c>
      <c r="F57" s="331">
        <v>421900.6</v>
      </c>
      <c r="G57" s="331">
        <v>33</v>
      </c>
      <c r="H57" s="331">
        <v>48532.800000000003</v>
      </c>
      <c r="I57" s="319">
        <v>172243.04</v>
      </c>
      <c r="J57" s="319">
        <v>82921.679999999993</v>
      </c>
      <c r="L57" s="335">
        <v>0</v>
      </c>
      <c r="O57" s="319">
        <v>-695333.11</v>
      </c>
      <c r="P57" s="319">
        <v>1430245.31</v>
      </c>
      <c r="Q57" s="337">
        <v>824187.85</v>
      </c>
      <c r="S57" s="337">
        <v>480.19</v>
      </c>
      <c r="T57" s="337">
        <v>1172174.5</v>
      </c>
      <c r="V57" s="321">
        <v>1371067.5</v>
      </c>
      <c r="W57" s="321">
        <v>3000</v>
      </c>
      <c r="Y57" s="321">
        <v>462198.31</v>
      </c>
      <c r="Z57" s="321">
        <v>169857.81</v>
      </c>
      <c r="AB57" s="332">
        <f t="shared" si="1"/>
        <v>470466.39999999997</v>
      </c>
      <c r="AC57" s="338">
        <f t="shared" si="2"/>
        <v>0</v>
      </c>
      <c r="AD57" s="276">
        <f t="shared" si="3"/>
        <v>470466.39999999997</v>
      </c>
      <c r="AE57" s="339">
        <f t="shared" si="4"/>
        <v>1996842.54</v>
      </c>
      <c r="AF57" s="340">
        <f t="shared" si="5"/>
        <v>2006123.62</v>
      </c>
      <c r="AG57" s="257">
        <f t="shared" si="6"/>
        <v>-9281.0800000000745</v>
      </c>
    </row>
    <row r="58" spans="1:33" x14ac:dyDescent="0.25">
      <c r="A58" s="261" t="s">
        <v>289</v>
      </c>
      <c r="B58" s="261" t="s">
        <v>3</v>
      </c>
      <c r="C58" s="271">
        <v>5299</v>
      </c>
      <c r="D58" s="271" t="s">
        <v>654</v>
      </c>
      <c r="E58" t="s">
        <v>2581</v>
      </c>
      <c r="F58" s="331">
        <v>683442.25</v>
      </c>
      <c r="G58" s="331">
        <v>170422.95</v>
      </c>
      <c r="H58" s="331">
        <v>74908.58</v>
      </c>
      <c r="I58" s="319">
        <v>3</v>
      </c>
      <c r="J58" s="319">
        <v>1275768.3500000001</v>
      </c>
      <c r="L58" s="335">
        <v>0</v>
      </c>
      <c r="O58" s="319">
        <v>-1194587.6599999999</v>
      </c>
      <c r="P58" s="319">
        <v>2897338.69</v>
      </c>
      <c r="Q58" s="337">
        <v>1744853.76</v>
      </c>
      <c r="R58" s="337">
        <v>488000</v>
      </c>
      <c r="S58" s="337">
        <v>479.28</v>
      </c>
      <c r="T58" s="337">
        <v>1298331.3999999999</v>
      </c>
      <c r="U58" s="337">
        <v>716</v>
      </c>
      <c r="V58" s="321">
        <v>1588862.4</v>
      </c>
      <c r="W58" s="321">
        <v>14351</v>
      </c>
      <c r="X58" s="321">
        <v>4036</v>
      </c>
      <c r="Y58" s="321">
        <v>1233090.58</v>
      </c>
      <c r="Z58" s="321">
        <v>190246.36</v>
      </c>
      <c r="AB58" s="332">
        <f t="shared" si="1"/>
        <v>928773.77999999991</v>
      </c>
      <c r="AC58" s="338">
        <f t="shared" si="2"/>
        <v>0</v>
      </c>
      <c r="AD58" s="276">
        <f t="shared" si="3"/>
        <v>928773.77999999991</v>
      </c>
      <c r="AE58" s="339">
        <f t="shared" si="4"/>
        <v>3532380.4399999995</v>
      </c>
      <c r="AF58" s="340">
        <f t="shared" si="5"/>
        <v>3030586.34</v>
      </c>
      <c r="AG58" s="257">
        <f t="shared" si="6"/>
        <v>501794.09999999963</v>
      </c>
    </row>
    <row r="59" spans="1:33" x14ac:dyDescent="0.25">
      <c r="A59" s="261" t="s">
        <v>289</v>
      </c>
      <c r="B59" s="261" t="s">
        <v>3</v>
      </c>
      <c r="C59" s="271">
        <v>3522</v>
      </c>
      <c r="D59" s="271" t="s">
        <v>655</v>
      </c>
      <c r="E59" t="s">
        <v>2582</v>
      </c>
      <c r="F59" s="331">
        <v>592930.06999999995</v>
      </c>
      <c r="G59" s="331">
        <v>76320</v>
      </c>
      <c r="H59" s="331">
        <v>116788.23</v>
      </c>
      <c r="I59" s="319">
        <v>2</v>
      </c>
      <c r="J59" s="319">
        <v>128434.32</v>
      </c>
      <c r="K59" s="335">
        <v>21600</v>
      </c>
      <c r="L59" s="335">
        <v>0</v>
      </c>
      <c r="O59" s="319">
        <v>-2919281.03</v>
      </c>
      <c r="P59" s="319">
        <v>3457082.1</v>
      </c>
      <c r="Q59" s="337">
        <v>944994.98</v>
      </c>
      <c r="R59" s="337">
        <v>72000</v>
      </c>
      <c r="S59" s="337">
        <v>521.59</v>
      </c>
      <c r="T59" s="337">
        <v>814252.5</v>
      </c>
      <c r="V59" s="321">
        <v>1080497.1000000001</v>
      </c>
      <c r="W59" s="321">
        <v>6975</v>
      </c>
      <c r="X59" s="321">
        <v>2006</v>
      </c>
      <c r="Y59" s="321">
        <v>311558.12</v>
      </c>
      <c r="Z59" s="321">
        <v>75659.3</v>
      </c>
      <c r="AB59" s="332">
        <f t="shared" si="1"/>
        <v>786038.29999999993</v>
      </c>
      <c r="AC59" s="338">
        <f t="shared" si="2"/>
        <v>21600</v>
      </c>
      <c r="AD59" s="276">
        <f t="shared" si="3"/>
        <v>764438.29999999993</v>
      </c>
      <c r="AE59" s="339">
        <f t="shared" si="4"/>
        <v>1831769.0699999998</v>
      </c>
      <c r="AF59" s="340">
        <f t="shared" si="5"/>
        <v>1476695.5200000003</v>
      </c>
      <c r="AG59" s="257">
        <f t="shared" si="6"/>
        <v>355073.54999999958</v>
      </c>
    </row>
    <row r="60" spans="1:33" x14ac:dyDescent="0.25">
      <c r="A60" s="261" t="s">
        <v>289</v>
      </c>
      <c r="B60" s="261" t="s">
        <v>3</v>
      </c>
      <c r="C60" s="271">
        <v>3001</v>
      </c>
      <c r="D60" s="271" t="s">
        <v>656</v>
      </c>
      <c r="E60" t="s">
        <v>2583</v>
      </c>
      <c r="F60" s="331">
        <v>208155.15</v>
      </c>
      <c r="G60" s="331">
        <v>59453</v>
      </c>
      <c r="H60" s="331">
        <v>17510</v>
      </c>
      <c r="I60" s="319">
        <v>872353.09</v>
      </c>
      <c r="J60" s="319">
        <v>131716.17000000001</v>
      </c>
      <c r="L60" s="335">
        <v>0</v>
      </c>
      <c r="O60" s="319">
        <v>886521.56</v>
      </c>
      <c r="P60" s="319">
        <v>339109.18</v>
      </c>
      <c r="Q60" s="337">
        <v>900221.84</v>
      </c>
      <c r="S60" s="337">
        <v>294.87</v>
      </c>
      <c r="T60" s="337">
        <v>702940</v>
      </c>
      <c r="V60" s="321">
        <v>946759</v>
      </c>
      <c r="Y60" s="321">
        <v>498644</v>
      </c>
      <c r="Z60" s="321">
        <v>94497.04</v>
      </c>
      <c r="AB60" s="332">
        <f t="shared" si="1"/>
        <v>285118.15000000002</v>
      </c>
      <c r="AC60" s="338">
        <f t="shared" si="2"/>
        <v>0</v>
      </c>
      <c r="AD60" s="276">
        <f t="shared" si="3"/>
        <v>285118.15000000002</v>
      </c>
      <c r="AE60" s="339">
        <f t="shared" si="4"/>
        <v>1603456.71</v>
      </c>
      <c r="AF60" s="340">
        <f t="shared" si="5"/>
        <v>1539900.04</v>
      </c>
      <c r="AG60" s="257">
        <f t="shared" si="6"/>
        <v>63556.669999999925</v>
      </c>
    </row>
    <row r="61" spans="1:33" x14ac:dyDescent="0.25">
      <c r="A61" s="261" t="s">
        <v>289</v>
      </c>
      <c r="B61" s="261" t="s">
        <v>3</v>
      </c>
      <c r="C61" s="271">
        <v>1241</v>
      </c>
      <c r="D61" s="271" t="s">
        <v>657</v>
      </c>
      <c r="E61" t="s">
        <v>2584</v>
      </c>
      <c r="F61" s="331">
        <v>427602.82</v>
      </c>
      <c r="G61" s="331">
        <v>14433.92</v>
      </c>
      <c r="H61" s="331">
        <v>90543.61</v>
      </c>
      <c r="I61" s="319">
        <v>1045912.15</v>
      </c>
      <c r="J61" s="319">
        <v>58747.03</v>
      </c>
      <c r="L61" s="335">
        <v>0</v>
      </c>
      <c r="O61" s="319">
        <v>-265217.33</v>
      </c>
      <c r="P61" s="319">
        <v>1695206.85</v>
      </c>
      <c r="Q61" s="337">
        <v>692669.32</v>
      </c>
      <c r="S61" s="337">
        <v>381.18</v>
      </c>
      <c r="T61" s="337">
        <v>845131</v>
      </c>
      <c r="V61" s="321">
        <v>1091021.3999999999</v>
      </c>
      <c r="Y61" s="321">
        <v>174458.81</v>
      </c>
      <c r="Z61" s="321">
        <v>65451.28</v>
      </c>
      <c r="AB61" s="332">
        <f t="shared" si="1"/>
        <v>532580.35</v>
      </c>
      <c r="AC61" s="338">
        <f t="shared" si="2"/>
        <v>0</v>
      </c>
      <c r="AD61" s="276">
        <f t="shared" si="3"/>
        <v>532580.35</v>
      </c>
      <c r="AE61" s="339">
        <f t="shared" si="4"/>
        <v>1538181.5</v>
      </c>
      <c r="AF61" s="340">
        <f t="shared" si="5"/>
        <v>1330931.49</v>
      </c>
      <c r="AG61" s="257">
        <f t="shared" si="6"/>
        <v>207250.01</v>
      </c>
    </row>
    <row r="62" spans="1:33" x14ac:dyDescent="0.25">
      <c r="A62" s="261" t="s">
        <v>289</v>
      </c>
      <c r="B62" s="261" t="s">
        <v>3</v>
      </c>
      <c r="C62" s="271">
        <v>3625</v>
      </c>
      <c r="D62" s="271" t="s">
        <v>658</v>
      </c>
      <c r="E62" t="s">
        <v>2585</v>
      </c>
      <c r="F62" s="331">
        <v>727434.06</v>
      </c>
      <c r="G62" s="331">
        <v>18427.939999999999</v>
      </c>
      <c r="H62" s="331">
        <v>65283.64</v>
      </c>
      <c r="I62" s="319">
        <v>74041.8</v>
      </c>
      <c r="J62" s="319">
        <v>145370.63</v>
      </c>
      <c r="K62" s="335">
        <v>41922.07</v>
      </c>
      <c r="L62" s="335">
        <v>0</v>
      </c>
      <c r="O62" s="319">
        <v>-1875604.12</v>
      </c>
      <c r="P62" s="319">
        <v>2729343.72</v>
      </c>
      <c r="Q62" s="337">
        <v>1006490.44</v>
      </c>
      <c r="S62" s="337">
        <v>768.26</v>
      </c>
      <c r="T62" s="337">
        <v>962848.5</v>
      </c>
      <c r="V62" s="321">
        <v>1189495.78</v>
      </c>
      <c r="W62" s="321">
        <v>4000</v>
      </c>
      <c r="X62" s="321">
        <v>1660</v>
      </c>
      <c r="Y62" s="321">
        <v>532124.62</v>
      </c>
      <c r="Z62" s="321">
        <v>107930.4</v>
      </c>
      <c r="AB62" s="332">
        <f t="shared" si="1"/>
        <v>811145.64</v>
      </c>
      <c r="AC62" s="338">
        <f t="shared" si="2"/>
        <v>41922.07</v>
      </c>
      <c r="AD62" s="276">
        <f t="shared" si="3"/>
        <v>769223.57000000007</v>
      </c>
      <c r="AE62" s="339">
        <f t="shared" si="4"/>
        <v>1970107.2</v>
      </c>
      <c r="AF62" s="340">
        <f t="shared" si="5"/>
        <v>1835210.7999999998</v>
      </c>
      <c r="AG62" s="257">
        <f t="shared" si="6"/>
        <v>134896.40000000014</v>
      </c>
    </row>
    <row r="63" spans="1:33" x14ac:dyDescent="0.25">
      <c r="A63" s="261" t="s">
        <v>289</v>
      </c>
      <c r="B63" s="261" t="s">
        <v>3</v>
      </c>
      <c r="C63" s="271">
        <v>6304</v>
      </c>
      <c r="D63" s="271" t="s">
        <v>659</v>
      </c>
      <c r="E63" t="s">
        <v>2586</v>
      </c>
      <c r="F63" s="331">
        <v>1150956.48</v>
      </c>
      <c r="G63" s="331">
        <v>26982.29</v>
      </c>
      <c r="H63" s="331">
        <v>25513.05</v>
      </c>
      <c r="I63" s="319">
        <v>24082</v>
      </c>
      <c r="J63" s="319">
        <v>522999.08</v>
      </c>
      <c r="K63" s="335">
        <v>24580</v>
      </c>
      <c r="L63" s="335">
        <v>0</v>
      </c>
      <c r="O63" s="319">
        <v>-1812144.48</v>
      </c>
      <c r="P63" s="319">
        <v>3207310.61</v>
      </c>
      <c r="Q63" s="337">
        <v>1443776.04</v>
      </c>
      <c r="R63" s="337">
        <v>93780</v>
      </c>
      <c r="S63" s="337">
        <v>1102.29</v>
      </c>
      <c r="T63" s="337">
        <v>1787250.5</v>
      </c>
      <c r="V63" s="321">
        <v>2075148.9</v>
      </c>
      <c r="W63" s="321">
        <v>3490</v>
      </c>
      <c r="X63" s="321">
        <v>3040</v>
      </c>
      <c r="Y63" s="321">
        <v>695839.9</v>
      </c>
      <c r="Z63" s="321">
        <v>217603.26</v>
      </c>
      <c r="AB63" s="332">
        <f t="shared" si="1"/>
        <v>1203451.82</v>
      </c>
      <c r="AC63" s="338">
        <f t="shared" si="2"/>
        <v>24580</v>
      </c>
      <c r="AD63" s="276">
        <f t="shared" si="3"/>
        <v>1178871.82</v>
      </c>
      <c r="AE63" s="339">
        <f t="shared" si="4"/>
        <v>3325908.83</v>
      </c>
      <c r="AF63" s="340">
        <f t="shared" si="5"/>
        <v>2995122.0599999996</v>
      </c>
      <c r="AG63" s="257">
        <f t="shared" si="6"/>
        <v>330786.77000000048</v>
      </c>
    </row>
    <row r="64" spans="1:33" x14ac:dyDescent="0.25">
      <c r="A64" s="261" t="s">
        <v>289</v>
      </c>
      <c r="B64" s="261" t="s">
        <v>3</v>
      </c>
      <c r="C64" s="271">
        <v>4738</v>
      </c>
      <c r="D64" s="271" t="s">
        <v>660</v>
      </c>
      <c r="E64" t="s">
        <v>2587</v>
      </c>
      <c r="F64" s="331">
        <v>998267.43</v>
      </c>
      <c r="G64" s="331">
        <v>18332.29</v>
      </c>
      <c r="H64" s="331">
        <v>179670.66</v>
      </c>
      <c r="I64" s="319">
        <v>1110765.49</v>
      </c>
      <c r="J64" s="319">
        <v>199261.57</v>
      </c>
      <c r="L64" s="335">
        <v>0</v>
      </c>
      <c r="O64" s="319">
        <v>-431265.11</v>
      </c>
      <c r="P64" s="319">
        <v>2601971.02</v>
      </c>
      <c r="Q64" s="337">
        <v>1404268.4</v>
      </c>
      <c r="R64" s="337">
        <v>130400</v>
      </c>
      <c r="S64" s="337">
        <v>1047.8599999999999</v>
      </c>
      <c r="T64" s="337">
        <v>973147</v>
      </c>
      <c r="V64" s="321">
        <v>1321204</v>
      </c>
      <c r="X64" s="321">
        <v>4680</v>
      </c>
      <c r="Y64" s="321">
        <v>677694.8</v>
      </c>
      <c r="Z64" s="321">
        <v>169692.93</v>
      </c>
      <c r="AB64" s="332">
        <f t="shared" si="1"/>
        <v>1196270.3800000001</v>
      </c>
      <c r="AC64" s="338">
        <f t="shared" si="2"/>
        <v>0</v>
      </c>
      <c r="AD64" s="276">
        <f t="shared" si="3"/>
        <v>1196270.3800000001</v>
      </c>
      <c r="AE64" s="339">
        <f t="shared" si="4"/>
        <v>2508863.2599999998</v>
      </c>
      <c r="AF64" s="340">
        <f t="shared" si="5"/>
        <v>2173271.73</v>
      </c>
      <c r="AG64" s="257">
        <f t="shared" si="6"/>
        <v>335591.5299999998</v>
      </c>
    </row>
    <row r="65" spans="1:33" x14ac:dyDescent="0.25">
      <c r="A65" s="261" t="s">
        <v>289</v>
      </c>
      <c r="B65" s="261" t="s">
        <v>3</v>
      </c>
      <c r="C65" s="271">
        <v>3535</v>
      </c>
      <c r="D65" s="271" t="s">
        <v>661</v>
      </c>
      <c r="E65" t="s">
        <v>2588</v>
      </c>
      <c r="F65" s="331">
        <v>773478.24</v>
      </c>
      <c r="G65" s="331">
        <v>37021.699999999997</v>
      </c>
      <c r="H65" s="331">
        <v>67661.8</v>
      </c>
      <c r="I65" s="319">
        <v>801327.12</v>
      </c>
      <c r="J65" s="319">
        <v>67524.97</v>
      </c>
      <c r="K65" s="335">
        <v>15000</v>
      </c>
      <c r="L65" s="335">
        <v>0</v>
      </c>
      <c r="O65" s="319">
        <v>-1644258.13</v>
      </c>
      <c r="P65" s="319">
        <v>3048211.32</v>
      </c>
      <c r="Q65" s="337">
        <v>1075950.83</v>
      </c>
      <c r="R65" s="337">
        <v>127000</v>
      </c>
      <c r="S65" s="337">
        <v>757.2</v>
      </c>
      <c r="T65" s="337">
        <v>1331656</v>
      </c>
      <c r="U65" s="337">
        <v>5910</v>
      </c>
      <c r="V65" s="321">
        <v>1627078.6</v>
      </c>
      <c r="Y65" s="321">
        <v>545727.56000000006</v>
      </c>
      <c r="Z65" s="321">
        <v>40407.230000000003</v>
      </c>
      <c r="AB65" s="332">
        <f t="shared" si="1"/>
        <v>878161.74</v>
      </c>
      <c r="AC65" s="338">
        <f t="shared" si="2"/>
        <v>15000</v>
      </c>
      <c r="AD65" s="276">
        <f t="shared" si="3"/>
        <v>863161.74</v>
      </c>
      <c r="AE65" s="339">
        <f t="shared" si="4"/>
        <v>2541274.0300000003</v>
      </c>
      <c r="AF65" s="340">
        <f t="shared" si="5"/>
        <v>2213213.39</v>
      </c>
      <c r="AG65" s="257">
        <f t="shared" si="6"/>
        <v>328060.64000000013</v>
      </c>
    </row>
    <row r="66" spans="1:33" x14ac:dyDescent="0.25">
      <c r="A66" s="261" t="s">
        <v>289</v>
      </c>
      <c r="B66" s="261" t="s">
        <v>3</v>
      </c>
      <c r="C66" s="271">
        <v>3889</v>
      </c>
      <c r="D66" s="271" t="s">
        <v>662</v>
      </c>
      <c r="E66" t="s">
        <v>2609</v>
      </c>
      <c r="F66" s="331">
        <v>774851.68</v>
      </c>
      <c r="G66" s="331">
        <v>11465.03</v>
      </c>
      <c r="H66" s="331">
        <v>46088.61</v>
      </c>
      <c r="I66" s="319">
        <v>343940.31</v>
      </c>
      <c r="J66" s="319">
        <v>126288.67</v>
      </c>
      <c r="K66" s="335">
        <v>9340</v>
      </c>
      <c r="L66" s="335">
        <v>0</v>
      </c>
      <c r="O66" s="319">
        <v>-207995.26</v>
      </c>
      <c r="P66" s="319">
        <v>1312112.72</v>
      </c>
      <c r="Q66" s="337">
        <v>1069384.3600000001</v>
      </c>
      <c r="R66" s="337">
        <v>22220</v>
      </c>
      <c r="S66" s="337">
        <v>833.58</v>
      </c>
      <c r="T66" s="337">
        <v>763247.5</v>
      </c>
      <c r="V66" s="321">
        <v>1073454.5</v>
      </c>
      <c r="Y66" s="321">
        <v>452762.34</v>
      </c>
      <c r="Z66" s="321">
        <v>140291.76</v>
      </c>
      <c r="AB66" s="332">
        <f t="shared" si="1"/>
        <v>832405.32000000007</v>
      </c>
      <c r="AC66" s="338">
        <f t="shared" si="2"/>
        <v>9340</v>
      </c>
      <c r="AD66" s="276">
        <f t="shared" si="3"/>
        <v>823065.32000000007</v>
      </c>
      <c r="AE66" s="339">
        <f t="shared" si="4"/>
        <v>1855685.4400000002</v>
      </c>
      <c r="AF66" s="340">
        <f t="shared" si="5"/>
        <v>1666508.6</v>
      </c>
      <c r="AG66" s="257">
        <f t="shared" si="6"/>
        <v>189176.84000000008</v>
      </c>
    </row>
    <row r="67" spans="1:33" x14ac:dyDescent="0.25">
      <c r="A67" s="261" t="s">
        <v>292</v>
      </c>
      <c r="B67" s="261" t="s">
        <v>4</v>
      </c>
      <c r="C67" s="271">
        <v>3322</v>
      </c>
      <c r="D67" s="271" t="s">
        <v>663</v>
      </c>
      <c r="E67" t="s">
        <v>2589</v>
      </c>
      <c r="F67" s="331">
        <v>945000.71</v>
      </c>
      <c r="G67" s="331">
        <v>23375.46</v>
      </c>
      <c r="H67" s="331">
        <v>54323.4</v>
      </c>
      <c r="I67" s="319">
        <v>703606.75</v>
      </c>
      <c r="J67" s="319">
        <v>244882.22</v>
      </c>
      <c r="K67" s="335">
        <v>23700</v>
      </c>
      <c r="L67" s="335">
        <v>0</v>
      </c>
      <c r="O67" s="319">
        <v>952499.98</v>
      </c>
      <c r="P67" s="319">
        <v>997975.02</v>
      </c>
      <c r="Q67" s="337">
        <v>633650.74</v>
      </c>
      <c r="R67" s="337">
        <v>65740</v>
      </c>
      <c r="S67" s="337">
        <v>1124.48</v>
      </c>
      <c r="T67" s="337">
        <v>961460</v>
      </c>
      <c r="U67" s="337">
        <v>26839</v>
      </c>
      <c r="V67" s="321">
        <v>1162970</v>
      </c>
      <c r="Y67" s="321">
        <v>440614.36</v>
      </c>
      <c r="Z67" s="321">
        <v>88216.320000000007</v>
      </c>
      <c r="AB67" s="332">
        <f t="shared" si="1"/>
        <v>1022699.57</v>
      </c>
      <c r="AC67" s="338">
        <f t="shared" si="2"/>
        <v>23700</v>
      </c>
      <c r="AD67" s="276">
        <f t="shared" si="3"/>
        <v>998999.57</v>
      </c>
      <c r="AE67" s="339">
        <f t="shared" si="4"/>
        <v>1688814.22</v>
      </c>
      <c r="AF67" s="340">
        <f t="shared" si="5"/>
        <v>1691800.68</v>
      </c>
      <c r="AG67" s="257">
        <f t="shared" si="6"/>
        <v>-2986.4599999999627</v>
      </c>
    </row>
    <row r="68" spans="1:33" x14ac:dyDescent="0.25">
      <c r="A68" s="261" t="s">
        <v>292</v>
      </c>
      <c r="B68" s="261" t="s">
        <v>4</v>
      </c>
      <c r="C68" s="271">
        <v>3383</v>
      </c>
      <c r="D68" s="271" t="s">
        <v>664</v>
      </c>
      <c r="E68" t="s">
        <v>2590</v>
      </c>
      <c r="F68" s="331">
        <v>495848.13</v>
      </c>
      <c r="G68" s="331">
        <v>66864.55</v>
      </c>
      <c r="H68" s="331">
        <v>69812.240000000005</v>
      </c>
      <c r="I68" s="319">
        <v>555293.80000000005</v>
      </c>
      <c r="J68" s="319">
        <v>252423.21</v>
      </c>
      <c r="K68" s="335">
        <v>53570</v>
      </c>
      <c r="L68" s="335">
        <v>0</v>
      </c>
      <c r="N68" s="319">
        <v>4031791.24</v>
      </c>
      <c r="O68" s="319">
        <v>-2735364.35</v>
      </c>
      <c r="Q68" s="337">
        <v>853646.79</v>
      </c>
      <c r="R68" s="337">
        <v>106310</v>
      </c>
      <c r="S68" s="337">
        <v>610.64</v>
      </c>
      <c r="T68" s="337">
        <v>823360</v>
      </c>
      <c r="V68" s="321">
        <v>1037759</v>
      </c>
      <c r="Y68" s="321">
        <v>592554.99</v>
      </c>
      <c r="Z68" s="321">
        <v>63368.4</v>
      </c>
      <c r="AB68" s="332">
        <f t="shared" si="1"/>
        <v>632524.92000000004</v>
      </c>
      <c r="AC68" s="338">
        <f t="shared" si="2"/>
        <v>53570</v>
      </c>
      <c r="AD68" s="276">
        <f t="shared" si="3"/>
        <v>578954.92000000004</v>
      </c>
      <c r="AE68" s="339">
        <f t="shared" si="4"/>
        <v>1783927.4300000002</v>
      </c>
      <c r="AF68" s="340">
        <f t="shared" si="5"/>
        <v>1693682.39</v>
      </c>
      <c r="AG68" s="257">
        <f t="shared" si="6"/>
        <v>90245.04000000027</v>
      </c>
    </row>
    <row r="69" spans="1:33" x14ac:dyDescent="0.25">
      <c r="A69" s="261" t="s">
        <v>292</v>
      </c>
      <c r="B69" s="261" t="s">
        <v>4</v>
      </c>
      <c r="C69" s="271">
        <v>9605</v>
      </c>
      <c r="D69" s="271" t="s">
        <v>665</v>
      </c>
      <c r="E69" t="s">
        <v>2591</v>
      </c>
      <c r="F69" s="331">
        <v>1039668.09</v>
      </c>
      <c r="G69" s="331">
        <v>26085.4</v>
      </c>
      <c r="H69" s="331">
        <v>70825.42</v>
      </c>
      <c r="I69" s="319">
        <v>218108.42</v>
      </c>
      <c r="J69" s="319">
        <v>586678.81999999995</v>
      </c>
      <c r="K69" s="335">
        <v>91950</v>
      </c>
      <c r="L69" s="335">
        <v>0</v>
      </c>
      <c r="O69" s="319">
        <v>1283097.27</v>
      </c>
      <c r="P69" s="319">
        <v>73641.19</v>
      </c>
      <c r="Q69" s="337">
        <v>1565325.32</v>
      </c>
      <c r="R69" s="337">
        <v>344700</v>
      </c>
      <c r="S69" s="337">
        <v>1076.5</v>
      </c>
      <c r="T69" s="337">
        <v>1512140</v>
      </c>
      <c r="U69" s="337">
        <v>54932</v>
      </c>
      <c r="V69" s="321">
        <v>1917944</v>
      </c>
      <c r="W69" s="321">
        <v>3280</v>
      </c>
      <c r="X69" s="321">
        <v>5607</v>
      </c>
      <c r="Y69" s="321">
        <v>981056.17</v>
      </c>
      <c r="Z69" s="321">
        <v>77608.960000000006</v>
      </c>
      <c r="AB69" s="332">
        <f t="shared" ref="AB69:AB86" si="7">SUM(F69:H69)</f>
        <v>1136578.9099999999</v>
      </c>
      <c r="AC69" s="338">
        <f t="shared" ref="AC69:AC86" si="8">SUM(K69:L69)</f>
        <v>91950</v>
      </c>
      <c r="AD69" s="276">
        <f t="shared" ref="AD69:AD86" si="9">AB69-AC69</f>
        <v>1044628.9099999999</v>
      </c>
      <c r="AE69" s="339">
        <f t="shared" ref="AE69:AE86" si="10">SUM(Q69:U69)</f>
        <v>3478173.8200000003</v>
      </c>
      <c r="AF69" s="340">
        <f t="shared" ref="AF69:AF86" si="11">SUM(V69:AA69)</f>
        <v>2985496.13</v>
      </c>
      <c r="AG69" s="257">
        <f t="shared" ref="AG69:AG86" si="12">AE69-AF69</f>
        <v>492677.69000000041</v>
      </c>
    </row>
    <row r="70" spans="1:33" x14ac:dyDescent="0.25">
      <c r="A70" s="261" t="s">
        <v>292</v>
      </c>
      <c r="B70" s="261" t="s">
        <v>4</v>
      </c>
      <c r="C70" s="271">
        <v>2921</v>
      </c>
      <c r="D70" s="271" t="s">
        <v>666</v>
      </c>
      <c r="E70" t="s">
        <v>2592</v>
      </c>
      <c r="F70" s="331">
        <v>201318.41</v>
      </c>
      <c r="G70" s="331">
        <v>28120</v>
      </c>
      <c r="H70" s="331">
        <v>62619.65</v>
      </c>
      <c r="I70" s="319">
        <v>3</v>
      </c>
      <c r="J70" s="319">
        <v>-228112.1</v>
      </c>
      <c r="L70" s="335">
        <v>0</v>
      </c>
      <c r="N70" s="319">
        <v>-490674.02</v>
      </c>
      <c r="P70" s="319">
        <v>607615.71</v>
      </c>
      <c r="Q70" s="337">
        <v>718455.21</v>
      </c>
      <c r="R70" s="337">
        <v>94600</v>
      </c>
      <c r="S70" s="337">
        <v>179.34</v>
      </c>
      <c r="U70" s="337">
        <v>786960</v>
      </c>
      <c r="V70" s="321">
        <v>1026732</v>
      </c>
      <c r="Y70" s="321">
        <v>460550.48</v>
      </c>
      <c r="Z70" s="321">
        <v>165904.79999999999</v>
      </c>
      <c r="AB70" s="332">
        <f t="shared" si="7"/>
        <v>292058.06</v>
      </c>
      <c r="AC70" s="338">
        <f t="shared" si="8"/>
        <v>0</v>
      </c>
      <c r="AD70" s="276">
        <f t="shared" si="9"/>
        <v>292058.06</v>
      </c>
      <c r="AE70" s="339">
        <f t="shared" si="10"/>
        <v>1600194.5499999998</v>
      </c>
      <c r="AF70" s="340">
        <f t="shared" si="11"/>
        <v>1653187.28</v>
      </c>
      <c r="AG70" s="257">
        <f t="shared" si="12"/>
        <v>-52992.730000000214</v>
      </c>
    </row>
    <row r="71" spans="1:33" x14ac:dyDescent="0.25">
      <c r="A71" s="261" t="s">
        <v>292</v>
      </c>
      <c r="B71" s="261" t="s">
        <v>4</v>
      </c>
      <c r="C71" s="271">
        <v>3783</v>
      </c>
      <c r="D71" s="271" t="s">
        <v>667</v>
      </c>
      <c r="E71" t="s">
        <v>2593</v>
      </c>
      <c r="F71" s="331">
        <v>505127.31</v>
      </c>
      <c r="G71" s="331">
        <v>0</v>
      </c>
      <c r="H71" s="331">
        <v>40593.43</v>
      </c>
      <c r="I71" s="319">
        <v>-588539.71</v>
      </c>
      <c r="J71" s="319">
        <v>723491.79</v>
      </c>
      <c r="K71" s="335">
        <v>-164250</v>
      </c>
      <c r="L71" s="335">
        <v>0</v>
      </c>
      <c r="O71" s="319">
        <v>-2738270.77</v>
      </c>
      <c r="P71" s="319">
        <v>3812852.35</v>
      </c>
      <c r="Q71" s="337">
        <v>672753.43</v>
      </c>
      <c r="S71" s="337">
        <v>267</v>
      </c>
      <c r="T71" s="337">
        <v>1539956</v>
      </c>
      <c r="U71" s="337">
        <v>-8606.58</v>
      </c>
      <c r="V71" s="321">
        <v>1708716</v>
      </c>
      <c r="Y71" s="321">
        <v>407382.69</v>
      </c>
      <c r="Z71" s="321">
        <v>313029.92</v>
      </c>
      <c r="AA71" s="321">
        <v>4900</v>
      </c>
      <c r="AB71" s="332">
        <f t="shared" si="7"/>
        <v>545720.74</v>
      </c>
      <c r="AC71" s="338">
        <f t="shared" si="8"/>
        <v>-164250</v>
      </c>
      <c r="AD71" s="276">
        <f t="shared" si="9"/>
        <v>709970.74</v>
      </c>
      <c r="AE71" s="339">
        <f t="shared" si="10"/>
        <v>2204369.85</v>
      </c>
      <c r="AF71" s="340">
        <f t="shared" si="11"/>
        <v>2434028.61</v>
      </c>
      <c r="AG71" s="257">
        <f t="shared" si="12"/>
        <v>-229658.75999999978</v>
      </c>
    </row>
    <row r="72" spans="1:33" x14ac:dyDescent="0.25">
      <c r="A72" s="261" t="s">
        <v>292</v>
      </c>
      <c r="B72" s="261" t="s">
        <v>4</v>
      </c>
      <c r="C72" s="271">
        <v>3268</v>
      </c>
      <c r="D72" s="271" t="s">
        <v>668</v>
      </c>
      <c r="E72" t="s">
        <v>2594</v>
      </c>
      <c r="F72" s="331">
        <v>486393.11</v>
      </c>
      <c r="G72" s="331">
        <v>141172.66</v>
      </c>
      <c r="H72" s="331">
        <v>65533.91</v>
      </c>
      <c r="I72" s="319">
        <v>438091.35</v>
      </c>
      <c r="J72" s="319">
        <v>167179.99</v>
      </c>
      <c r="K72" s="335">
        <v>85575</v>
      </c>
      <c r="L72" s="335">
        <v>0</v>
      </c>
      <c r="O72" s="319">
        <v>-863061.86</v>
      </c>
      <c r="P72" s="319">
        <v>1909993.72</v>
      </c>
      <c r="Q72" s="337">
        <v>919818.66</v>
      </c>
      <c r="S72" s="337">
        <v>378.11</v>
      </c>
      <c r="T72" s="337">
        <v>907270</v>
      </c>
      <c r="U72" s="337">
        <v>62621</v>
      </c>
      <c r="V72" s="321">
        <v>1191024</v>
      </c>
      <c r="Y72" s="321">
        <v>435814.97</v>
      </c>
      <c r="Z72" s="321">
        <v>97384.639999999999</v>
      </c>
      <c r="AB72" s="332">
        <f t="shared" si="7"/>
        <v>693099.68</v>
      </c>
      <c r="AC72" s="338">
        <f t="shared" si="8"/>
        <v>85575</v>
      </c>
      <c r="AD72" s="276">
        <f t="shared" si="9"/>
        <v>607524.68000000005</v>
      </c>
      <c r="AE72" s="339">
        <f t="shared" si="10"/>
        <v>1890087.77</v>
      </c>
      <c r="AF72" s="340">
        <f t="shared" si="11"/>
        <v>1724223.6099999999</v>
      </c>
      <c r="AG72" s="257">
        <f t="shared" si="12"/>
        <v>165864.16000000015</v>
      </c>
    </row>
    <row r="73" spans="1:33" x14ac:dyDescent="0.25">
      <c r="A73" s="261" t="s">
        <v>292</v>
      </c>
      <c r="B73" s="261" t="s">
        <v>4</v>
      </c>
      <c r="C73" s="271">
        <v>3398</v>
      </c>
      <c r="D73" s="271" t="s">
        <v>669</v>
      </c>
      <c r="E73" t="s">
        <v>2595</v>
      </c>
      <c r="F73" s="331">
        <v>579891.36</v>
      </c>
      <c r="G73" s="331">
        <v>52889.8</v>
      </c>
      <c r="H73" s="331">
        <v>123774.99</v>
      </c>
      <c r="I73" s="319">
        <v>174681.59</v>
      </c>
      <c r="J73" s="319">
        <v>-1430.86</v>
      </c>
      <c r="K73" s="335">
        <v>8650</v>
      </c>
      <c r="L73" s="335">
        <v>0</v>
      </c>
      <c r="O73" s="319">
        <v>-759973.81</v>
      </c>
      <c r="P73" s="319">
        <v>1439320.15</v>
      </c>
      <c r="Q73" s="337">
        <v>985036.9</v>
      </c>
      <c r="S73" s="337">
        <v>494.32</v>
      </c>
      <c r="T73" s="337">
        <v>778320</v>
      </c>
      <c r="U73" s="337">
        <v>56813</v>
      </c>
      <c r="V73" s="321">
        <v>1154652</v>
      </c>
      <c r="Y73" s="321">
        <v>318476.96999999997</v>
      </c>
      <c r="Z73" s="321">
        <v>105724.71</v>
      </c>
      <c r="AB73" s="332">
        <f t="shared" si="7"/>
        <v>756556.15</v>
      </c>
      <c r="AC73" s="338">
        <f t="shared" si="8"/>
        <v>8650</v>
      </c>
      <c r="AD73" s="276">
        <f t="shared" si="9"/>
        <v>747906.15</v>
      </c>
      <c r="AE73" s="339">
        <f t="shared" si="10"/>
        <v>1820664.22</v>
      </c>
      <c r="AF73" s="340">
        <f t="shared" si="11"/>
        <v>1578853.68</v>
      </c>
      <c r="AG73" s="257">
        <f t="shared" si="12"/>
        <v>241810.54000000004</v>
      </c>
    </row>
    <row r="74" spans="1:33" x14ac:dyDescent="0.25">
      <c r="A74" s="261" t="s">
        <v>292</v>
      </c>
      <c r="B74" s="261" t="s">
        <v>4</v>
      </c>
      <c r="C74" s="271">
        <v>4777</v>
      </c>
      <c r="D74" s="271" t="s">
        <v>670</v>
      </c>
      <c r="E74" t="s">
        <v>2596</v>
      </c>
      <c r="F74" s="331">
        <v>798137.77</v>
      </c>
      <c r="G74" s="331">
        <v>57578.16</v>
      </c>
      <c r="H74" s="331">
        <v>45339.81</v>
      </c>
      <c r="I74" s="319">
        <v>815534.03</v>
      </c>
      <c r="J74" s="319">
        <v>191285.45</v>
      </c>
      <c r="K74" s="335">
        <v>307935</v>
      </c>
      <c r="L74" s="335">
        <v>0</v>
      </c>
      <c r="O74" s="319">
        <v>-3320369.32</v>
      </c>
      <c r="P74" s="319">
        <v>4868817.07</v>
      </c>
      <c r="Q74" s="337">
        <v>913803.46</v>
      </c>
      <c r="R74" s="337">
        <v>119990</v>
      </c>
      <c r="S74" s="337">
        <v>711.45</v>
      </c>
      <c r="T74" s="337">
        <v>1003450</v>
      </c>
      <c r="U74" s="337">
        <v>198340</v>
      </c>
      <c r="V74" s="321">
        <v>1459935</v>
      </c>
      <c r="X74" s="321">
        <v>1632</v>
      </c>
      <c r="Y74" s="321">
        <v>635760.64000000001</v>
      </c>
      <c r="Z74" s="321">
        <v>87474.8</v>
      </c>
      <c r="AB74" s="332">
        <f t="shared" si="7"/>
        <v>901055.74</v>
      </c>
      <c r="AC74" s="338">
        <f t="shared" si="8"/>
        <v>307935</v>
      </c>
      <c r="AD74" s="276">
        <f t="shared" si="9"/>
        <v>593120.74</v>
      </c>
      <c r="AE74" s="339">
        <f t="shared" si="10"/>
        <v>2236294.91</v>
      </c>
      <c r="AF74" s="340">
        <f t="shared" si="11"/>
        <v>2184802.44</v>
      </c>
      <c r="AG74" s="257">
        <f t="shared" si="12"/>
        <v>51492.470000000205</v>
      </c>
    </row>
    <row r="75" spans="1:33" x14ac:dyDescent="0.25">
      <c r="A75" s="261" t="s">
        <v>292</v>
      </c>
      <c r="B75" s="261" t="s">
        <v>4</v>
      </c>
      <c r="C75" s="271">
        <v>2834</v>
      </c>
      <c r="D75" s="271" t="s">
        <v>671</v>
      </c>
      <c r="E75" t="s">
        <v>2597</v>
      </c>
      <c r="F75" s="331">
        <v>401426.25</v>
      </c>
      <c r="G75" s="331">
        <v>0</v>
      </c>
      <c r="H75" s="331">
        <v>70717.399999999994</v>
      </c>
      <c r="I75" s="319">
        <v>146890.94</v>
      </c>
      <c r="J75" s="319">
        <v>115759.49</v>
      </c>
      <c r="L75" s="335">
        <v>0</v>
      </c>
      <c r="O75" s="319">
        <v>282674.23</v>
      </c>
      <c r="P75" s="319">
        <v>310741.76000000001</v>
      </c>
      <c r="Q75" s="337">
        <v>652178.63</v>
      </c>
      <c r="R75" s="337">
        <v>94770</v>
      </c>
      <c r="S75" s="337">
        <v>343.38</v>
      </c>
      <c r="T75" s="337">
        <v>1013840</v>
      </c>
      <c r="V75" s="321">
        <v>1240614</v>
      </c>
      <c r="Y75" s="321">
        <v>325213.68</v>
      </c>
      <c r="Z75" s="321">
        <v>53926.239999999998</v>
      </c>
      <c r="AB75" s="332">
        <f t="shared" si="7"/>
        <v>472143.65</v>
      </c>
      <c r="AC75" s="338">
        <f t="shared" si="8"/>
        <v>0</v>
      </c>
      <c r="AD75" s="276">
        <f t="shared" si="9"/>
        <v>472143.65</v>
      </c>
      <c r="AE75" s="339">
        <f t="shared" si="10"/>
        <v>1761132.01</v>
      </c>
      <c r="AF75" s="340">
        <f t="shared" si="11"/>
        <v>1619753.92</v>
      </c>
      <c r="AG75" s="257">
        <f t="shared" si="12"/>
        <v>141378.09000000008</v>
      </c>
    </row>
    <row r="76" spans="1:33" x14ac:dyDescent="0.25">
      <c r="A76" s="261" t="s">
        <v>292</v>
      </c>
      <c r="B76" s="261" t="s">
        <v>4</v>
      </c>
      <c r="C76" s="271">
        <v>2338</v>
      </c>
      <c r="D76" s="271" t="s">
        <v>672</v>
      </c>
      <c r="E76" t="s">
        <v>2598</v>
      </c>
      <c r="F76" s="331">
        <v>189699.71</v>
      </c>
      <c r="G76" s="331">
        <v>0</v>
      </c>
      <c r="H76" s="331">
        <v>34362.33</v>
      </c>
      <c r="I76" s="319">
        <v>78902.87</v>
      </c>
      <c r="J76" s="319">
        <v>114739.16</v>
      </c>
      <c r="K76" s="335">
        <v>-2144</v>
      </c>
      <c r="L76" s="335">
        <v>0</v>
      </c>
      <c r="O76" s="319">
        <v>-2831361.3</v>
      </c>
      <c r="P76" s="319">
        <v>3226080.14</v>
      </c>
      <c r="Q76" s="337">
        <v>667353.49</v>
      </c>
      <c r="R76" s="337">
        <v>109932</v>
      </c>
      <c r="S76" s="337">
        <v>15.96</v>
      </c>
      <c r="T76" s="337">
        <v>980900</v>
      </c>
      <c r="U76" s="337">
        <v>544</v>
      </c>
      <c r="V76" s="321">
        <v>1260994</v>
      </c>
      <c r="X76" s="321">
        <v>10640</v>
      </c>
      <c r="Y76" s="321">
        <v>368266.54</v>
      </c>
      <c r="Z76" s="321">
        <v>93715.68</v>
      </c>
      <c r="AB76" s="332">
        <f t="shared" si="7"/>
        <v>224062.03999999998</v>
      </c>
      <c r="AC76" s="338">
        <f t="shared" si="8"/>
        <v>-2144</v>
      </c>
      <c r="AD76" s="276">
        <f t="shared" si="9"/>
        <v>226206.03999999998</v>
      </c>
      <c r="AE76" s="339">
        <f t="shared" si="10"/>
        <v>1758745.45</v>
      </c>
      <c r="AF76" s="340">
        <f t="shared" si="11"/>
        <v>1733616.22</v>
      </c>
      <c r="AG76" s="257">
        <f t="shared" si="12"/>
        <v>25129.229999999981</v>
      </c>
    </row>
    <row r="77" spans="1:33" x14ac:dyDescent="0.25">
      <c r="A77" s="261" t="s">
        <v>292</v>
      </c>
      <c r="B77" s="261" t="s">
        <v>4</v>
      </c>
      <c r="C77" s="271">
        <v>4468</v>
      </c>
      <c r="D77" s="271" t="s">
        <v>673</v>
      </c>
      <c r="E77" t="s">
        <v>2599</v>
      </c>
      <c r="F77" s="331">
        <v>772509.9</v>
      </c>
      <c r="G77" s="331">
        <v>74614.429999999993</v>
      </c>
      <c r="H77" s="331">
        <v>31525.74</v>
      </c>
      <c r="I77" s="319">
        <v>416666.93</v>
      </c>
      <c r="J77" s="319">
        <v>154317.56</v>
      </c>
      <c r="L77" s="335">
        <v>0</v>
      </c>
      <c r="O77" s="319">
        <v>-1319614.56</v>
      </c>
      <c r="P77" s="319">
        <v>2484321.89</v>
      </c>
      <c r="Q77" s="337">
        <v>1230917.5</v>
      </c>
      <c r="R77" s="337">
        <v>121000</v>
      </c>
      <c r="S77" s="337">
        <v>712.59</v>
      </c>
      <c r="T77" s="337">
        <v>1321020</v>
      </c>
      <c r="V77" s="321">
        <v>1619688</v>
      </c>
      <c r="X77" s="321">
        <v>541</v>
      </c>
      <c r="Y77" s="321">
        <v>727731.62</v>
      </c>
      <c r="Z77" s="321">
        <v>40762.239999999998</v>
      </c>
      <c r="AB77" s="332">
        <f t="shared" si="7"/>
        <v>878650.07000000007</v>
      </c>
      <c r="AC77" s="338">
        <f t="shared" si="8"/>
        <v>0</v>
      </c>
      <c r="AD77" s="276">
        <f t="shared" si="9"/>
        <v>878650.07000000007</v>
      </c>
      <c r="AE77" s="339">
        <f t="shared" si="10"/>
        <v>2673650.09</v>
      </c>
      <c r="AF77" s="340">
        <f t="shared" si="11"/>
        <v>2388722.8600000003</v>
      </c>
      <c r="AG77" s="257">
        <f t="shared" si="12"/>
        <v>284927.22999999952</v>
      </c>
    </row>
    <row r="78" spans="1:33" x14ac:dyDescent="0.25">
      <c r="A78" s="261" t="s">
        <v>292</v>
      </c>
      <c r="B78" s="261" t="s">
        <v>4</v>
      </c>
      <c r="C78" s="271">
        <v>1481</v>
      </c>
      <c r="D78" s="271" t="s">
        <v>674</v>
      </c>
      <c r="E78" t="s">
        <v>2607</v>
      </c>
      <c r="F78" s="331">
        <v>193821.68</v>
      </c>
      <c r="G78" s="331">
        <v>0</v>
      </c>
      <c r="H78" s="331">
        <v>26165.74</v>
      </c>
      <c r="I78" s="319">
        <v>140897.85</v>
      </c>
      <c r="J78" s="319">
        <v>-384.09</v>
      </c>
      <c r="O78" s="319">
        <v>-933912.4</v>
      </c>
      <c r="P78" s="319">
        <v>1219746.8700000001</v>
      </c>
      <c r="Q78" s="337">
        <v>443713.11</v>
      </c>
      <c r="U78" s="337">
        <v>737220</v>
      </c>
      <c r="V78" s="321">
        <v>856309.63</v>
      </c>
      <c r="Y78" s="321">
        <v>157345.49</v>
      </c>
      <c r="Z78" s="321">
        <v>92611.28</v>
      </c>
      <c r="AB78" s="332">
        <f t="shared" si="7"/>
        <v>219987.41999999998</v>
      </c>
      <c r="AC78" s="338">
        <f t="shared" si="8"/>
        <v>0</v>
      </c>
      <c r="AD78" s="276">
        <f t="shared" si="9"/>
        <v>219987.41999999998</v>
      </c>
      <c r="AE78" s="339">
        <f t="shared" si="10"/>
        <v>1180933.1099999999</v>
      </c>
      <c r="AF78" s="340">
        <f t="shared" si="11"/>
        <v>1106266.3999999999</v>
      </c>
      <c r="AG78" s="257">
        <f t="shared" si="12"/>
        <v>74666.709999999963</v>
      </c>
    </row>
    <row r="79" spans="1:33" x14ac:dyDescent="0.25">
      <c r="A79" s="261" t="s">
        <v>292</v>
      </c>
      <c r="B79" s="261" t="s">
        <v>4</v>
      </c>
      <c r="C79" s="271">
        <v>2622</v>
      </c>
      <c r="D79" s="271" t="s">
        <v>675</v>
      </c>
      <c r="E79" t="s">
        <v>2610</v>
      </c>
      <c r="F79" s="331">
        <v>426158.21</v>
      </c>
      <c r="G79" s="331">
        <v>0</v>
      </c>
      <c r="H79" s="331">
        <v>73397.78</v>
      </c>
      <c r="I79" s="319">
        <v>456266.31</v>
      </c>
      <c r="J79" s="319">
        <v>29442.16</v>
      </c>
      <c r="L79" s="335">
        <v>0</v>
      </c>
      <c r="O79" s="319">
        <v>-1431006.14</v>
      </c>
      <c r="P79" s="319">
        <v>2368149.29</v>
      </c>
      <c r="Q79" s="337">
        <v>607034.16</v>
      </c>
      <c r="R79" s="337">
        <v>122000</v>
      </c>
      <c r="S79" s="337">
        <v>492.76</v>
      </c>
      <c r="T79" s="337">
        <v>1387080</v>
      </c>
      <c r="U79" s="337">
        <v>46350</v>
      </c>
      <c r="V79" s="321">
        <v>1564720</v>
      </c>
      <c r="Y79" s="321">
        <v>463982.25</v>
      </c>
      <c r="Z79" s="321">
        <v>86133.36</v>
      </c>
      <c r="AB79" s="332">
        <f t="shared" si="7"/>
        <v>499555.99</v>
      </c>
      <c r="AC79" s="338">
        <f t="shared" si="8"/>
        <v>0</v>
      </c>
      <c r="AD79" s="276">
        <f t="shared" si="9"/>
        <v>499555.99</v>
      </c>
      <c r="AE79" s="339">
        <f t="shared" si="10"/>
        <v>2162956.92</v>
      </c>
      <c r="AF79" s="340">
        <f t="shared" si="11"/>
        <v>2114835.61</v>
      </c>
      <c r="AG79" s="257">
        <f t="shared" si="12"/>
        <v>48121.310000000056</v>
      </c>
    </row>
    <row r="80" spans="1:33" x14ac:dyDescent="0.25">
      <c r="A80" s="261" t="s">
        <v>295</v>
      </c>
      <c r="B80" s="261" t="s">
        <v>5</v>
      </c>
      <c r="C80" s="271">
        <v>4703</v>
      </c>
      <c r="D80" s="271" t="s">
        <v>676</v>
      </c>
      <c r="E80" t="s">
        <v>2600</v>
      </c>
      <c r="F80" s="331">
        <v>799525.39</v>
      </c>
      <c r="G80" s="331">
        <v>26003.21</v>
      </c>
      <c r="H80" s="331">
        <v>23557.15</v>
      </c>
      <c r="I80" s="319">
        <v>383837.34</v>
      </c>
      <c r="J80" s="319">
        <v>480894.64</v>
      </c>
      <c r="K80" s="335">
        <v>23625</v>
      </c>
      <c r="L80" s="335">
        <v>0</v>
      </c>
      <c r="M80" s="319">
        <v>21750</v>
      </c>
      <c r="O80" s="319">
        <v>-719785.74</v>
      </c>
      <c r="P80" s="319">
        <v>2500428.33</v>
      </c>
      <c r="Q80" s="337">
        <v>999777.31</v>
      </c>
      <c r="R80" s="337">
        <v>2000</v>
      </c>
      <c r="S80" s="337">
        <v>1014.96</v>
      </c>
      <c r="T80" s="337">
        <v>1141700</v>
      </c>
      <c r="V80" s="321">
        <v>1461952</v>
      </c>
      <c r="W80" s="321">
        <v>3595</v>
      </c>
      <c r="X80" s="321">
        <v>5444</v>
      </c>
      <c r="Y80" s="321">
        <v>630681.07999999996</v>
      </c>
      <c r="Z80" s="321">
        <v>155020.04999999999</v>
      </c>
      <c r="AB80" s="332">
        <f t="shared" si="7"/>
        <v>849085.75</v>
      </c>
      <c r="AC80" s="338">
        <f t="shared" si="8"/>
        <v>23625</v>
      </c>
      <c r="AD80" s="276">
        <f t="shared" si="9"/>
        <v>825460.75</v>
      </c>
      <c r="AE80" s="339">
        <f t="shared" si="10"/>
        <v>2144492.27</v>
      </c>
      <c r="AF80" s="340">
        <f t="shared" si="11"/>
        <v>2256692.13</v>
      </c>
      <c r="AG80" s="257">
        <f t="shared" si="12"/>
        <v>-112199.85999999987</v>
      </c>
    </row>
    <row r="81" spans="1:33" x14ac:dyDescent="0.25">
      <c r="A81" s="261" t="s">
        <v>295</v>
      </c>
      <c r="B81" s="261" t="s">
        <v>5</v>
      </c>
      <c r="C81" s="271">
        <v>1824</v>
      </c>
      <c r="D81" s="271" t="s">
        <v>677</v>
      </c>
      <c r="E81" t="s">
        <v>2601</v>
      </c>
      <c r="F81" s="331">
        <v>484374.07</v>
      </c>
      <c r="G81" s="331">
        <v>15246.98</v>
      </c>
      <c r="H81" s="331">
        <v>34845.49</v>
      </c>
      <c r="I81" s="319">
        <v>5</v>
      </c>
      <c r="J81" s="319">
        <v>200070.57</v>
      </c>
      <c r="K81" s="335">
        <v>12600</v>
      </c>
      <c r="L81" s="335">
        <v>0</v>
      </c>
      <c r="O81" s="319">
        <v>-1517598.91</v>
      </c>
      <c r="P81" s="319">
        <v>2140561.41</v>
      </c>
      <c r="Q81" s="337">
        <v>688039.26</v>
      </c>
      <c r="R81" s="337">
        <v>126990</v>
      </c>
      <c r="S81" s="337">
        <v>523.58000000000004</v>
      </c>
      <c r="T81" s="337">
        <v>844635.5</v>
      </c>
      <c r="V81" s="321">
        <v>1143951.5</v>
      </c>
      <c r="W81" s="321">
        <v>860</v>
      </c>
      <c r="Y81" s="321">
        <v>360609.23</v>
      </c>
      <c r="Z81" s="321">
        <v>55788</v>
      </c>
      <c r="AB81" s="332">
        <f t="shared" si="7"/>
        <v>534466.54</v>
      </c>
      <c r="AC81" s="338">
        <f t="shared" si="8"/>
        <v>12600</v>
      </c>
      <c r="AD81" s="276">
        <f t="shared" si="9"/>
        <v>521866.54000000004</v>
      </c>
      <c r="AE81" s="339">
        <f t="shared" si="10"/>
        <v>1660188.3399999999</v>
      </c>
      <c r="AF81" s="340">
        <f t="shared" si="11"/>
        <v>1561208.73</v>
      </c>
      <c r="AG81" s="257">
        <f t="shared" si="12"/>
        <v>98979.60999999987</v>
      </c>
    </row>
    <row r="82" spans="1:33" x14ac:dyDescent="0.25">
      <c r="A82" s="261" t="s">
        <v>295</v>
      </c>
      <c r="B82" s="261" t="s">
        <v>5</v>
      </c>
      <c r="C82" s="271">
        <v>4449</v>
      </c>
      <c r="D82" s="271" t="s">
        <v>678</v>
      </c>
      <c r="E82" t="s">
        <v>2602</v>
      </c>
      <c r="F82" s="331">
        <v>1019005.23</v>
      </c>
      <c r="G82" s="331">
        <v>19341.310000000001</v>
      </c>
      <c r="H82" s="331">
        <v>73476.899999999994</v>
      </c>
      <c r="I82" s="319">
        <v>713896.71</v>
      </c>
      <c r="J82" s="319">
        <v>464662.6</v>
      </c>
      <c r="K82" s="335">
        <v>52050</v>
      </c>
      <c r="L82" s="335">
        <v>0</v>
      </c>
      <c r="O82" s="319">
        <v>-222004.21</v>
      </c>
      <c r="P82" s="319">
        <v>2191938.59</v>
      </c>
      <c r="Q82" s="337">
        <v>1100468.71</v>
      </c>
      <c r="R82" s="337">
        <v>129090</v>
      </c>
      <c r="S82" s="337">
        <v>1216.45</v>
      </c>
      <c r="T82" s="337">
        <v>460173</v>
      </c>
      <c r="V82" s="321">
        <v>706901</v>
      </c>
      <c r="W82" s="321">
        <v>16414</v>
      </c>
      <c r="Y82" s="321">
        <v>519074.73</v>
      </c>
      <c r="Z82" s="321">
        <v>180160.06</v>
      </c>
      <c r="AB82" s="332">
        <f t="shared" si="7"/>
        <v>1111823.44</v>
      </c>
      <c r="AC82" s="338">
        <f t="shared" si="8"/>
        <v>52050</v>
      </c>
      <c r="AD82" s="276">
        <f t="shared" si="9"/>
        <v>1059773.4399999999</v>
      </c>
      <c r="AE82" s="339">
        <f t="shared" si="10"/>
        <v>1690948.16</v>
      </c>
      <c r="AF82" s="340">
        <f t="shared" si="11"/>
        <v>1422549.79</v>
      </c>
      <c r="AG82" s="257">
        <f t="shared" si="12"/>
        <v>268398.36999999988</v>
      </c>
    </row>
    <row r="83" spans="1:33" x14ac:dyDescent="0.25">
      <c r="A83" s="261" t="s">
        <v>295</v>
      </c>
      <c r="B83" s="261" t="s">
        <v>5</v>
      </c>
      <c r="C83" s="271">
        <v>4777</v>
      </c>
      <c r="D83" s="271" t="s">
        <v>679</v>
      </c>
      <c r="E83" t="s">
        <v>2603</v>
      </c>
      <c r="F83" s="331">
        <v>1059458.1100000001</v>
      </c>
      <c r="G83" s="331">
        <v>53025.48</v>
      </c>
      <c r="H83" s="331">
        <v>47773.35</v>
      </c>
      <c r="I83" s="319">
        <v>850972.35</v>
      </c>
      <c r="J83" s="319">
        <v>270659.40999999997</v>
      </c>
      <c r="K83" s="335">
        <v>25081.3</v>
      </c>
      <c r="L83" s="335">
        <v>0</v>
      </c>
      <c r="O83" s="319">
        <v>-2000930.72</v>
      </c>
      <c r="P83" s="319">
        <v>4194803.6500000004</v>
      </c>
      <c r="Q83" s="337">
        <v>1053224.96</v>
      </c>
      <c r="R83" s="337">
        <v>27000</v>
      </c>
      <c r="S83" s="337">
        <v>1204.52</v>
      </c>
      <c r="T83" s="337">
        <v>1181479</v>
      </c>
      <c r="V83" s="321">
        <v>1417766</v>
      </c>
      <c r="W83" s="321">
        <v>18693</v>
      </c>
      <c r="X83" s="321">
        <v>1536</v>
      </c>
      <c r="Y83" s="321">
        <v>527403.25</v>
      </c>
      <c r="Z83" s="321">
        <v>234575.76</v>
      </c>
      <c r="AB83" s="332">
        <f t="shared" si="7"/>
        <v>1160256.9400000002</v>
      </c>
      <c r="AC83" s="338">
        <f t="shared" si="8"/>
        <v>25081.3</v>
      </c>
      <c r="AD83" s="276">
        <f t="shared" si="9"/>
        <v>1135175.6400000001</v>
      </c>
      <c r="AE83" s="339">
        <f t="shared" si="10"/>
        <v>2262908.48</v>
      </c>
      <c r="AF83" s="340">
        <f t="shared" si="11"/>
        <v>2199974.0099999998</v>
      </c>
      <c r="AG83" s="257">
        <f t="shared" si="12"/>
        <v>62934.470000000205</v>
      </c>
    </row>
    <row r="84" spans="1:33" x14ac:dyDescent="0.25">
      <c r="A84" s="261" t="s">
        <v>295</v>
      </c>
      <c r="B84" s="261" t="s">
        <v>5</v>
      </c>
      <c r="C84" s="271">
        <v>2103</v>
      </c>
      <c r="D84" s="271" t="s">
        <v>680</v>
      </c>
      <c r="E84" t="s">
        <v>2604</v>
      </c>
      <c r="F84" s="331">
        <v>291402.43</v>
      </c>
      <c r="G84" s="331">
        <v>9623.7099999999991</v>
      </c>
      <c r="H84" s="331">
        <v>54615.199999999997</v>
      </c>
      <c r="I84" s="319">
        <v>482128.81</v>
      </c>
      <c r="J84" s="319">
        <v>135394.10999999999</v>
      </c>
      <c r="K84" s="335">
        <v>29100</v>
      </c>
      <c r="L84" s="335">
        <v>0</v>
      </c>
      <c r="O84" s="319">
        <v>-1071479.23</v>
      </c>
      <c r="P84" s="319">
        <v>2119139.65</v>
      </c>
      <c r="Q84" s="337">
        <v>546258.28</v>
      </c>
      <c r="R84" s="337">
        <v>70200</v>
      </c>
      <c r="S84" s="337">
        <v>396.06</v>
      </c>
      <c r="T84" s="337">
        <v>811240</v>
      </c>
      <c r="V84" s="321">
        <v>1045573</v>
      </c>
      <c r="Y84" s="321">
        <v>353290.94</v>
      </c>
      <c r="Z84" s="321">
        <v>132826.56</v>
      </c>
      <c r="AB84" s="332">
        <f t="shared" si="7"/>
        <v>355641.34</v>
      </c>
      <c r="AC84" s="338">
        <f t="shared" si="8"/>
        <v>29100</v>
      </c>
      <c r="AD84" s="276">
        <f t="shared" si="9"/>
        <v>326541.34000000003</v>
      </c>
      <c r="AE84" s="339">
        <f t="shared" si="10"/>
        <v>1428094.34</v>
      </c>
      <c r="AF84" s="340">
        <f t="shared" si="11"/>
        <v>1531690.5</v>
      </c>
      <c r="AG84" s="257">
        <f t="shared" si="12"/>
        <v>-103596.15999999992</v>
      </c>
    </row>
    <row r="85" spans="1:33" x14ac:dyDescent="0.25">
      <c r="A85" s="261" t="s">
        <v>295</v>
      </c>
      <c r="B85" s="261" t="s">
        <v>5</v>
      </c>
      <c r="C85" s="271">
        <v>5166</v>
      </c>
      <c r="D85" s="271" t="s">
        <v>681</v>
      </c>
      <c r="E85" t="s">
        <v>2605</v>
      </c>
      <c r="F85" s="331">
        <v>824650.46</v>
      </c>
      <c r="G85" s="331">
        <v>4431.8500000000004</v>
      </c>
      <c r="H85" s="331">
        <v>74542.59</v>
      </c>
      <c r="I85" s="319">
        <v>178258.13</v>
      </c>
      <c r="J85" s="319">
        <v>198552.36</v>
      </c>
      <c r="K85" s="335">
        <v>35450.15</v>
      </c>
      <c r="L85" s="335">
        <v>0</v>
      </c>
      <c r="O85" s="319">
        <v>1297.99</v>
      </c>
      <c r="P85" s="319">
        <v>1096893.17</v>
      </c>
      <c r="Q85" s="337">
        <v>862621.58</v>
      </c>
      <c r="R85" s="337">
        <v>597900</v>
      </c>
      <c r="T85" s="337">
        <v>1069360</v>
      </c>
      <c r="V85" s="321">
        <v>1377928</v>
      </c>
      <c r="X85" s="321">
        <v>2230</v>
      </c>
      <c r="Y85" s="321">
        <v>837036.9</v>
      </c>
      <c r="Z85" s="321">
        <v>165892.6</v>
      </c>
      <c r="AB85" s="332">
        <f t="shared" si="7"/>
        <v>903624.89999999991</v>
      </c>
      <c r="AC85" s="338">
        <f t="shared" si="8"/>
        <v>35450.15</v>
      </c>
      <c r="AD85" s="276">
        <f t="shared" si="9"/>
        <v>868174.74999999988</v>
      </c>
      <c r="AE85" s="339">
        <f t="shared" si="10"/>
        <v>2529881.58</v>
      </c>
      <c r="AF85" s="340">
        <f t="shared" si="11"/>
        <v>2383087.5</v>
      </c>
      <c r="AG85" s="257">
        <f t="shared" si="12"/>
        <v>146794.08000000007</v>
      </c>
    </row>
    <row r="86" spans="1:33" x14ac:dyDescent="0.25">
      <c r="A86" s="261" t="s">
        <v>295</v>
      </c>
      <c r="B86" s="261" t="s">
        <v>5</v>
      </c>
      <c r="C86" s="271">
        <v>3557</v>
      </c>
      <c r="D86" s="271" t="s">
        <v>682</v>
      </c>
      <c r="E86" t="s">
        <v>2606</v>
      </c>
      <c r="F86" s="331">
        <v>935318.88</v>
      </c>
      <c r="G86" s="331">
        <v>55745.31</v>
      </c>
      <c r="H86" s="331">
        <v>94114.54</v>
      </c>
      <c r="I86" s="319">
        <v>120424.74</v>
      </c>
      <c r="J86" s="319">
        <v>213660.79999999999</v>
      </c>
      <c r="K86" s="335">
        <v>27548.85</v>
      </c>
      <c r="L86" s="335">
        <v>0</v>
      </c>
      <c r="O86" s="319">
        <v>-1788768.02</v>
      </c>
      <c r="P86" s="319">
        <v>3207738.11</v>
      </c>
      <c r="Q86" s="337">
        <v>960319.98</v>
      </c>
      <c r="S86" s="337">
        <v>1339.82</v>
      </c>
      <c r="T86" s="337">
        <v>882560</v>
      </c>
      <c r="V86" s="321">
        <v>996000</v>
      </c>
      <c r="W86" s="321">
        <v>4505</v>
      </c>
      <c r="X86" s="321">
        <v>4600</v>
      </c>
      <c r="Y86" s="321">
        <v>694238.42</v>
      </c>
      <c r="Z86" s="321">
        <v>172131.05</v>
      </c>
      <c r="AB86" s="332">
        <f t="shared" si="7"/>
        <v>1085178.73</v>
      </c>
      <c r="AC86" s="338">
        <f t="shared" si="8"/>
        <v>27548.85</v>
      </c>
      <c r="AD86" s="276">
        <f t="shared" si="9"/>
        <v>1057629.8799999999</v>
      </c>
      <c r="AE86" s="339">
        <f t="shared" si="10"/>
        <v>1844219.7999999998</v>
      </c>
      <c r="AF86" s="340">
        <f t="shared" si="11"/>
        <v>1871474.47</v>
      </c>
      <c r="AG86" s="257">
        <f t="shared" si="12"/>
        <v>-27254.670000000158</v>
      </c>
    </row>
  </sheetData>
  <sheetProtection algorithmName="SHA-512" hashValue="JwBtr7JocO/UoYkPROokxSwXrHNQViF8bU3RqxqoAB4vPfJrlAekSVjLUPErbzhd2F/BYRDNzLhSom4bOYo04A==" saltValue="s0ykOOHkLiobNRrRaTDUwQ==" spinCount="100000" sheet="1" objects="1" scenarios="1"/>
  <autoFilter ref="A1:AG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0"/>
  <sheetViews>
    <sheetView topLeftCell="AC1" zoomScale="80" zoomScaleNormal="80" workbookViewId="0">
      <selection sqref="A1:AH1048576"/>
    </sheetView>
  </sheetViews>
  <sheetFormatPr defaultColWidth="33.09765625" defaultRowHeight="13.8" x14ac:dyDescent="0.25"/>
  <cols>
    <col min="1" max="1" width="44.8984375" style="243" customWidth="1"/>
    <col min="2" max="5" width="33.09765625" style="88"/>
    <col min="6" max="10" width="33.09765625" style="243"/>
    <col min="11" max="14" width="33.09765625" style="231"/>
    <col min="15" max="18" width="33.09765625" style="243"/>
    <col min="19" max="24" width="33.09765625" style="73"/>
    <col min="25" max="32" width="33.09765625" style="89"/>
    <col min="33" max="16384" width="33.09765625" style="243"/>
  </cols>
  <sheetData>
    <row r="1" spans="1:34" x14ac:dyDescent="0.25">
      <c r="A1" t="s">
        <v>2458</v>
      </c>
      <c r="B1" t="s">
        <v>2459</v>
      </c>
      <c r="C1" t="s">
        <v>2460</v>
      </c>
      <c r="D1" t="s">
        <v>2461</v>
      </c>
      <c r="E1" t="s">
        <v>2462</v>
      </c>
      <c r="F1" t="s">
        <v>2612</v>
      </c>
      <c r="G1" t="s">
        <v>2463</v>
      </c>
      <c r="H1" t="s">
        <v>2464</v>
      </c>
      <c r="I1" t="s">
        <v>2465</v>
      </c>
      <c r="J1" t="s">
        <v>2613</v>
      </c>
      <c r="K1" t="s">
        <v>2466</v>
      </c>
      <c r="L1" t="s">
        <v>2467</v>
      </c>
      <c r="M1" t="s">
        <v>2470</v>
      </c>
      <c r="N1" t="s">
        <v>2471</v>
      </c>
      <c r="O1" t="s">
        <v>2614</v>
      </c>
      <c r="P1" t="s">
        <v>2472</v>
      </c>
      <c r="Q1" t="s">
        <v>2473</v>
      </c>
      <c r="R1" t="s">
        <v>2474</v>
      </c>
      <c r="S1" t="s">
        <v>2475</v>
      </c>
      <c r="T1" t="s">
        <v>2478</v>
      </c>
      <c r="U1" t="s">
        <v>2479</v>
      </c>
      <c r="V1" t="s">
        <v>2480</v>
      </c>
      <c r="W1" t="s">
        <v>2615</v>
      </c>
      <c r="X1" t="s">
        <v>2481</v>
      </c>
      <c r="Y1" t="s">
        <v>2483</v>
      </c>
      <c r="Z1" t="s">
        <v>2484</v>
      </c>
      <c r="AA1" t="s">
        <v>2485</v>
      </c>
      <c r="AB1" t="s">
        <v>2486</v>
      </c>
      <c r="AC1" t="s">
        <v>2487</v>
      </c>
      <c r="AD1" t="s">
        <v>2488</v>
      </c>
      <c r="AE1" t="s">
        <v>2489</v>
      </c>
      <c r="AF1" t="s">
        <v>2616</v>
      </c>
      <c r="AG1" t="s">
        <v>2617</v>
      </c>
      <c r="AH1" t="s">
        <v>2490</v>
      </c>
    </row>
    <row r="2" spans="1:34" x14ac:dyDescent="0.25">
      <c r="A2" t="s">
        <v>2491</v>
      </c>
      <c r="B2" t="s">
        <v>2492</v>
      </c>
      <c r="C2" t="s">
        <v>2493</v>
      </c>
      <c r="D2" t="s">
        <v>2494</v>
      </c>
      <c r="E2" t="s">
        <v>2495</v>
      </c>
      <c r="F2" t="s">
        <v>2618</v>
      </c>
      <c r="G2" t="s">
        <v>2496</v>
      </c>
      <c r="H2" t="s">
        <v>2497</v>
      </c>
      <c r="I2" t="s">
        <v>2498</v>
      </c>
      <c r="J2" t="s">
        <v>2619</v>
      </c>
      <c r="K2" t="s">
        <v>2499</v>
      </c>
      <c r="L2" t="s">
        <v>2500</v>
      </c>
      <c r="M2" t="s">
        <v>2503</v>
      </c>
      <c r="N2" t="s">
        <v>2504</v>
      </c>
      <c r="O2" t="s">
        <v>2620</v>
      </c>
      <c r="P2" t="s">
        <v>2505</v>
      </c>
      <c r="Q2" t="s">
        <v>2506</v>
      </c>
      <c r="R2" t="s">
        <v>2507</v>
      </c>
      <c r="S2" t="s">
        <v>2508</v>
      </c>
      <c r="T2" t="s">
        <v>2511</v>
      </c>
      <c r="U2" t="s">
        <v>2512</v>
      </c>
      <c r="V2" t="s">
        <v>2513</v>
      </c>
      <c r="W2" t="s">
        <v>2621</v>
      </c>
      <c r="X2" t="s">
        <v>2514</v>
      </c>
      <c r="Y2" t="s">
        <v>2516</v>
      </c>
      <c r="Z2" t="s">
        <v>2517</v>
      </c>
      <c r="AA2" t="s">
        <v>2518</v>
      </c>
      <c r="AB2" t="s">
        <v>2519</v>
      </c>
      <c r="AC2" t="s">
        <v>2520</v>
      </c>
      <c r="AD2" t="s">
        <v>2521</v>
      </c>
      <c r="AE2" t="s">
        <v>2522</v>
      </c>
      <c r="AF2" t="s">
        <v>2622</v>
      </c>
      <c r="AG2" t="s">
        <v>2623</v>
      </c>
      <c r="AH2" t="s">
        <v>2523</v>
      </c>
    </row>
    <row r="3" spans="1:34" x14ac:dyDescent="0.25">
      <c r="A3" t="s">
        <v>2524</v>
      </c>
      <c r="B3" s="319">
        <v>161354113.31</v>
      </c>
      <c r="C3" s="319">
        <v>21128541.050000001</v>
      </c>
      <c r="D3" s="319">
        <v>39602340.229999997</v>
      </c>
      <c r="E3" s="319">
        <v>0</v>
      </c>
      <c r="F3" s="319">
        <v>321513</v>
      </c>
      <c r="G3" s="319">
        <v>154569590.40000001</v>
      </c>
      <c r="H3" s="319">
        <v>84027223.390000001</v>
      </c>
      <c r="I3" s="319">
        <v>0</v>
      </c>
      <c r="J3" s="319">
        <v>0</v>
      </c>
      <c r="K3" s="319">
        <v>2098658.52</v>
      </c>
      <c r="L3" s="319">
        <v>17595200.43</v>
      </c>
      <c r="M3" s="319">
        <v>3209234.2</v>
      </c>
      <c r="N3" s="319">
        <v>94557.95</v>
      </c>
      <c r="O3" s="319">
        <v>0</v>
      </c>
      <c r="P3" s="319">
        <v>6681875.0999999996</v>
      </c>
      <c r="Q3" s="319">
        <v>-10724031.34</v>
      </c>
      <c r="R3" s="319">
        <v>-61338551.890000001</v>
      </c>
      <c r="S3" s="319">
        <v>512719192.50999999</v>
      </c>
      <c r="T3" s="319">
        <v>240460302.46000001</v>
      </c>
      <c r="U3" s="319">
        <v>20725079.09</v>
      </c>
      <c r="V3" s="319">
        <v>218750.83</v>
      </c>
      <c r="W3" s="319">
        <v>974488.5</v>
      </c>
      <c r="X3" s="319">
        <v>237162810.94</v>
      </c>
      <c r="Y3" s="319">
        <v>25735300.32</v>
      </c>
      <c r="Z3" s="319">
        <v>330377476.17000002</v>
      </c>
      <c r="AA3" s="319">
        <v>2646921</v>
      </c>
      <c r="AB3" s="319">
        <v>607843</v>
      </c>
      <c r="AC3" s="319">
        <v>154481532.30000001</v>
      </c>
      <c r="AD3" s="319">
        <v>32956264.609999999</v>
      </c>
      <c r="AE3" s="319">
        <v>177305.43</v>
      </c>
      <c r="AF3" s="319">
        <v>222140.53</v>
      </c>
      <c r="AG3" s="319">
        <v>77063.16</v>
      </c>
      <c r="AH3" s="319">
        <v>13063000.039999999</v>
      </c>
    </row>
    <row r="4" spans="1:34" x14ac:dyDescent="0.25">
      <c r="A4" t="s">
        <v>15</v>
      </c>
      <c r="B4" s="319">
        <v>270775.77</v>
      </c>
      <c r="C4"/>
      <c r="D4" s="319">
        <v>44078</v>
      </c>
      <c r="E4"/>
      <c r="F4"/>
      <c r="G4" s="319">
        <v>58281.96</v>
      </c>
      <c r="H4" s="319">
        <v>78701.86</v>
      </c>
      <c r="I4"/>
      <c r="J4"/>
      <c r="K4"/>
      <c r="L4"/>
      <c r="M4"/>
      <c r="N4" s="319">
        <v>-3836163.65</v>
      </c>
      <c r="O4"/>
      <c r="P4"/>
      <c r="Q4" s="319">
        <v>2351172.4700000002</v>
      </c>
      <c r="R4" s="319">
        <v>-1003440.34</v>
      </c>
      <c r="S4" s="319">
        <v>2450442</v>
      </c>
      <c r="T4" s="319">
        <v>81220</v>
      </c>
      <c r="U4"/>
      <c r="V4" s="319">
        <v>99.18</v>
      </c>
      <c r="W4"/>
      <c r="X4" s="319">
        <v>1341258</v>
      </c>
      <c r="Y4" s="319">
        <v>712048.01</v>
      </c>
      <c r="Z4" s="319">
        <v>1437232</v>
      </c>
      <c r="AA4"/>
      <c r="AB4"/>
      <c r="AC4" s="319">
        <v>56016.01</v>
      </c>
      <c r="AD4" s="319">
        <v>151550.07</v>
      </c>
      <c r="AE4"/>
      <c r="AF4"/>
      <c r="AG4"/>
      <c r="AH4"/>
    </row>
    <row r="5" spans="1:34" x14ac:dyDescent="0.25">
      <c r="A5"/>
      <c r="B5" s="319"/>
      <c r="C5"/>
      <c r="D5" s="319"/>
      <c r="E5"/>
      <c r="F5"/>
      <c r="G5" s="319"/>
      <c r="H5" s="319"/>
      <c r="I5"/>
      <c r="J5"/>
      <c r="K5"/>
      <c r="L5"/>
      <c r="M5"/>
      <c r="N5" s="319"/>
      <c r="O5"/>
      <c r="P5"/>
      <c r="Q5" s="319"/>
      <c r="R5" s="319"/>
      <c r="S5" s="319"/>
      <c r="T5" s="319"/>
      <c r="U5"/>
      <c r="V5" s="319"/>
      <c r="W5"/>
      <c r="X5" s="319"/>
      <c r="Y5" s="319"/>
      <c r="Z5" s="319"/>
      <c r="AA5"/>
      <c r="AB5"/>
      <c r="AC5" s="319"/>
      <c r="AD5" s="319"/>
      <c r="AE5"/>
      <c r="AF5"/>
      <c r="AG5"/>
      <c r="AH5"/>
    </row>
    <row r="6" spans="1:34" x14ac:dyDescent="0.25">
      <c r="A6"/>
      <c r="B6" s="319"/>
      <c r="C6"/>
      <c r="D6" s="319"/>
      <c r="E6"/>
      <c r="F6"/>
      <c r="G6" s="319"/>
      <c r="H6" s="319"/>
      <c r="I6"/>
      <c r="J6"/>
      <c r="K6"/>
      <c r="L6"/>
      <c r="M6"/>
      <c r="N6" s="319"/>
      <c r="O6"/>
      <c r="P6"/>
      <c r="Q6" s="319"/>
      <c r="R6" s="319"/>
      <c r="S6" s="319"/>
      <c r="T6" s="319"/>
      <c r="U6"/>
      <c r="V6" s="319"/>
      <c r="W6"/>
      <c r="X6" s="319"/>
      <c r="Y6" s="319"/>
      <c r="Z6" s="319"/>
      <c r="AA6"/>
      <c r="AB6"/>
      <c r="AC6" s="319"/>
      <c r="AD6" s="319"/>
      <c r="AE6"/>
      <c r="AF6"/>
      <c r="AG6"/>
      <c r="AH6"/>
    </row>
    <row r="7" spans="1:34" x14ac:dyDescent="0.25">
      <c r="A7"/>
      <c r="B7" s="319"/>
      <c r="C7"/>
      <c r="D7" s="319"/>
      <c r="E7"/>
      <c r="F7"/>
      <c r="G7" s="319"/>
      <c r="H7" s="319"/>
      <c r="I7"/>
      <c r="J7"/>
      <c r="K7"/>
      <c r="L7"/>
      <c r="M7"/>
      <c r="N7" s="319"/>
      <c r="O7"/>
      <c r="P7"/>
      <c r="Q7" s="319"/>
      <c r="R7" s="319"/>
      <c r="S7" s="319"/>
      <c r="T7" s="319"/>
      <c r="U7"/>
      <c r="V7" s="319"/>
      <c r="W7"/>
      <c r="X7" s="319"/>
      <c r="Y7" s="319"/>
      <c r="Z7" s="319"/>
      <c r="AA7"/>
      <c r="AB7"/>
      <c r="AC7" s="319"/>
      <c r="AD7" s="319"/>
      <c r="AE7"/>
      <c r="AF7"/>
      <c r="AG7"/>
      <c r="AH7"/>
    </row>
    <row r="8" spans="1:34" x14ac:dyDescent="0.25">
      <c r="A8"/>
      <c r="B8" s="319"/>
      <c r="C8"/>
      <c r="D8" s="319"/>
      <c r="E8"/>
      <c r="F8"/>
      <c r="G8" s="319"/>
      <c r="H8" s="319"/>
      <c r="I8"/>
      <c r="J8"/>
      <c r="K8"/>
      <c r="L8"/>
      <c r="M8"/>
      <c r="N8" s="319"/>
      <c r="O8"/>
      <c r="P8"/>
      <c r="Q8" s="319"/>
      <c r="R8" s="319"/>
      <c r="S8" s="319"/>
      <c r="T8" s="319"/>
      <c r="U8"/>
      <c r="V8" s="319"/>
      <c r="W8"/>
      <c r="X8" s="319"/>
      <c r="Y8" s="319"/>
      <c r="Z8" s="319"/>
      <c r="AA8"/>
      <c r="AB8"/>
      <c r="AC8" s="319"/>
      <c r="AD8" s="319"/>
      <c r="AE8"/>
      <c r="AF8"/>
      <c r="AG8"/>
      <c r="AH8"/>
    </row>
    <row r="9" spans="1:34" x14ac:dyDescent="0.25">
      <c r="A9"/>
      <c r="B9" s="319"/>
      <c r="C9"/>
      <c r="D9" s="319"/>
      <c r="E9"/>
      <c r="F9"/>
      <c r="G9" s="319"/>
      <c r="H9" s="319"/>
      <c r="I9"/>
      <c r="J9"/>
      <c r="K9"/>
      <c r="L9"/>
      <c r="M9"/>
      <c r="N9" s="319"/>
      <c r="O9"/>
      <c r="P9"/>
      <c r="Q9" s="319"/>
      <c r="R9" s="319"/>
      <c r="S9" s="319"/>
      <c r="T9" s="319"/>
      <c r="U9"/>
      <c r="V9" s="319"/>
      <c r="W9"/>
      <c r="X9" s="319"/>
      <c r="Y9" s="319"/>
      <c r="Z9" s="319"/>
      <c r="AA9"/>
      <c r="AB9"/>
      <c r="AC9" s="319"/>
      <c r="AD9" s="319"/>
      <c r="AE9"/>
      <c r="AF9"/>
      <c r="AG9"/>
      <c r="AH9"/>
    </row>
    <row r="10" spans="1:34" x14ac:dyDescent="0.25">
      <c r="A10" t="s">
        <v>2624</v>
      </c>
      <c r="B10" s="319">
        <v>811538.84</v>
      </c>
      <c r="C10" s="319">
        <v>32200</v>
      </c>
      <c r="D10" s="319">
        <v>593759.57999999996</v>
      </c>
      <c r="E10"/>
      <c r="F10"/>
      <c r="G10" s="319">
        <v>95222</v>
      </c>
      <c r="H10" s="319">
        <v>1188170.6499999999</v>
      </c>
      <c r="I10"/>
      <c r="J10"/>
      <c r="K10" s="319">
        <v>12500</v>
      </c>
      <c r="L10" s="319">
        <v>89520.4</v>
      </c>
      <c r="M10"/>
      <c r="N10" s="319">
        <v>0</v>
      </c>
      <c r="O10"/>
      <c r="P10"/>
      <c r="Q10"/>
      <c r="R10" s="319">
        <v>672868.21</v>
      </c>
      <c r="S10" s="319">
        <v>1691218.36</v>
      </c>
      <c r="T10" s="319">
        <v>1201106.8600000001</v>
      </c>
      <c r="U10" s="319">
        <v>593300</v>
      </c>
      <c r="V10" s="319">
        <v>590.63</v>
      </c>
      <c r="W10"/>
      <c r="X10" s="319">
        <v>2023624</v>
      </c>
      <c r="Y10" s="319">
        <v>128220</v>
      </c>
      <c r="Z10" s="319">
        <v>2620659</v>
      </c>
      <c r="AA10" s="319">
        <v>4364</v>
      </c>
      <c r="AB10"/>
      <c r="AC10" s="319">
        <v>804762.03</v>
      </c>
      <c r="AD10" s="319">
        <v>262272.36</v>
      </c>
      <c r="AE10"/>
      <c r="AF10"/>
      <c r="AG10"/>
      <c r="AH10"/>
    </row>
    <row r="11" spans="1:34" x14ac:dyDescent="0.25">
      <c r="A11" t="s">
        <v>2625</v>
      </c>
      <c r="B11" s="319">
        <v>529726.09</v>
      </c>
      <c r="C11" s="319">
        <v>15301</v>
      </c>
      <c r="D11" s="319">
        <v>466763.1</v>
      </c>
      <c r="E11"/>
      <c r="F11"/>
      <c r="G11" s="319">
        <v>384536.28</v>
      </c>
      <c r="H11" s="319">
        <v>380940.95</v>
      </c>
      <c r="I11"/>
      <c r="J11"/>
      <c r="K11"/>
      <c r="L11" s="319">
        <v>94488.63</v>
      </c>
      <c r="M11"/>
      <c r="N11" s="319">
        <v>0</v>
      </c>
      <c r="O11"/>
      <c r="P11"/>
      <c r="Q11"/>
      <c r="R11" s="319">
        <v>437077.4</v>
      </c>
      <c r="S11" s="319">
        <v>1534772.11</v>
      </c>
      <c r="T11" s="319">
        <v>1170278.33</v>
      </c>
      <c r="U11"/>
      <c r="V11" s="319">
        <v>643.63</v>
      </c>
      <c r="W11"/>
      <c r="X11" s="319">
        <v>2035850</v>
      </c>
      <c r="Y11" s="319">
        <v>120760</v>
      </c>
      <c r="Z11" s="319">
        <v>2648773</v>
      </c>
      <c r="AA11" s="319">
        <v>13508</v>
      </c>
      <c r="AB11"/>
      <c r="AC11" s="319">
        <v>732971.06</v>
      </c>
      <c r="AD11" s="319">
        <v>221350.62</v>
      </c>
      <c r="AE11"/>
      <c r="AF11"/>
      <c r="AG11"/>
      <c r="AH11"/>
    </row>
    <row r="12" spans="1:34" x14ac:dyDescent="0.25">
      <c r="A12" t="s">
        <v>2626</v>
      </c>
      <c r="B12" s="319">
        <v>987076.89</v>
      </c>
      <c r="C12" s="319">
        <v>13665.7</v>
      </c>
      <c r="D12" s="319">
        <v>908740.83</v>
      </c>
      <c r="E12"/>
      <c r="F12"/>
      <c r="G12" s="319">
        <v>676694.83</v>
      </c>
      <c r="H12" s="319">
        <v>492134.04</v>
      </c>
      <c r="I12"/>
      <c r="J12"/>
      <c r="K12"/>
      <c r="L12" s="319">
        <v>400469.41</v>
      </c>
      <c r="M12"/>
      <c r="N12" s="319">
        <v>86.95</v>
      </c>
      <c r="O12"/>
      <c r="P12"/>
      <c r="Q12"/>
      <c r="R12" s="319">
        <v>2639630.8199999998</v>
      </c>
      <c r="S12" s="319">
        <v>1567224.53</v>
      </c>
      <c r="T12" s="319">
        <v>1383123.13</v>
      </c>
      <c r="U12" s="319">
        <v>-123920</v>
      </c>
      <c r="V12" s="319">
        <v>2226.5700000000002</v>
      </c>
      <c r="W12"/>
      <c r="X12" s="319">
        <v>1578810</v>
      </c>
      <c r="Y12" s="319">
        <v>5750</v>
      </c>
      <c r="Z12" s="319">
        <v>2245525</v>
      </c>
      <c r="AA12" s="319">
        <v>15712</v>
      </c>
      <c r="AB12" s="319">
        <v>1600</v>
      </c>
      <c r="AC12" s="319">
        <v>1722297.26</v>
      </c>
      <c r="AD12" s="319">
        <v>202564.86</v>
      </c>
      <c r="AE12"/>
      <c r="AF12"/>
      <c r="AG12"/>
      <c r="AH12" s="319">
        <v>187390</v>
      </c>
    </row>
    <row r="13" spans="1:34" x14ac:dyDescent="0.25">
      <c r="A13" t="s">
        <v>2627</v>
      </c>
      <c r="B13" s="319">
        <v>1493988.96</v>
      </c>
      <c r="C13" s="319">
        <v>5600</v>
      </c>
      <c r="D13" s="319">
        <v>386750.85</v>
      </c>
      <c r="E13"/>
      <c r="F13"/>
      <c r="G13" s="319">
        <v>65634.929999999993</v>
      </c>
      <c r="H13" s="319">
        <v>2215861.4</v>
      </c>
      <c r="I13"/>
      <c r="J13"/>
      <c r="K13" s="319">
        <v>13000</v>
      </c>
      <c r="L13" s="319">
        <v>75884.22</v>
      </c>
      <c r="M13"/>
      <c r="N13" s="319">
        <v>0</v>
      </c>
      <c r="O13"/>
      <c r="P13"/>
      <c r="Q13"/>
      <c r="R13" s="319">
        <v>1337475.28</v>
      </c>
      <c r="S13" s="319">
        <v>1097038.29</v>
      </c>
      <c r="T13" s="319">
        <v>929041.58</v>
      </c>
      <c r="U13" s="319">
        <v>1800000</v>
      </c>
      <c r="V13" s="319">
        <v>1694.66</v>
      </c>
      <c r="W13"/>
      <c r="X13" s="319">
        <v>1586152</v>
      </c>
      <c r="Y13" s="319">
        <v>155910.69</v>
      </c>
      <c r="Z13" s="319">
        <v>1982047.69</v>
      </c>
      <c r="AA13" s="319">
        <v>9708</v>
      </c>
      <c r="AB13"/>
      <c r="AC13" s="319">
        <v>458073.25</v>
      </c>
      <c r="AD13" s="319">
        <v>378531.64</v>
      </c>
      <c r="AE13"/>
      <c r="AF13"/>
      <c r="AG13"/>
      <c r="AH13"/>
    </row>
    <row r="14" spans="1:34" x14ac:dyDescent="0.25">
      <c r="A14" t="s">
        <v>2628</v>
      </c>
      <c r="B14" s="319">
        <v>394140.98</v>
      </c>
      <c r="C14" s="319">
        <v>1121.75</v>
      </c>
      <c r="D14" s="319">
        <v>250049.88</v>
      </c>
      <c r="E14"/>
      <c r="F14"/>
      <c r="G14" s="319">
        <v>1915282</v>
      </c>
      <c r="H14" s="319">
        <v>232541.64</v>
      </c>
      <c r="I14"/>
      <c r="J14"/>
      <c r="K14" s="319">
        <v>10500</v>
      </c>
      <c r="L14" s="319">
        <v>63357.37</v>
      </c>
      <c r="M14"/>
      <c r="N14" s="319">
        <v>0</v>
      </c>
      <c r="O14"/>
      <c r="P14"/>
      <c r="Q14"/>
      <c r="R14" s="319">
        <v>1253851.1200000001</v>
      </c>
      <c r="S14" s="319">
        <v>1718005.94</v>
      </c>
      <c r="T14" s="319">
        <v>753855.14</v>
      </c>
      <c r="U14"/>
      <c r="V14" s="319">
        <v>464.5</v>
      </c>
      <c r="W14"/>
      <c r="X14" s="319">
        <v>1361962</v>
      </c>
      <c r="Y14" s="319">
        <v>34800</v>
      </c>
      <c r="Z14" s="319">
        <v>1763751</v>
      </c>
      <c r="AA14" s="319">
        <v>4104</v>
      </c>
      <c r="AB14"/>
      <c r="AC14" s="319">
        <v>469828.99</v>
      </c>
      <c r="AD14" s="319">
        <v>165975.82999999999</v>
      </c>
      <c r="AE14"/>
      <c r="AF14"/>
      <c r="AG14"/>
      <c r="AH14"/>
    </row>
    <row r="15" spans="1:34" x14ac:dyDescent="0.25">
      <c r="A15" t="s">
        <v>2629</v>
      </c>
      <c r="B15" s="319">
        <v>1133377.69</v>
      </c>
      <c r="C15" s="319">
        <v>27179</v>
      </c>
      <c r="D15" s="319">
        <v>612059.47</v>
      </c>
      <c r="E15"/>
      <c r="F15"/>
      <c r="G15" s="319">
        <v>1572970.63</v>
      </c>
      <c r="H15" s="319">
        <v>160634.99</v>
      </c>
      <c r="I15"/>
      <c r="J15"/>
      <c r="K15"/>
      <c r="L15" s="319">
        <v>101407.61</v>
      </c>
      <c r="M15" s="319">
        <v>62009.2</v>
      </c>
      <c r="N15" s="319">
        <v>1295133</v>
      </c>
      <c r="O15"/>
      <c r="P15"/>
      <c r="Q15"/>
      <c r="R15" s="319">
        <v>-1762994.87</v>
      </c>
      <c r="S15" s="319">
        <v>3950541.16</v>
      </c>
      <c r="T15" s="319">
        <v>1806898.37</v>
      </c>
      <c r="U15"/>
      <c r="V15" s="319">
        <v>876.51</v>
      </c>
      <c r="W15"/>
      <c r="X15" s="319">
        <v>1586895</v>
      </c>
      <c r="Y15" s="319">
        <v>629300</v>
      </c>
      <c r="Z15" s="319">
        <v>2047756</v>
      </c>
      <c r="AA15" s="319">
        <v>3800</v>
      </c>
      <c r="AB15" s="319">
        <v>4104</v>
      </c>
      <c r="AC15" s="319">
        <v>2074128.6</v>
      </c>
      <c r="AD15" s="319">
        <v>32905.599999999999</v>
      </c>
      <c r="AE15"/>
      <c r="AF15"/>
      <c r="AG15"/>
      <c r="AH15" s="319">
        <v>1150</v>
      </c>
    </row>
    <row r="16" spans="1:34" x14ac:dyDescent="0.25">
      <c r="A16" t="s">
        <v>2630</v>
      </c>
      <c r="B16" s="319">
        <v>1267402.1599999999</v>
      </c>
      <c r="C16" s="319">
        <v>44749.25</v>
      </c>
      <c r="D16" s="319">
        <v>665770.18999999994</v>
      </c>
      <c r="E16"/>
      <c r="F16"/>
      <c r="G16" s="319">
        <v>713482.79</v>
      </c>
      <c r="H16" s="319">
        <v>843079.72</v>
      </c>
      <c r="I16"/>
      <c r="J16"/>
      <c r="K16" s="319">
        <v>0</v>
      </c>
      <c r="L16" s="319">
        <v>124047.5</v>
      </c>
      <c r="M16" s="319">
        <v>5000</v>
      </c>
      <c r="N16" s="319">
        <v>548.76</v>
      </c>
      <c r="O16"/>
      <c r="P16"/>
      <c r="Q16"/>
      <c r="R16" s="319">
        <v>401300.72</v>
      </c>
      <c r="S16" s="319">
        <v>2643840</v>
      </c>
      <c r="T16" s="319">
        <v>1902088.31</v>
      </c>
      <c r="U16" s="319">
        <v>633550</v>
      </c>
      <c r="V16" s="319">
        <v>950.09</v>
      </c>
      <c r="W16"/>
      <c r="X16" s="319">
        <v>1517449</v>
      </c>
      <c r="Y16" s="319">
        <v>183600</v>
      </c>
      <c r="Z16" s="319">
        <v>2381843</v>
      </c>
      <c r="AA16" s="319">
        <v>1680</v>
      </c>
      <c r="AB16" s="319">
        <v>2800</v>
      </c>
      <c r="AC16" s="319">
        <v>1183205.18</v>
      </c>
      <c r="AD16" s="319">
        <v>308362.09000000003</v>
      </c>
      <c r="AE16"/>
      <c r="AF16"/>
      <c r="AG16"/>
      <c r="AH16"/>
    </row>
    <row r="17" spans="1:34" x14ac:dyDescent="0.25">
      <c r="A17" t="s">
        <v>2631</v>
      </c>
      <c r="B17" s="319">
        <v>534185.56000000006</v>
      </c>
      <c r="C17" s="319">
        <v>4065.1</v>
      </c>
      <c r="D17" s="319">
        <v>239506.93</v>
      </c>
      <c r="E17"/>
      <c r="F17"/>
      <c r="G17" s="319">
        <v>614734.46</v>
      </c>
      <c r="H17" s="319">
        <v>215.98</v>
      </c>
      <c r="I17"/>
      <c r="J17"/>
      <c r="K17"/>
      <c r="L17" s="319">
        <v>118236.51</v>
      </c>
      <c r="M17"/>
      <c r="N17" s="319">
        <v>0</v>
      </c>
      <c r="O17"/>
      <c r="P17"/>
      <c r="Q17"/>
      <c r="R17" s="319">
        <v>-1040702.46</v>
      </c>
      <c r="S17" s="319">
        <v>2287723.02</v>
      </c>
      <c r="T17" s="319">
        <v>1056998.69</v>
      </c>
      <c r="U17" s="319">
        <v>131057</v>
      </c>
      <c r="V17" s="319">
        <v>407.02</v>
      </c>
      <c r="W17"/>
      <c r="X17" s="319">
        <v>923236.5</v>
      </c>
      <c r="Y17" s="319">
        <v>31200</v>
      </c>
      <c r="Z17" s="319">
        <v>1430285.5</v>
      </c>
      <c r="AA17" s="319">
        <v>9708</v>
      </c>
      <c r="AB17"/>
      <c r="AC17" s="319">
        <v>594007.41</v>
      </c>
      <c r="AD17" s="319">
        <v>80287.34</v>
      </c>
      <c r="AE17"/>
      <c r="AF17"/>
      <c r="AG17"/>
      <c r="AH17" s="319">
        <v>1160</v>
      </c>
    </row>
    <row r="18" spans="1:34" x14ac:dyDescent="0.25">
      <c r="A18" t="s">
        <v>2632</v>
      </c>
      <c r="B18" s="319">
        <v>951472.56</v>
      </c>
      <c r="C18" s="319">
        <v>10687.25</v>
      </c>
      <c r="D18" s="319">
        <v>641475.73</v>
      </c>
      <c r="E18"/>
      <c r="F18"/>
      <c r="G18" s="319">
        <v>616422.74</v>
      </c>
      <c r="H18" s="319">
        <v>859622.32</v>
      </c>
      <c r="I18"/>
      <c r="J18"/>
      <c r="K18" s="319">
        <v>0</v>
      </c>
      <c r="L18" s="319">
        <v>226361.84</v>
      </c>
      <c r="M18"/>
      <c r="N18" s="319">
        <v>341.78</v>
      </c>
      <c r="O18"/>
      <c r="P18"/>
      <c r="Q18"/>
      <c r="R18" s="319">
        <v>2519511.11</v>
      </c>
      <c r="S18" s="319">
        <v>312292.87</v>
      </c>
      <c r="T18" s="319">
        <v>1455539.41</v>
      </c>
      <c r="U18" s="319">
        <v>231490</v>
      </c>
      <c r="V18" s="319">
        <v>1077.67</v>
      </c>
      <c r="W18"/>
      <c r="X18" s="319">
        <v>2274872</v>
      </c>
      <c r="Y18" s="319">
        <v>132490</v>
      </c>
      <c r="Z18" s="319">
        <v>2967769</v>
      </c>
      <c r="AA18" s="319">
        <v>7904</v>
      </c>
      <c r="AB18"/>
      <c r="AC18" s="319">
        <v>998833.79</v>
      </c>
      <c r="AD18" s="319">
        <v>99789.29</v>
      </c>
      <c r="AE18"/>
      <c r="AF18"/>
      <c r="AG18"/>
      <c r="AH18"/>
    </row>
    <row r="19" spans="1:34" x14ac:dyDescent="0.25">
      <c r="A19" t="s">
        <v>2633</v>
      </c>
      <c r="B19" s="319">
        <v>1995345.27</v>
      </c>
      <c r="C19" s="319">
        <v>9100</v>
      </c>
      <c r="D19" s="319">
        <v>525067.42000000004</v>
      </c>
      <c r="E19"/>
      <c r="F19"/>
      <c r="G19" s="319">
        <v>1109217</v>
      </c>
      <c r="H19" s="319">
        <v>583136.19999999995</v>
      </c>
      <c r="I19"/>
      <c r="J19"/>
      <c r="K19"/>
      <c r="L19" s="319">
        <v>158009.67000000001</v>
      </c>
      <c r="M19" s="319">
        <v>15000</v>
      </c>
      <c r="N19" s="319">
        <v>1370.06</v>
      </c>
      <c r="O19"/>
      <c r="P19"/>
      <c r="Q19"/>
      <c r="R19" s="319">
        <v>3349804.27</v>
      </c>
      <c r="S19" s="319">
        <v>928313.81</v>
      </c>
      <c r="T19" s="319">
        <v>1360158.01</v>
      </c>
      <c r="U19"/>
      <c r="V19" s="319">
        <v>2522.2600000000002</v>
      </c>
      <c r="W19"/>
      <c r="X19" s="319">
        <v>2587452</v>
      </c>
      <c r="Y19" s="319">
        <v>154400</v>
      </c>
      <c r="Z19" s="319">
        <v>3371330</v>
      </c>
      <c r="AA19" s="319">
        <v>7904</v>
      </c>
      <c r="AB19"/>
      <c r="AC19" s="319">
        <v>921633.73</v>
      </c>
      <c r="AD19" s="319">
        <v>34296.46</v>
      </c>
      <c r="AE19"/>
      <c r="AF19"/>
      <c r="AG19"/>
      <c r="AH19"/>
    </row>
    <row r="20" spans="1:34" x14ac:dyDescent="0.25">
      <c r="A20" t="s">
        <v>2634</v>
      </c>
      <c r="B20" s="319">
        <v>1582348.03</v>
      </c>
      <c r="C20" s="319">
        <v>50800</v>
      </c>
      <c r="D20" s="319">
        <v>410371.95</v>
      </c>
      <c r="E20"/>
      <c r="F20"/>
      <c r="G20" s="319">
        <v>287610.09999999998</v>
      </c>
      <c r="H20" s="319">
        <v>616177.15</v>
      </c>
      <c r="I20"/>
      <c r="J20"/>
      <c r="K20" s="319">
        <v>3770</v>
      </c>
      <c r="L20" s="319">
        <v>99566.66</v>
      </c>
      <c r="M20"/>
      <c r="N20" s="319">
        <v>0</v>
      </c>
      <c r="O20"/>
      <c r="P20" s="319">
        <v>217250</v>
      </c>
      <c r="Q20"/>
      <c r="R20" s="319">
        <v>2209461.67</v>
      </c>
      <c r="S20" s="319">
        <v>955989.15</v>
      </c>
      <c r="T20" s="319">
        <v>1193289.53</v>
      </c>
      <c r="U20"/>
      <c r="V20" s="319">
        <v>2081.6</v>
      </c>
      <c r="W20"/>
      <c r="X20" s="319">
        <v>1930066.4</v>
      </c>
      <c r="Y20" s="319">
        <v>164300</v>
      </c>
      <c r="Z20" s="319">
        <v>2566179.4</v>
      </c>
      <c r="AA20"/>
      <c r="AB20" s="319">
        <v>16208</v>
      </c>
      <c r="AC20" s="319">
        <v>830996.69</v>
      </c>
      <c r="AD20" s="319">
        <v>415083.69</v>
      </c>
      <c r="AE20"/>
      <c r="AF20"/>
      <c r="AG20"/>
      <c r="AH20"/>
    </row>
    <row r="21" spans="1:34" x14ac:dyDescent="0.25">
      <c r="A21" t="s">
        <v>2635</v>
      </c>
      <c r="B21" s="319">
        <v>459579.02</v>
      </c>
      <c r="C21" s="319">
        <v>13558.15</v>
      </c>
      <c r="D21" s="319">
        <v>345391.28</v>
      </c>
      <c r="E21"/>
      <c r="F21"/>
      <c r="G21" s="319">
        <v>691507.61</v>
      </c>
      <c r="H21" s="319">
        <v>220038.92</v>
      </c>
      <c r="I21"/>
      <c r="J21"/>
      <c r="K21" s="319">
        <v>14400</v>
      </c>
      <c r="L21" s="319">
        <v>91535.46</v>
      </c>
      <c r="M21"/>
      <c r="N21" s="319">
        <v>0</v>
      </c>
      <c r="O21"/>
      <c r="P21"/>
      <c r="Q21"/>
      <c r="R21" s="319">
        <v>117216.95</v>
      </c>
      <c r="S21" s="319">
        <v>1540469.93</v>
      </c>
      <c r="T21" s="319">
        <v>1041434.55</v>
      </c>
      <c r="U21" s="319">
        <v>154275</v>
      </c>
      <c r="V21" s="319">
        <v>376.37</v>
      </c>
      <c r="W21"/>
      <c r="X21" s="319">
        <v>908828</v>
      </c>
      <c r="Y21" s="319">
        <v>105200</v>
      </c>
      <c r="Z21" s="319">
        <v>1383103</v>
      </c>
      <c r="AA21" s="319">
        <v>3800</v>
      </c>
      <c r="AB21"/>
      <c r="AC21" s="319">
        <v>672969.55</v>
      </c>
      <c r="AD21" s="319">
        <v>183788.73</v>
      </c>
      <c r="AE21"/>
      <c r="AF21"/>
      <c r="AG21"/>
      <c r="AH21"/>
    </row>
    <row r="22" spans="1:34" x14ac:dyDescent="0.25">
      <c r="A22" t="s">
        <v>2636</v>
      </c>
      <c r="B22" s="319">
        <v>2375386.14</v>
      </c>
      <c r="C22" s="319">
        <v>14218.5</v>
      </c>
      <c r="D22" s="319">
        <v>624129.89</v>
      </c>
      <c r="E22"/>
      <c r="F22"/>
      <c r="G22" s="319">
        <v>392618.93</v>
      </c>
      <c r="H22" s="319">
        <v>162017.43</v>
      </c>
      <c r="I22"/>
      <c r="J22"/>
      <c r="K22"/>
      <c r="L22" s="319">
        <v>148078.6</v>
      </c>
      <c r="M22"/>
      <c r="N22" s="319">
        <v>0</v>
      </c>
      <c r="O22"/>
      <c r="P22"/>
      <c r="Q22"/>
      <c r="R22" s="319">
        <v>1495473.93</v>
      </c>
      <c r="S22" s="319">
        <v>2399548.4500000002</v>
      </c>
      <c r="T22" s="319">
        <v>1528639.98</v>
      </c>
      <c r="U22" s="319">
        <v>83445</v>
      </c>
      <c r="V22" s="319">
        <v>3187.45</v>
      </c>
      <c r="W22" s="319">
        <v>10000</v>
      </c>
      <c r="X22" s="319">
        <v>3354498.5</v>
      </c>
      <c r="Y22" s="319">
        <v>174782.73</v>
      </c>
      <c r="Z22" s="319">
        <v>4380514.4000000004</v>
      </c>
      <c r="AA22" s="319">
        <v>13812</v>
      </c>
      <c r="AB22"/>
      <c r="AC22" s="319">
        <v>1192122.72</v>
      </c>
      <c r="AD22" s="319">
        <v>31348.9</v>
      </c>
      <c r="AE22"/>
      <c r="AF22"/>
      <c r="AG22" s="319">
        <v>10000</v>
      </c>
      <c r="AH22" s="319">
        <v>1485.73</v>
      </c>
    </row>
    <row r="23" spans="1:34" x14ac:dyDescent="0.25">
      <c r="A23" t="s">
        <v>2637</v>
      </c>
      <c r="B23" s="319">
        <v>1027439.28</v>
      </c>
      <c r="C23" s="319">
        <v>40700</v>
      </c>
      <c r="D23" s="319">
        <v>730705.73</v>
      </c>
      <c r="E23"/>
      <c r="F23"/>
      <c r="G23" s="319">
        <v>404422.46</v>
      </c>
      <c r="H23" s="319">
        <v>1203472.18</v>
      </c>
      <c r="I23"/>
      <c r="J23"/>
      <c r="K23" s="319">
        <v>0</v>
      </c>
      <c r="L23" s="319">
        <v>90541</v>
      </c>
      <c r="M23" s="319">
        <v>26066</v>
      </c>
      <c r="N23" s="319">
        <v>0</v>
      </c>
      <c r="O23"/>
      <c r="P23"/>
      <c r="Q23"/>
      <c r="R23" s="319">
        <v>-788799.09</v>
      </c>
      <c r="S23" s="319">
        <v>3847094.62</v>
      </c>
      <c r="T23" s="319">
        <v>1796853.46</v>
      </c>
      <c r="U23" s="319">
        <v>455608</v>
      </c>
      <c r="V23" s="319">
        <v>969.4</v>
      </c>
      <c r="W23"/>
      <c r="X23" s="319">
        <v>2692750.5</v>
      </c>
      <c r="Y23" s="319">
        <v>182700</v>
      </c>
      <c r="Z23" s="319">
        <v>3574333.5</v>
      </c>
      <c r="AA23" s="319">
        <v>8603</v>
      </c>
      <c r="AB23" s="319">
        <v>4104</v>
      </c>
      <c r="AC23" s="319">
        <v>972533.55</v>
      </c>
      <c r="AD23" s="319">
        <v>337470.19</v>
      </c>
      <c r="AE23"/>
      <c r="AF23"/>
      <c r="AG23"/>
      <c r="AH23"/>
    </row>
    <row r="24" spans="1:34" x14ac:dyDescent="0.25">
      <c r="A24" t="s">
        <v>2638</v>
      </c>
      <c r="B24" s="319">
        <v>1382435.52</v>
      </c>
      <c r="C24" s="319">
        <v>44932.5</v>
      </c>
      <c r="D24" s="319">
        <v>757486.81</v>
      </c>
      <c r="E24"/>
      <c r="F24"/>
      <c r="G24" s="319">
        <v>4</v>
      </c>
      <c r="H24" s="319">
        <v>768771.16</v>
      </c>
      <c r="I24"/>
      <c r="J24"/>
      <c r="K24" s="319">
        <v>4500</v>
      </c>
      <c r="L24" s="319">
        <v>168137.86</v>
      </c>
      <c r="M24"/>
      <c r="N24" s="319">
        <v>-3347</v>
      </c>
      <c r="O24"/>
      <c r="P24"/>
      <c r="Q24"/>
      <c r="R24" s="319">
        <v>694933.2</v>
      </c>
      <c r="S24" s="319">
        <v>2781867.7</v>
      </c>
      <c r="T24" s="319">
        <v>1525127.93</v>
      </c>
      <c r="U24"/>
      <c r="V24" s="319">
        <v>2002.71</v>
      </c>
      <c r="W24"/>
      <c r="X24" s="319">
        <v>3126444</v>
      </c>
      <c r="Y24" s="319">
        <v>224358</v>
      </c>
      <c r="Z24" s="319">
        <v>4049316</v>
      </c>
      <c r="AA24" s="319">
        <v>21620</v>
      </c>
      <c r="AB24"/>
      <c r="AC24" s="319">
        <v>1318859.8799999999</v>
      </c>
      <c r="AD24" s="319">
        <v>180598.53</v>
      </c>
      <c r="AE24"/>
      <c r="AF24"/>
      <c r="AG24"/>
      <c r="AH24"/>
    </row>
    <row r="25" spans="1:34" x14ac:dyDescent="0.25">
      <c r="A25" t="s">
        <v>2639</v>
      </c>
      <c r="B25" s="319">
        <v>1114805.52</v>
      </c>
      <c r="C25" s="319">
        <v>8469.75</v>
      </c>
      <c r="D25" s="319">
        <v>497523.82</v>
      </c>
      <c r="E25"/>
      <c r="F25"/>
      <c r="G25" s="319">
        <v>459608.82</v>
      </c>
      <c r="H25" s="319">
        <v>253075.08</v>
      </c>
      <c r="I25"/>
      <c r="J25"/>
      <c r="K25"/>
      <c r="L25" s="319">
        <v>302849.03000000003</v>
      </c>
      <c r="M25" s="319">
        <v>200</v>
      </c>
      <c r="N25" s="319">
        <v>0</v>
      </c>
      <c r="O25"/>
      <c r="P25"/>
      <c r="Q25"/>
      <c r="R25" s="319">
        <v>516790.54</v>
      </c>
      <c r="S25" s="319">
        <v>1887309.56</v>
      </c>
      <c r="T25" s="319">
        <v>1012828.34</v>
      </c>
      <c r="U25"/>
      <c r="V25" s="319">
        <v>1347.38</v>
      </c>
      <c r="W25"/>
      <c r="X25" s="319">
        <v>2692286.5</v>
      </c>
      <c r="Y25" s="319">
        <v>109028</v>
      </c>
      <c r="Z25" s="319">
        <v>3164607.5</v>
      </c>
      <c r="AA25" s="319">
        <v>16802</v>
      </c>
      <c r="AB25"/>
      <c r="AC25" s="319">
        <v>891636.65</v>
      </c>
      <c r="AD25" s="319">
        <v>116110.21</v>
      </c>
      <c r="AE25"/>
      <c r="AF25"/>
      <c r="AG25"/>
      <c r="AH25"/>
    </row>
    <row r="26" spans="1:34" x14ac:dyDescent="0.25">
      <c r="A26" t="s">
        <v>2640</v>
      </c>
      <c r="B26" s="319">
        <v>1102004.3400000001</v>
      </c>
      <c r="C26" s="319">
        <v>86504.45</v>
      </c>
      <c r="D26" s="319">
        <v>330518.09999999998</v>
      </c>
      <c r="E26"/>
      <c r="F26"/>
      <c r="G26" s="319">
        <v>1001693.52</v>
      </c>
      <c r="H26" s="319">
        <v>212780.46</v>
      </c>
      <c r="I26"/>
      <c r="J26"/>
      <c r="K26"/>
      <c r="L26" s="319">
        <v>63870</v>
      </c>
      <c r="M26" s="319">
        <v>0</v>
      </c>
      <c r="N26" s="319">
        <v>2303</v>
      </c>
      <c r="O26"/>
      <c r="P26"/>
      <c r="Q26"/>
      <c r="R26" s="319">
        <v>402385.04</v>
      </c>
      <c r="S26" s="319">
        <v>2302867.0299999998</v>
      </c>
      <c r="T26" s="319">
        <v>1123183.08</v>
      </c>
      <c r="U26"/>
      <c r="V26" s="319">
        <v>1181.3399999999999</v>
      </c>
      <c r="W26"/>
      <c r="X26" s="319">
        <v>1382230</v>
      </c>
      <c r="Y26" s="319">
        <v>67028</v>
      </c>
      <c r="Z26" s="319">
        <v>1720449</v>
      </c>
      <c r="AA26" s="319">
        <v>9708</v>
      </c>
      <c r="AB26"/>
      <c r="AC26" s="319">
        <v>711214.81</v>
      </c>
      <c r="AD26" s="319">
        <v>170174.81</v>
      </c>
      <c r="AE26"/>
      <c r="AF26"/>
      <c r="AG26"/>
      <c r="AH26"/>
    </row>
    <row r="27" spans="1:34" x14ac:dyDescent="0.25">
      <c r="A27" t="s">
        <v>2641</v>
      </c>
      <c r="B27" s="319">
        <v>524415.63</v>
      </c>
      <c r="C27" s="319">
        <v>2433.6999999999998</v>
      </c>
      <c r="D27" s="319">
        <v>411920.76</v>
      </c>
      <c r="E27"/>
      <c r="F27"/>
      <c r="G27" s="319">
        <v>197287</v>
      </c>
      <c r="H27" s="319">
        <v>487747.31</v>
      </c>
      <c r="I27"/>
      <c r="J27"/>
      <c r="K27"/>
      <c r="L27" s="319">
        <v>85037.55</v>
      </c>
      <c r="M27"/>
      <c r="N27" s="319">
        <v>0</v>
      </c>
      <c r="O27"/>
      <c r="P27"/>
      <c r="Q27"/>
      <c r="R27" s="319">
        <v>-149659.17000000001</v>
      </c>
      <c r="S27" s="319">
        <v>1722667.58</v>
      </c>
      <c r="T27" s="319">
        <v>999397.49</v>
      </c>
      <c r="U27" s="319">
        <v>130000</v>
      </c>
      <c r="V27" s="319">
        <v>490.55</v>
      </c>
      <c r="W27"/>
      <c r="X27" s="319">
        <v>1233697</v>
      </c>
      <c r="Y27" s="319">
        <v>79500</v>
      </c>
      <c r="Z27" s="319">
        <v>1733008</v>
      </c>
      <c r="AA27"/>
      <c r="AB27"/>
      <c r="AC27" s="319">
        <v>689432.26</v>
      </c>
      <c r="AD27" s="319">
        <v>53386.34</v>
      </c>
      <c r="AE27"/>
      <c r="AF27"/>
      <c r="AG27"/>
      <c r="AH27" s="319">
        <v>1500</v>
      </c>
    </row>
    <row r="28" spans="1:34" x14ac:dyDescent="0.25">
      <c r="A28" t="s">
        <v>2642</v>
      </c>
      <c r="B28" s="319">
        <v>1123229.3999999999</v>
      </c>
      <c r="C28" s="319">
        <v>17700</v>
      </c>
      <c r="D28" s="319">
        <v>518289.9</v>
      </c>
      <c r="E28"/>
      <c r="F28"/>
      <c r="G28" s="319">
        <v>156405.68</v>
      </c>
      <c r="H28" s="319">
        <v>473373.97</v>
      </c>
      <c r="I28"/>
      <c r="J28"/>
      <c r="K28"/>
      <c r="L28" s="319">
        <v>346455.08</v>
      </c>
      <c r="M28" s="319">
        <v>19587</v>
      </c>
      <c r="N28" s="319">
        <v>0</v>
      </c>
      <c r="O28"/>
      <c r="P28"/>
      <c r="Q28"/>
      <c r="R28" s="319">
        <v>-211984.65</v>
      </c>
      <c r="S28" s="319">
        <v>2074532.05</v>
      </c>
      <c r="T28" s="319">
        <v>932446.71999999997</v>
      </c>
      <c r="U28" s="319">
        <v>190568</v>
      </c>
      <c r="V28" s="319">
        <v>1243.69</v>
      </c>
      <c r="W28"/>
      <c r="X28" s="319">
        <v>1859208</v>
      </c>
      <c r="Y28" s="319">
        <v>91200</v>
      </c>
      <c r="Z28" s="319">
        <v>2154622</v>
      </c>
      <c r="AA28" s="319">
        <v>1900</v>
      </c>
      <c r="AB28" s="319">
        <v>4104</v>
      </c>
      <c r="AC28" s="319">
        <v>750995.09</v>
      </c>
      <c r="AD28" s="319">
        <v>102635.85</v>
      </c>
      <c r="AE28"/>
      <c r="AF28"/>
      <c r="AG28"/>
      <c r="AH28"/>
    </row>
    <row r="29" spans="1:34" x14ac:dyDescent="0.25">
      <c r="A29" t="s">
        <v>2643</v>
      </c>
      <c r="B29" s="319">
        <v>381730.8</v>
      </c>
      <c r="C29" s="319">
        <v>32655.24</v>
      </c>
      <c r="D29" s="319">
        <v>21661.22</v>
      </c>
      <c r="E29"/>
      <c r="F29"/>
      <c r="G29" s="319">
        <v>542142.93999999994</v>
      </c>
      <c r="H29" s="319">
        <v>215861.41</v>
      </c>
      <c r="I29"/>
      <c r="J29"/>
      <c r="K29" s="319">
        <v>9150</v>
      </c>
      <c r="L29" s="319">
        <v>69745</v>
      </c>
      <c r="M29"/>
      <c r="N29" s="319">
        <v>0</v>
      </c>
      <c r="O29"/>
      <c r="P29"/>
      <c r="Q29"/>
      <c r="R29" s="319">
        <v>1269180</v>
      </c>
      <c r="S29"/>
      <c r="T29" s="319">
        <v>796343.98</v>
      </c>
      <c r="U29" s="319">
        <v>40000</v>
      </c>
      <c r="V29" s="319">
        <v>383.14</v>
      </c>
      <c r="W29"/>
      <c r="X29" s="319">
        <v>1415525</v>
      </c>
      <c r="Y29" s="319">
        <v>130400</v>
      </c>
      <c r="Z29" s="319">
        <v>1828261</v>
      </c>
      <c r="AA29" s="319">
        <v>1900</v>
      </c>
      <c r="AB29"/>
      <c r="AC29" s="319">
        <v>554981.30000000005</v>
      </c>
      <c r="AD29" s="319">
        <v>151533.21</v>
      </c>
      <c r="AE29"/>
      <c r="AF29"/>
      <c r="AG29"/>
      <c r="AH29"/>
    </row>
    <row r="30" spans="1:34" x14ac:dyDescent="0.25">
      <c r="A30" t="s">
        <v>2644</v>
      </c>
      <c r="B30" s="319">
        <v>737052.89</v>
      </c>
      <c r="C30" s="319">
        <v>23498</v>
      </c>
      <c r="D30" s="319">
        <v>331825.09000000003</v>
      </c>
      <c r="E30"/>
      <c r="F30"/>
      <c r="G30" s="319">
        <v>502915.81</v>
      </c>
      <c r="H30" s="319">
        <v>825059.67</v>
      </c>
      <c r="I30"/>
      <c r="J30"/>
      <c r="K30" s="319">
        <v>6300</v>
      </c>
      <c r="L30" s="319">
        <v>112913.75</v>
      </c>
      <c r="M30"/>
      <c r="N30" s="319">
        <v>0</v>
      </c>
      <c r="O30"/>
      <c r="P30"/>
      <c r="Q30"/>
      <c r="R30" s="319">
        <v>-219024.95</v>
      </c>
      <c r="S30" s="319">
        <v>2673935.1</v>
      </c>
      <c r="T30" s="319">
        <v>1217999.52</v>
      </c>
      <c r="U30" s="319">
        <v>126404</v>
      </c>
      <c r="V30" s="319">
        <v>829.89</v>
      </c>
      <c r="W30" s="319">
        <v>10000</v>
      </c>
      <c r="X30" s="319">
        <v>1333364</v>
      </c>
      <c r="Y30" s="319">
        <v>184750</v>
      </c>
      <c r="Z30" s="319">
        <v>1961573</v>
      </c>
      <c r="AA30" s="319">
        <v>15712</v>
      </c>
      <c r="AB30"/>
      <c r="AC30" s="319">
        <v>749372.83</v>
      </c>
      <c r="AD30" s="319">
        <v>290462.02</v>
      </c>
      <c r="AE30"/>
      <c r="AF30"/>
      <c r="AG30" s="319">
        <v>10000</v>
      </c>
      <c r="AH30"/>
    </row>
    <row r="31" spans="1:34" x14ac:dyDescent="0.25">
      <c r="A31" t="s">
        <v>2645</v>
      </c>
      <c r="B31" s="319">
        <v>1849004.48</v>
      </c>
      <c r="C31" s="319">
        <v>12000</v>
      </c>
      <c r="D31" s="319">
        <v>278069.37</v>
      </c>
      <c r="E31"/>
      <c r="F31"/>
      <c r="G31" s="319">
        <v>485306.04</v>
      </c>
      <c r="H31" s="319">
        <v>154425.66</v>
      </c>
      <c r="I31"/>
      <c r="J31"/>
      <c r="K31" s="319">
        <v>0</v>
      </c>
      <c r="L31" s="319">
        <v>70905.179999999993</v>
      </c>
      <c r="M31"/>
      <c r="N31" s="319">
        <v>171</v>
      </c>
      <c r="O31"/>
      <c r="P31"/>
      <c r="Q31"/>
      <c r="R31" s="319">
        <v>855190.24</v>
      </c>
      <c r="S31" s="319">
        <v>1942985.43</v>
      </c>
      <c r="T31" s="319">
        <v>958904.72</v>
      </c>
      <c r="U31" s="319">
        <v>55975</v>
      </c>
      <c r="V31" s="319">
        <v>2223.77</v>
      </c>
      <c r="W31"/>
      <c r="X31" s="319">
        <v>916624</v>
      </c>
      <c r="Y31" s="319">
        <v>102900</v>
      </c>
      <c r="Z31" s="319">
        <v>1262556</v>
      </c>
      <c r="AA31" s="319">
        <v>9708</v>
      </c>
      <c r="AB31"/>
      <c r="AC31" s="319">
        <v>785782.77</v>
      </c>
      <c r="AD31" s="319">
        <v>69027.02</v>
      </c>
      <c r="AE31"/>
      <c r="AF31"/>
      <c r="AG31"/>
      <c r="AH31"/>
    </row>
    <row r="32" spans="1:34" x14ac:dyDescent="0.25">
      <c r="A32" t="s">
        <v>2646</v>
      </c>
      <c r="B32" s="319">
        <v>1253935.6599999999</v>
      </c>
      <c r="C32" s="319">
        <v>119910.67</v>
      </c>
      <c r="D32" s="319">
        <v>232340.78</v>
      </c>
      <c r="E32"/>
      <c r="F32"/>
      <c r="G32" s="319">
        <v>4712.47</v>
      </c>
      <c r="H32" s="319">
        <v>132256.97</v>
      </c>
      <c r="I32"/>
      <c r="J32"/>
      <c r="K32" s="319">
        <v>3000</v>
      </c>
      <c r="L32" s="319">
        <v>125054.75</v>
      </c>
      <c r="M32" s="319">
        <v>11000</v>
      </c>
      <c r="N32" s="319">
        <v>1429</v>
      </c>
      <c r="O32"/>
      <c r="P32"/>
      <c r="Q32"/>
      <c r="R32" s="319">
        <v>-1083774.46</v>
      </c>
      <c r="S32" s="319">
        <v>2306439.37</v>
      </c>
      <c r="T32" s="319">
        <v>1190306.97</v>
      </c>
      <c r="U32" s="319">
        <v>371400</v>
      </c>
      <c r="V32" s="319">
        <v>1060.94</v>
      </c>
      <c r="W32"/>
      <c r="X32" s="319">
        <v>1801487</v>
      </c>
      <c r="Y32" s="319">
        <v>81984</v>
      </c>
      <c r="Z32" s="319">
        <v>2148911</v>
      </c>
      <c r="AA32" s="319">
        <v>1900</v>
      </c>
      <c r="AB32"/>
      <c r="AC32" s="319">
        <v>903587.05</v>
      </c>
      <c r="AD32" s="319">
        <v>11832.97</v>
      </c>
      <c r="AE32"/>
      <c r="AF32"/>
      <c r="AG32"/>
      <c r="AH32"/>
    </row>
    <row r="33" spans="1:34" x14ac:dyDescent="0.25">
      <c r="A33" t="s">
        <v>2647</v>
      </c>
      <c r="B33" s="319">
        <v>893468.33</v>
      </c>
      <c r="C33" s="319">
        <v>12269.87</v>
      </c>
      <c r="D33" s="319">
        <v>184393.01</v>
      </c>
      <c r="E33"/>
      <c r="F33"/>
      <c r="G33" s="319">
        <v>274554.23999999999</v>
      </c>
      <c r="H33" s="319">
        <v>444027.5</v>
      </c>
      <c r="I33"/>
      <c r="J33"/>
      <c r="K33"/>
      <c r="L33" s="319">
        <v>66550.149999999994</v>
      </c>
      <c r="M33" s="319">
        <v>5000</v>
      </c>
      <c r="N33" s="319">
        <v>-852.9</v>
      </c>
      <c r="O33"/>
      <c r="P33"/>
      <c r="Q33"/>
      <c r="R33" s="319">
        <v>344537.7</v>
      </c>
      <c r="S33" s="319">
        <v>1600056.47</v>
      </c>
      <c r="T33" s="319">
        <v>803422.97</v>
      </c>
      <c r="U33"/>
      <c r="V33" s="319">
        <v>1175.3599999999999</v>
      </c>
      <c r="W33"/>
      <c r="X33" s="319">
        <v>1380087</v>
      </c>
      <c r="Y33" s="319">
        <v>96981</v>
      </c>
      <c r="Z33" s="319">
        <v>1696190</v>
      </c>
      <c r="AA33" s="319">
        <v>9708</v>
      </c>
      <c r="AB33"/>
      <c r="AC33" s="319">
        <v>661093.09</v>
      </c>
      <c r="AD33" s="319">
        <v>121253.71</v>
      </c>
      <c r="AE33"/>
      <c r="AF33"/>
      <c r="AG33"/>
      <c r="AH33"/>
    </row>
    <row r="34" spans="1:34" x14ac:dyDescent="0.25">
      <c r="A34" t="s">
        <v>2793</v>
      </c>
      <c r="B34" s="319">
        <v>793167.61</v>
      </c>
      <c r="C34" s="319">
        <v>60316.5</v>
      </c>
      <c r="D34" s="319">
        <v>476611.04</v>
      </c>
      <c r="E34"/>
      <c r="F34"/>
      <c r="G34" s="319">
        <v>3</v>
      </c>
      <c r="H34" s="319">
        <v>614638.38</v>
      </c>
      <c r="I34"/>
      <c r="J34"/>
      <c r="K34" s="319">
        <v>6000</v>
      </c>
      <c r="L34" s="319">
        <v>94045.88</v>
      </c>
      <c r="M34"/>
      <c r="N34" s="319">
        <v>0</v>
      </c>
      <c r="O34"/>
      <c r="P34"/>
      <c r="Q34"/>
      <c r="R34" s="319">
        <v>-1040700.8</v>
      </c>
      <c r="S34" s="319">
        <v>2970314.75</v>
      </c>
      <c r="T34" s="319">
        <v>1158651.71</v>
      </c>
      <c r="U34" s="319">
        <v>269835</v>
      </c>
      <c r="V34" s="319">
        <v>940.2</v>
      </c>
      <c r="W34"/>
      <c r="X34" s="319">
        <v>1472341</v>
      </c>
      <c r="Y34" s="319">
        <v>135380</v>
      </c>
      <c r="Z34" s="319">
        <v>2086809</v>
      </c>
      <c r="AA34" s="319">
        <v>13242</v>
      </c>
      <c r="AB34"/>
      <c r="AC34" s="319">
        <v>847286.59</v>
      </c>
      <c r="AD34" s="319">
        <v>174733.62</v>
      </c>
      <c r="AE34"/>
      <c r="AF34"/>
      <c r="AG34"/>
      <c r="AH34"/>
    </row>
    <row r="35" spans="1:34" x14ac:dyDescent="0.25">
      <c r="A35" t="s">
        <v>2794</v>
      </c>
      <c r="B35" s="319">
        <v>1275628.53</v>
      </c>
      <c r="C35" s="319">
        <v>134461.5</v>
      </c>
      <c r="D35" s="319">
        <v>339600.76</v>
      </c>
      <c r="E35"/>
      <c r="F35"/>
      <c r="G35" s="319">
        <v>1123043.69</v>
      </c>
      <c r="H35" s="319">
        <v>774235.1</v>
      </c>
      <c r="I35"/>
      <c r="J35"/>
      <c r="K35" s="319">
        <v>2000</v>
      </c>
      <c r="L35" s="319">
        <v>109224.63</v>
      </c>
      <c r="M35"/>
      <c r="N35"/>
      <c r="O35"/>
      <c r="P35" s="319">
        <v>15000</v>
      </c>
      <c r="Q35"/>
      <c r="R35" s="319">
        <v>386836.25</v>
      </c>
      <c r="S35" s="319">
        <v>3203233.17</v>
      </c>
      <c r="T35" s="319">
        <v>1577992.46</v>
      </c>
      <c r="U35" s="319">
        <v>361335</v>
      </c>
      <c r="V35" s="319">
        <v>1530.37</v>
      </c>
      <c r="W35"/>
      <c r="X35" s="319">
        <v>794021</v>
      </c>
      <c r="Y35" s="319">
        <v>125450</v>
      </c>
      <c r="Z35" s="319">
        <v>1622999</v>
      </c>
      <c r="AA35" s="319">
        <v>20916</v>
      </c>
      <c r="AB35"/>
      <c r="AC35" s="319">
        <v>1112667.99</v>
      </c>
      <c r="AD35" s="319">
        <v>173070.31</v>
      </c>
      <c r="AE35"/>
      <c r="AF35"/>
      <c r="AG35"/>
      <c r="AH35"/>
    </row>
    <row r="36" spans="1:34" x14ac:dyDescent="0.25">
      <c r="A36" t="s">
        <v>2795</v>
      </c>
      <c r="B36" s="319">
        <v>603279.17000000004</v>
      </c>
      <c r="C36" s="319">
        <v>5862.5</v>
      </c>
      <c r="D36" s="319">
        <v>222092.66</v>
      </c>
      <c r="E36"/>
      <c r="F36"/>
      <c r="G36" s="319">
        <v>41803.51</v>
      </c>
      <c r="H36" s="319">
        <v>79363.789999999994</v>
      </c>
      <c r="I36"/>
      <c r="J36"/>
      <c r="K36" s="319">
        <v>-6000</v>
      </c>
      <c r="L36" s="319">
        <v>39964.980000000003</v>
      </c>
      <c r="M36" s="319">
        <v>15346</v>
      </c>
      <c r="N36" s="319">
        <v>1816</v>
      </c>
      <c r="O36"/>
      <c r="P36"/>
      <c r="Q36"/>
      <c r="R36" s="319">
        <v>-1130127.95</v>
      </c>
      <c r="S36" s="319">
        <v>2001291.5</v>
      </c>
      <c r="T36" s="319">
        <v>676279.7</v>
      </c>
      <c r="U36"/>
      <c r="V36" s="319">
        <v>673.29</v>
      </c>
      <c r="W36"/>
      <c r="X36" s="319">
        <v>1369238</v>
      </c>
      <c r="Y36" s="319">
        <v>58260</v>
      </c>
      <c r="Z36" s="319">
        <v>1571874</v>
      </c>
      <c r="AA36" s="319">
        <v>15394</v>
      </c>
      <c r="AB36"/>
      <c r="AC36" s="319">
        <v>428380.69</v>
      </c>
      <c r="AD36" s="319">
        <v>58691.199999999997</v>
      </c>
      <c r="AE36"/>
      <c r="AF36"/>
      <c r="AG36"/>
      <c r="AH36"/>
    </row>
    <row r="37" spans="1:34" x14ac:dyDescent="0.25">
      <c r="A37" t="s">
        <v>2821</v>
      </c>
      <c r="B37" s="319">
        <v>769547.11</v>
      </c>
      <c r="C37" s="319">
        <v>56523.49</v>
      </c>
      <c r="D37" s="319">
        <v>273653.59999999998</v>
      </c>
      <c r="E37"/>
      <c r="F37"/>
      <c r="G37" s="319">
        <v>1457768.72</v>
      </c>
      <c r="H37" s="319">
        <v>695726.66</v>
      </c>
      <c r="I37"/>
      <c r="J37"/>
      <c r="K37" s="319">
        <v>2000</v>
      </c>
      <c r="L37" s="319">
        <v>167456.32000000001</v>
      </c>
      <c r="M37"/>
      <c r="N37" s="319">
        <v>40703.93</v>
      </c>
      <c r="O37"/>
      <c r="P37"/>
      <c r="Q37"/>
      <c r="R37" s="319">
        <v>-670823.36</v>
      </c>
      <c r="S37" s="319">
        <v>3800882.66</v>
      </c>
      <c r="T37" s="319">
        <v>1315983.76</v>
      </c>
      <c r="U37" s="319">
        <v>40000</v>
      </c>
      <c r="V37" s="319">
        <v>783.02</v>
      </c>
      <c r="W37"/>
      <c r="X37" s="319">
        <v>282680</v>
      </c>
      <c r="Y37"/>
      <c r="Z37" s="319">
        <v>612970</v>
      </c>
      <c r="AA37"/>
      <c r="AB37"/>
      <c r="AC37" s="319">
        <v>725555.47</v>
      </c>
      <c r="AD37" s="319">
        <v>187921.28</v>
      </c>
      <c r="AE37"/>
      <c r="AF37"/>
      <c r="AG37"/>
      <c r="AH37" s="319">
        <v>200000</v>
      </c>
    </row>
    <row r="38" spans="1:34" x14ac:dyDescent="0.25">
      <c r="A38" t="s">
        <v>2648</v>
      </c>
      <c r="B38" s="319">
        <v>796569.06</v>
      </c>
      <c r="C38" s="319">
        <v>16455.5</v>
      </c>
      <c r="D38" s="319">
        <v>85586.79</v>
      </c>
      <c r="E38"/>
      <c r="F38"/>
      <c r="G38" s="319">
        <v>683893.55</v>
      </c>
      <c r="H38" s="319">
        <v>718332.96</v>
      </c>
      <c r="I38"/>
      <c r="J38"/>
      <c r="K38" s="319">
        <v>2400</v>
      </c>
      <c r="L38" s="319">
        <v>90287.62</v>
      </c>
      <c r="M38"/>
      <c r="N38" s="319">
        <v>0</v>
      </c>
      <c r="O38"/>
      <c r="P38" s="319">
        <v>216571</v>
      </c>
      <c r="Q38"/>
      <c r="R38" s="319">
        <v>-440866.56</v>
      </c>
      <c r="S38" s="319">
        <v>2024806.3999999999</v>
      </c>
      <c r="T38" s="319">
        <v>1580389.36</v>
      </c>
      <c r="U38"/>
      <c r="V38" s="319">
        <v>1128.0999999999999</v>
      </c>
      <c r="W38"/>
      <c r="X38" s="319">
        <v>1044637.5</v>
      </c>
      <c r="Y38" s="319">
        <v>61854.29</v>
      </c>
      <c r="Z38" s="319">
        <v>1448234.5</v>
      </c>
      <c r="AA38"/>
      <c r="AB38" s="319">
        <v>21210</v>
      </c>
      <c r="AC38" s="319">
        <v>610309.01</v>
      </c>
      <c r="AD38" s="319">
        <v>142803.84</v>
      </c>
      <c r="AE38"/>
      <c r="AF38"/>
      <c r="AG38"/>
      <c r="AH38" s="319">
        <v>57812.5</v>
      </c>
    </row>
    <row r="39" spans="1:34" x14ac:dyDescent="0.25">
      <c r="A39" t="s">
        <v>2649</v>
      </c>
      <c r="B39" s="319">
        <v>1525089.61</v>
      </c>
      <c r="C39" s="319">
        <v>10197.219999999999</v>
      </c>
      <c r="D39" s="319">
        <v>54476.81</v>
      </c>
      <c r="E39"/>
      <c r="F39"/>
      <c r="G39" s="319">
        <v>236983.15</v>
      </c>
      <c r="H39" s="319">
        <v>232991.1</v>
      </c>
      <c r="I39"/>
      <c r="J39"/>
      <c r="K39" s="319">
        <v>1500</v>
      </c>
      <c r="L39" s="319">
        <v>83856.77</v>
      </c>
      <c r="M39" s="319">
        <v>61500</v>
      </c>
      <c r="N39" s="319">
        <v>2831.15</v>
      </c>
      <c r="O39"/>
      <c r="P39" s="319">
        <v>358030</v>
      </c>
      <c r="Q39"/>
      <c r="R39" s="319">
        <v>-428918.43</v>
      </c>
      <c r="S39" s="319">
        <v>2381908.6800000002</v>
      </c>
      <c r="T39" s="319">
        <v>885852.93</v>
      </c>
      <c r="U39"/>
      <c r="V39" s="319">
        <v>1673.14</v>
      </c>
      <c r="W39"/>
      <c r="X39" s="319">
        <v>1044954.4</v>
      </c>
      <c r="Y39" s="319">
        <v>88861.49</v>
      </c>
      <c r="Z39" s="319">
        <v>1571343.4</v>
      </c>
      <c r="AA39" s="319">
        <v>14260</v>
      </c>
      <c r="AB39"/>
      <c r="AC39" s="319">
        <v>680697.56</v>
      </c>
      <c r="AD39" s="319">
        <v>128365.78</v>
      </c>
      <c r="AE39"/>
      <c r="AF39"/>
      <c r="AG39"/>
      <c r="AH39" s="319">
        <v>27645.5</v>
      </c>
    </row>
    <row r="40" spans="1:34" x14ac:dyDescent="0.25">
      <c r="A40" t="s">
        <v>2650</v>
      </c>
      <c r="B40" s="319">
        <v>702648.47</v>
      </c>
      <c r="C40" s="319">
        <v>33030</v>
      </c>
      <c r="D40" s="319">
        <v>143639.28</v>
      </c>
      <c r="E40"/>
      <c r="F40"/>
      <c r="G40" s="319">
        <v>831623.42</v>
      </c>
      <c r="H40" s="319">
        <v>232345.96</v>
      </c>
      <c r="I40"/>
      <c r="J40"/>
      <c r="K40" s="319">
        <v>3500</v>
      </c>
      <c r="L40" s="319">
        <v>97952.42</v>
      </c>
      <c r="M40"/>
      <c r="N40" s="319">
        <v>2632.91</v>
      </c>
      <c r="O40"/>
      <c r="P40"/>
      <c r="Q40"/>
      <c r="R40" s="319">
        <v>-616320.94999999995</v>
      </c>
      <c r="S40" s="319">
        <v>2692203.68</v>
      </c>
      <c r="T40" s="319">
        <v>1127085.49</v>
      </c>
      <c r="U40" s="319">
        <v>288500</v>
      </c>
      <c r="V40" s="319">
        <v>776.51</v>
      </c>
      <c r="W40"/>
      <c r="X40" s="319">
        <v>1839936</v>
      </c>
      <c r="Y40" s="319">
        <v>66250</v>
      </c>
      <c r="Z40" s="319">
        <v>2279509</v>
      </c>
      <c r="AA40" s="319">
        <v>9530</v>
      </c>
      <c r="AB40"/>
      <c r="AC40" s="319">
        <v>833162.94</v>
      </c>
      <c r="AD40" s="319">
        <v>169812.6</v>
      </c>
      <c r="AE40"/>
      <c r="AF40"/>
      <c r="AG40"/>
      <c r="AH40" s="319">
        <v>267214.39</v>
      </c>
    </row>
    <row r="41" spans="1:34" x14ac:dyDescent="0.25">
      <c r="A41" t="s">
        <v>2651</v>
      </c>
      <c r="B41" s="319">
        <v>701377.83</v>
      </c>
      <c r="C41" s="319">
        <v>36883.699999999997</v>
      </c>
      <c r="D41" s="319">
        <v>183027.52</v>
      </c>
      <c r="E41"/>
      <c r="F41"/>
      <c r="G41" s="319">
        <v>187926.63</v>
      </c>
      <c r="H41" s="319">
        <v>194770.02</v>
      </c>
      <c r="I41"/>
      <c r="J41"/>
      <c r="K41" s="319">
        <v>3500</v>
      </c>
      <c r="L41" s="319">
        <v>82754.2</v>
      </c>
      <c r="M41" s="319">
        <v>13040</v>
      </c>
      <c r="N41" s="319">
        <v>518.75</v>
      </c>
      <c r="O41"/>
      <c r="P41" s="319">
        <v>275250</v>
      </c>
      <c r="Q41"/>
      <c r="R41" s="319">
        <v>-1939258.21</v>
      </c>
      <c r="S41" s="319">
        <v>2888756.2</v>
      </c>
      <c r="T41" s="319">
        <v>1194026.51</v>
      </c>
      <c r="U41"/>
      <c r="V41" s="319">
        <v>36938.379999999997</v>
      </c>
      <c r="W41"/>
      <c r="X41" s="319">
        <v>1077984</v>
      </c>
      <c r="Y41" s="319">
        <v>57729.85</v>
      </c>
      <c r="Z41" s="319">
        <v>1652221</v>
      </c>
      <c r="AA41" s="319">
        <v>5400</v>
      </c>
      <c r="AB41" s="319">
        <v>12220</v>
      </c>
      <c r="AC41" s="319">
        <v>489241.96</v>
      </c>
      <c r="AD41" s="319">
        <v>148699.12</v>
      </c>
      <c r="AE41"/>
      <c r="AF41"/>
      <c r="AG41"/>
      <c r="AH41" s="319">
        <v>79471.899999999994</v>
      </c>
    </row>
    <row r="42" spans="1:34" x14ac:dyDescent="0.25">
      <c r="A42" t="s">
        <v>2652</v>
      </c>
      <c r="B42" s="319">
        <v>1229883.17</v>
      </c>
      <c r="C42" s="319">
        <v>40471.1</v>
      </c>
      <c r="D42" s="319">
        <v>93206.83</v>
      </c>
      <c r="E42"/>
      <c r="F42"/>
      <c r="G42" s="319">
        <v>495280.51</v>
      </c>
      <c r="H42" s="319">
        <v>294397.03999999998</v>
      </c>
      <c r="I42"/>
      <c r="J42"/>
      <c r="K42" s="319">
        <v>3000</v>
      </c>
      <c r="L42" s="319">
        <v>151643.69</v>
      </c>
      <c r="M42"/>
      <c r="N42" s="319">
        <v>2195.27</v>
      </c>
      <c r="O42"/>
      <c r="P42" s="319">
        <v>24080</v>
      </c>
      <c r="Q42"/>
      <c r="R42" s="319">
        <v>-1150514.8500000001</v>
      </c>
      <c r="S42" s="319">
        <v>3281518.85</v>
      </c>
      <c r="T42" s="319">
        <v>1912688.28</v>
      </c>
      <c r="U42"/>
      <c r="V42" s="319">
        <v>3438.89</v>
      </c>
      <c r="W42"/>
      <c r="X42" s="319">
        <v>2183451.2999999998</v>
      </c>
      <c r="Y42" s="319">
        <v>174212.54</v>
      </c>
      <c r="Z42" s="319">
        <v>3244282.3</v>
      </c>
      <c r="AA42" s="319">
        <v>25636</v>
      </c>
      <c r="AB42"/>
      <c r="AC42" s="319">
        <v>934458.68</v>
      </c>
      <c r="AD42" s="319">
        <v>143638.39000000001</v>
      </c>
      <c r="AE42"/>
      <c r="AF42" s="319">
        <v>38350.449999999997</v>
      </c>
      <c r="AG42"/>
      <c r="AH42" s="319">
        <v>46109.5</v>
      </c>
    </row>
    <row r="43" spans="1:34" x14ac:dyDescent="0.25">
      <c r="A43" t="s">
        <v>2653</v>
      </c>
      <c r="B43" s="319">
        <v>1139562.26</v>
      </c>
      <c r="C43" s="319">
        <v>1500</v>
      </c>
      <c r="D43" s="319">
        <v>142781.14000000001</v>
      </c>
      <c r="E43"/>
      <c r="F43"/>
      <c r="G43" s="319">
        <v>334413.15999999997</v>
      </c>
      <c r="H43" s="319">
        <v>755456.7</v>
      </c>
      <c r="I43"/>
      <c r="J43"/>
      <c r="K43" s="319">
        <v>6000</v>
      </c>
      <c r="L43" s="319">
        <v>147756.29999999999</v>
      </c>
      <c r="M43"/>
      <c r="N43" s="319">
        <v>1000.5</v>
      </c>
      <c r="O43"/>
      <c r="P43" s="319">
        <v>191570</v>
      </c>
      <c r="Q43"/>
      <c r="R43" s="319">
        <v>-1378329.64</v>
      </c>
      <c r="S43" s="319">
        <v>3750097.45</v>
      </c>
      <c r="T43" s="319">
        <v>1884648.65</v>
      </c>
      <c r="U43" s="319">
        <v>266000</v>
      </c>
      <c r="V43" s="319">
        <v>1613.16</v>
      </c>
      <c r="W43"/>
      <c r="X43" s="319">
        <v>1672643</v>
      </c>
      <c r="Y43" s="319">
        <v>237614.9</v>
      </c>
      <c r="Z43" s="319">
        <v>2400996</v>
      </c>
      <c r="AA43" s="319">
        <v>21765</v>
      </c>
      <c r="AB43"/>
      <c r="AC43" s="319">
        <v>1566858.83</v>
      </c>
      <c r="AD43" s="319">
        <v>234813.68</v>
      </c>
      <c r="AE43"/>
      <c r="AF43"/>
      <c r="AG43"/>
      <c r="AH43" s="319">
        <v>182467.55</v>
      </c>
    </row>
    <row r="44" spans="1:34" x14ac:dyDescent="0.25">
      <c r="A44" t="s">
        <v>2654</v>
      </c>
      <c r="B44" s="319">
        <v>625001.13</v>
      </c>
      <c r="C44" s="319">
        <v>1650.41</v>
      </c>
      <c r="D44" s="319">
        <v>107878.99</v>
      </c>
      <c r="E44"/>
      <c r="F44"/>
      <c r="G44" s="319">
        <v>319067.99</v>
      </c>
      <c r="H44" s="319">
        <v>805293.71</v>
      </c>
      <c r="I44"/>
      <c r="J44"/>
      <c r="K44" s="319">
        <v>65246</v>
      </c>
      <c r="L44" s="319">
        <v>91107.839999999997</v>
      </c>
      <c r="M44" s="319">
        <v>40000</v>
      </c>
      <c r="N44" s="319">
        <v>111.5</v>
      </c>
      <c r="O44"/>
      <c r="P44"/>
      <c r="Q44"/>
      <c r="R44" s="319">
        <v>-548608.88</v>
      </c>
      <c r="S44" s="319">
        <v>1851653.95</v>
      </c>
      <c r="T44" s="319">
        <v>1888746.73</v>
      </c>
      <c r="U44" s="319">
        <v>16990</v>
      </c>
      <c r="V44" s="319">
        <v>894.26</v>
      </c>
      <c r="W44"/>
      <c r="X44" s="319">
        <v>847874.5</v>
      </c>
      <c r="Y44" s="319">
        <v>105017.36</v>
      </c>
      <c r="Z44" s="319">
        <v>1384931.5</v>
      </c>
      <c r="AA44" s="319">
        <v>12475</v>
      </c>
      <c r="AB44"/>
      <c r="AC44" s="319">
        <v>900076.82</v>
      </c>
      <c r="AD44" s="319">
        <v>149635.91</v>
      </c>
      <c r="AE44"/>
      <c r="AF44"/>
      <c r="AG44"/>
      <c r="AH44" s="319">
        <v>53021.8</v>
      </c>
    </row>
    <row r="45" spans="1:34" x14ac:dyDescent="0.25">
      <c r="A45" t="s">
        <v>2796</v>
      </c>
      <c r="B45" s="319">
        <v>680247.93</v>
      </c>
      <c r="C45" s="319">
        <v>5924.27</v>
      </c>
      <c r="D45" s="319">
        <v>59190.68</v>
      </c>
      <c r="E45"/>
      <c r="F45"/>
      <c r="G45" s="319">
        <v>188081.96</v>
      </c>
      <c r="H45" s="319">
        <v>372139.36</v>
      </c>
      <c r="I45"/>
      <c r="J45"/>
      <c r="K45" s="319">
        <v>3000</v>
      </c>
      <c r="L45" s="319">
        <v>111250</v>
      </c>
      <c r="M45" s="319">
        <v>326630</v>
      </c>
      <c r="N45" s="319">
        <v>5768</v>
      </c>
      <c r="O45"/>
      <c r="P45" s="319">
        <v>140000</v>
      </c>
      <c r="Q45"/>
      <c r="R45" s="319">
        <v>-809127.72</v>
      </c>
      <c r="S45" s="319">
        <v>1865771.67</v>
      </c>
      <c r="T45" s="319">
        <v>1030885.78</v>
      </c>
      <c r="U45"/>
      <c r="V45" s="319">
        <v>527.32000000000005</v>
      </c>
      <c r="W45"/>
      <c r="X45" s="319">
        <v>1086448</v>
      </c>
      <c r="Y45" s="319">
        <v>93720.06</v>
      </c>
      <c r="Z45" s="319">
        <v>1663237</v>
      </c>
      <c r="AA45" s="319">
        <v>24106</v>
      </c>
      <c r="AB45"/>
      <c r="AC45" s="319">
        <v>686031.24</v>
      </c>
      <c r="AD45" s="319">
        <v>143139.94</v>
      </c>
      <c r="AE45"/>
      <c r="AF45"/>
      <c r="AG45"/>
      <c r="AH45" s="319">
        <v>32774.730000000003</v>
      </c>
    </row>
    <row r="46" spans="1:34" x14ac:dyDescent="0.25">
      <c r="A46" t="s">
        <v>2797</v>
      </c>
      <c r="B46" s="319">
        <v>555101.37</v>
      </c>
      <c r="C46" s="319">
        <v>0</v>
      </c>
      <c r="D46" s="319">
        <v>71758.69</v>
      </c>
      <c r="E46"/>
      <c r="F46"/>
      <c r="G46" s="319">
        <v>509581.55</v>
      </c>
      <c r="H46" s="319">
        <v>-387.7</v>
      </c>
      <c r="I46"/>
      <c r="J46"/>
      <c r="K46" s="319">
        <v>0</v>
      </c>
      <c r="L46" s="319">
        <v>49124.3</v>
      </c>
      <c r="M46"/>
      <c r="N46" s="319">
        <v>1573</v>
      </c>
      <c r="O46"/>
      <c r="P46"/>
      <c r="Q46"/>
      <c r="R46" s="319">
        <v>-128030.56</v>
      </c>
      <c r="S46" s="319">
        <v>1234901.48</v>
      </c>
      <c r="T46" s="319">
        <v>542859.38</v>
      </c>
      <c r="U46" s="319">
        <v>148340</v>
      </c>
      <c r="V46" s="319">
        <v>562.19000000000005</v>
      </c>
      <c r="W46"/>
      <c r="X46" s="319">
        <v>1201826</v>
      </c>
      <c r="Y46" s="319">
        <v>141488.87</v>
      </c>
      <c r="Z46" s="319">
        <v>1522525</v>
      </c>
      <c r="AA46" s="319">
        <v>7616</v>
      </c>
      <c r="AB46"/>
      <c r="AC46" s="319">
        <v>415176.65</v>
      </c>
      <c r="AD46" s="319">
        <v>95024.1</v>
      </c>
      <c r="AE46" s="319">
        <v>500</v>
      </c>
      <c r="AF46"/>
      <c r="AG46"/>
      <c r="AH46" s="319">
        <v>15749</v>
      </c>
    </row>
    <row r="47" spans="1:34" x14ac:dyDescent="0.25">
      <c r="A47" t="s">
        <v>2815</v>
      </c>
      <c r="B47" s="319">
        <v>522757.35</v>
      </c>
      <c r="C47" s="319">
        <v>9000</v>
      </c>
      <c r="D47" s="319">
        <v>76674.28</v>
      </c>
      <c r="E47"/>
      <c r="F47"/>
      <c r="G47" s="319">
        <v>933418.73</v>
      </c>
      <c r="H47" s="319">
        <v>267587.92</v>
      </c>
      <c r="I47"/>
      <c r="J47"/>
      <c r="K47" s="319">
        <v>2800</v>
      </c>
      <c r="L47" s="319">
        <v>90803</v>
      </c>
      <c r="M47"/>
      <c r="N47" s="319">
        <v>0</v>
      </c>
      <c r="O47"/>
      <c r="P47" s="319">
        <v>232470</v>
      </c>
      <c r="Q47"/>
      <c r="R47" s="319">
        <v>-486793.74</v>
      </c>
      <c r="S47" s="319">
        <v>2300894.7000000002</v>
      </c>
      <c r="T47" s="319">
        <v>1014070.1</v>
      </c>
      <c r="U47"/>
      <c r="V47" s="319">
        <v>722.42</v>
      </c>
      <c r="W47"/>
      <c r="X47" s="319">
        <v>803351.9</v>
      </c>
      <c r="Y47" s="319">
        <v>54572.84</v>
      </c>
      <c r="Z47" s="319">
        <v>1258390.8999999999</v>
      </c>
      <c r="AA47"/>
      <c r="AB47" s="319">
        <v>14420</v>
      </c>
      <c r="AC47" s="319">
        <v>720451.8</v>
      </c>
      <c r="AD47" s="319">
        <v>175948.24</v>
      </c>
      <c r="AE47"/>
      <c r="AF47"/>
      <c r="AG47"/>
      <c r="AH47" s="319">
        <v>34242</v>
      </c>
    </row>
    <row r="48" spans="1:34" x14ac:dyDescent="0.25">
      <c r="A48" t="s">
        <v>2822</v>
      </c>
      <c r="B48" s="319">
        <v>868496.31</v>
      </c>
      <c r="C48" s="319">
        <v>16787.5</v>
      </c>
      <c r="D48" s="319">
        <v>78679.66</v>
      </c>
      <c r="E48"/>
      <c r="F48"/>
      <c r="G48" s="319">
        <v>3897172.67</v>
      </c>
      <c r="H48" s="319">
        <v>192621.92</v>
      </c>
      <c r="I48"/>
      <c r="J48"/>
      <c r="K48" s="319">
        <v>3000</v>
      </c>
      <c r="L48" s="319">
        <v>91580.62</v>
      </c>
      <c r="M48"/>
      <c r="N48" s="319">
        <v>833</v>
      </c>
      <c r="O48"/>
      <c r="P48"/>
      <c r="Q48"/>
      <c r="R48" s="319">
        <v>1191203.57</v>
      </c>
      <c r="S48" s="319">
        <v>4006426</v>
      </c>
      <c r="T48" s="319">
        <v>941648.43</v>
      </c>
      <c r="U48"/>
      <c r="V48" s="319">
        <v>1144.19</v>
      </c>
      <c r="W48"/>
      <c r="X48" s="319">
        <v>998509.4</v>
      </c>
      <c r="Y48" s="319">
        <v>46500</v>
      </c>
      <c r="Z48" s="319">
        <v>1460611.4</v>
      </c>
      <c r="AA48" s="319">
        <v>15730</v>
      </c>
      <c r="AB48" s="319">
        <v>7510</v>
      </c>
      <c r="AC48" s="319">
        <v>489147.78</v>
      </c>
      <c r="AD48" s="319">
        <v>209967.97</v>
      </c>
      <c r="AE48"/>
      <c r="AF48"/>
      <c r="AG48"/>
      <c r="AH48" s="319">
        <v>44120</v>
      </c>
    </row>
    <row r="49" spans="1:34" x14ac:dyDescent="0.25">
      <c r="A49" t="s">
        <v>2655</v>
      </c>
      <c r="B49" s="319">
        <v>366679.23</v>
      </c>
      <c r="C49" s="319">
        <v>144661.28</v>
      </c>
      <c r="D49" s="319">
        <v>130793.29</v>
      </c>
      <c r="E49"/>
      <c r="F49"/>
      <c r="G49" s="319">
        <v>239451.95</v>
      </c>
      <c r="H49" s="319">
        <v>226414.74</v>
      </c>
      <c r="I49"/>
      <c r="J49"/>
      <c r="K49" s="319">
        <v>32000</v>
      </c>
      <c r="L49" s="319">
        <v>53762.6</v>
      </c>
      <c r="M49"/>
      <c r="N49" s="319">
        <v>-365</v>
      </c>
      <c r="O49"/>
      <c r="P49"/>
      <c r="Q49"/>
      <c r="R49" s="319">
        <v>-896733.56</v>
      </c>
      <c r="S49" s="319">
        <v>1877057.75</v>
      </c>
      <c r="T49" s="319">
        <v>723582.58</v>
      </c>
      <c r="U49" s="319">
        <v>135000</v>
      </c>
      <c r="V49" s="319">
        <v>321.33</v>
      </c>
      <c r="W49"/>
      <c r="X49" s="319">
        <v>937562.5</v>
      </c>
      <c r="Y49" s="319">
        <v>97053</v>
      </c>
      <c r="Z49" s="319">
        <v>1157937.5</v>
      </c>
      <c r="AA49" s="319">
        <v>7060</v>
      </c>
      <c r="AB49"/>
      <c r="AC49" s="319">
        <v>575236.81999999995</v>
      </c>
      <c r="AD49" s="319">
        <v>101814.43</v>
      </c>
      <c r="AE49"/>
      <c r="AF49"/>
      <c r="AG49"/>
      <c r="AH49" s="319">
        <v>9191.9599999999991</v>
      </c>
    </row>
    <row r="50" spans="1:34" x14ac:dyDescent="0.25">
      <c r="A50" t="s">
        <v>2656</v>
      </c>
      <c r="B50" s="319">
        <v>378201.74</v>
      </c>
      <c r="C50" s="319">
        <v>190464.48</v>
      </c>
      <c r="D50" s="319">
        <v>19716.169999999998</v>
      </c>
      <c r="E50"/>
      <c r="F50"/>
      <c r="G50" s="319">
        <v>465732.6</v>
      </c>
      <c r="H50" s="319">
        <v>237929.60000000001</v>
      </c>
      <c r="I50"/>
      <c r="J50"/>
      <c r="K50" s="319">
        <v>99900</v>
      </c>
      <c r="L50" s="319">
        <v>76757.279999999999</v>
      </c>
      <c r="M50" s="319">
        <v>6500</v>
      </c>
      <c r="N50" s="319">
        <v>0</v>
      </c>
      <c r="O50"/>
      <c r="P50"/>
      <c r="Q50"/>
      <c r="R50" s="319">
        <v>-1481650.46</v>
      </c>
      <c r="S50" s="319">
        <v>2506199.65</v>
      </c>
      <c r="T50" s="319">
        <v>798180.33</v>
      </c>
      <c r="U50" s="319">
        <v>194000</v>
      </c>
      <c r="V50" s="319">
        <v>222.86</v>
      </c>
      <c r="W50"/>
      <c r="X50" s="319">
        <v>1770281</v>
      </c>
      <c r="Y50" s="319">
        <v>25479</v>
      </c>
      <c r="Z50" s="319">
        <v>2078723</v>
      </c>
      <c r="AA50" s="319">
        <v>1140</v>
      </c>
      <c r="AB50"/>
      <c r="AC50" s="319">
        <v>446541.71</v>
      </c>
      <c r="AD50" s="319">
        <v>50725.36</v>
      </c>
      <c r="AE50"/>
      <c r="AF50"/>
      <c r="AG50"/>
      <c r="AH50" s="319">
        <v>126695</v>
      </c>
    </row>
    <row r="51" spans="1:34" x14ac:dyDescent="0.25">
      <c r="A51" t="s">
        <v>2657</v>
      </c>
      <c r="B51" s="319">
        <v>129759.14</v>
      </c>
      <c r="C51" s="319">
        <v>15142.43</v>
      </c>
      <c r="D51" s="319">
        <v>60481.25</v>
      </c>
      <c r="E51"/>
      <c r="F51"/>
      <c r="G51" s="319">
        <v>3</v>
      </c>
      <c r="H51" s="319">
        <v>110280.8</v>
      </c>
      <c r="I51"/>
      <c r="J51"/>
      <c r="K51" s="319">
        <v>13001</v>
      </c>
      <c r="L51" s="319">
        <v>49805.19</v>
      </c>
      <c r="M51"/>
      <c r="N51" s="319">
        <v>3132</v>
      </c>
      <c r="O51"/>
      <c r="P51"/>
      <c r="Q51" s="319">
        <v>-238853.94</v>
      </c>
      <c r="R51" s="319">
        <v>-1429892.76</v>
      </c>
      <c r="S51" s="319">
        <v>1985151.03</v>
      </c>
      <c r="T51" s="319">
        <v>818225.61</v>
      </c>
      <c r="U51" s="319">
        <v>34860</v>
      </c>
      <c r="V51" s="319">
        <v>241.22</v>
      </c>
      <c r="W51"/>
      <c r="X51" s="319">
        <v>1042657</v>
      </c>
      <c r="Y51" s="319">
        <v>53053</v>
      </c>
      <c r="Z51" s="319">
        <v>1408154</v>
      </c>
      <c r="AA51"/>
      <c r="AB51"/>
      <c r="AC51" s="319">
        <v>558131.44999999995</v>
      </c>
      <c r="AD51" s="319">
        <v>43548.4</v>
      </c>
      <c r="AE51"/>
      <c r="AF51"/>
      <c r="AG51"/>
      <c r="AH51" s="319">
        <v>5878.88</v>
      </c>
    </row>
    <row r="52" spans="1:34" x14ac:dyDescent="0.25">
      <c r="A52" t="s">
        <v>2658</v>
      </c>
      <c r="B52" s="319">
        <v>154325.34</v>
      </c>
      <c r="C52" s="319">
        <v>116754.53</v>
      </c>
      <c r="D52" s="319">
        <v>190121.59</v>
      </c>
      <c r="E52"/>
      <c r="F52"/>
      <c r="G52" s="319">
        <v>769272.9</v>
      </c>
      <c r="H52" s="319">
        <v>163507.64000000001</v>
      </c>
      <c r="I52"/>
      <c r="J52"/>
      <c r="K52" s="319">
        <v>63003</v>
      </c>
      <c r="L52" s="319">
        <v>46150</v>
      </c>
      <c r="M52"/>
      <c r="N52" s="319">
        <v>0</v>
      </c>
      <c r="O52"/>
      <c r="P52" s="319">
        <v>1200</v>
      </c>
      <c r="Q52"/>
      <c r="R52" s="319">
        <v>-580250.80000000005</v>
      </c>
      <c r="S52" s="319">
        <v>1821817.03</v>
      </c>
      <c r="T52" s="319">
        <v>1064577.43</v>
      </c>
      <c r="U52" s="319">
        <v>140000</v>
      </c>
      <c r="V52" s="319">
        <v>198.58</v>
      </c>
      <c r="W52"/>
      <c r="X52" s="319">
        <v>1709564.5</v>
      </c>
      <c r="Y52" s="319">
        <v>11800</v>
      </c>
      <c r="Z52" s="319">
        <v>2153500.5</v>
      </c>
      <c r="AA52" s="319">
        <v>4750</v>
      </c>
      <c r="AB52"/>
      <c r="AC52" s="319">
        <v>677984.32</v>
      </c>
      <c r="AD52" s="319">
        <v>47842.92</v>
      </c>
      <c r="AE52"/>
      <c r="AF52"/>
      <c r="AG52"/>
      <c r="AH52"/>
    </row>
    <row r="53" spans="1:34" x14ac:dyDescent="0.25">
      <c r="A53" t="s">
        <v>2659</v>
      </c>
      <c r="B53" s="319">
        <v>543853.21</v>
      </c>
      <c r="C53" s="319">
        <v>245191.75</v>
      </c>
      <c r="D53" s="319">
        <v>125353.12</v>
      </c>
      <c r="E53"/>
      <c r="F53"/>
      <c r="G53" s="319">
        <v>506592.15</v>
      </c>
      <c r="H53" s="319">
        <v>494552.35</v>
      </c>
      <c r="I53"/>
      <c r="J53"/>
      <c r="K53" s="319">
        <v>4285</v>
      </c>
      <c r="L53" s="319">
        <v>39970</v>
      </c>
      <c r="M53"/>
      <c r="N53" s="319">
        <v>1298</v>
      </c>
      <c r="O53"/>
      <c r="P53"/>
      <c r="Q53"/>
      <c r="R53" s="319">
        <v>715087.54</v>
      </c>
      <c r="S53" s="319">
        <v>1102265.42</v>
      </c>
      <c r="T53" s="319">
        <v>1319916.83</v>
      </c>
      <c r="U53"/>
      <c r="V53" s="319">
        <v>279.10000000000002</v>
      </c>
      <c r="W53"/>
      <c r="X53" s="319">
        <v>1619064</v>
      </c>
      <c r="Y53" s="319">
        <v>152074</v>
      </c>
      <c r="Z53" s="319">
        <v>2163016</v>
      </c>
      <c r="AA53" s="319">
        <v>17300</v>
      </c>
      <c r="AB53" s="319">
        <v>6380</v>
      </c>
      <c r="AC53" s="319">
        <v>755753.14</v>
      </c>
      <c r="AD53" s="319">
        <v>87074</v>
      </c>
      <c r="AE53"/>
      <c r="AF53"/>
      <c r="AG53"/>
      <c r="AH53" s="319">
        <v>9174.17</v>
      </c>
    </row>
    <row r="54" spans="1:34" x14ac:dyDescent="0.25">
      <c r="A54" t="s">
        <v>2660</v>
      </c>
      <c r="B54" s="319">
        <v>421728.4</v>
      </c>
      <c r="C54" s="319">
        <v>186741.58</v>
      </c>
      <c r="D54" s="319">
        <v>109548.42</v>
      </c>
      <c r="E54"/>
      <c r="F54"/>
      <c r="G54" s="319">
        <v>74149.56</v>
      </c>
      <c r="H54" s="319">
        <v>378447.39</v>
      </c>
      <c r="I54"/>
      <c r="J54"/>
      <c r="K54" s="319">
        <v>0</v>
      </c>
      <c r="L54" s="319">
        <v>39080</v>
      </c>
      <c r="M54"/>
      <c r="N54" s="319">
        <v>0</v>
      </c>
      <c r="O54"/>
      <c r="P54"/>
      <c r="Q54" s="319">
        <v>-10797.58</v>
      </c>
      <c r="R54" s="319">
        <v>-1147133.67</v>
      </c>
      <c r="S54" s="319">
        <v>2172216.88</v>
      </c>
      <c r="T54" s="319">
        <v>779345.96</v>
      </c>
      <c r="U54" s="319">
        <v>155610</v>
      </c>
      <c r="V54" s="319">
        <v>339.16</v>
      </c>
      <c r="W54"/>
      <c r="X54" s="319">
        <v>880720</v>
      </c>
      <c r="Y54" s="319">
        <v>26432</v>
      </c>
      <c r="Z54" s="319">
        <v>1188382</v>
      </c>
      <c r="AA54"/>
      <c r="AB54"/>
      <c r="AC54" s="319">
        <v>465022.77</v>
      </c>
      <c r="AD54" s="319">
        <v>65150.559999999998</v>
      </c>
      <c r="AE54"/>
      <c r="AF54"/>
      <c r="AG54"/>
      <c r="AH54" s="319">
        <v>6642.07</v>
      </c>
    </row>
    <row r="55" spans="1:34" x14ac:dyDescent="0.25">
      <c r="A55" t="s">
        <v>2661</v>
      </c>
      <c r="B55" s="319">
        <v>290860.82</v>
      </c>
      <c r="C55" s="319">
        <v>97675.56</v>
      </c>
      <c r="D55" s="319">
        <v>156683.14000000001</v>
      </c>
      <c r="E55"/>
      <c r="F55"/>
      <c r="G55" s="319">
        <v>1212100</v>
      </c>
      <c r="H55" s="319">
        <v>439206.19</v>
      </c>
      <c r="I55"/>
      <c r="J55"/>
      <c r="K55"/>
      <c r="L55" s="319">
        <v>33250</v>
      </c>
      <c r="M55"/>
      <c r="N55" s="319">
        <v>1413</v>
      </c>
      <c r="O55"/>
      <c r="P55"/>
      <c r="Q55"/>
      <c r="R55" s="319">
        <v>142864.62</v>
      </c>
      <c r="S55" s="319">
        <v>1936400.69</v>
      </c>
      <c r="T55" s="319">
        <v>763967.33</v>
      </c>
      <c r="U55"/>
      <c r="V55"/>
      <c r="W55"/>
      <c r="X55" s="319">
        <v>978800</v>
      </c>
      <c r="Y55"/>
      <c r="Z55" s="319">
        <v>1225330</v>
      </c>
      <c r="AA55" s="319">
        <v>1120</v>
      </c>
      <c r="AB55" s="319">
        <v>4350</v>
      </c>
      <c r="AC55" s="319">
        <v>335669.73</v>
      </c>
      <c r="AD55" s="319">
        <v>88147.68</v>
      </c>
      <c r="AE55"/>
      <c r="AF55"/>
      <c r="AG55"/>
      <c r="AH55" s="319">
        <v>5552.52</v>
      </c>
    </row>
    <row r="56" spans="1:34" x14ac:dyDescent="0.25">
      <c r="A56" t="s">
        <v>2662</v>
      </c>
      <c r="B56" s="319">
        <v>752191.45</v>
      </c>
      <c r="C56" s="319">
        <v>1604.9</v>
      </c>
      <c r="D56" s="319">
        <v>231697.46</v>
      </c>
      <c r="E56"/>
      <c r="F56"/>
      <c r="G56" s="319">
        <v>35150.559999999998</v>
      </c>
      <c r="H56" s="319">
        <v>345782.86</v>
      </c>
      <c r="I56"/>
      <c r="J56"/>
      <c r="K56" s="319">
        <v>2000</v>
      </c>
      <c r="L56" s="319">
        <v>84328.16</v>
      </c>
      <c r="M56"/>
      <c r="N56" s="319">
        <v>3122</v>
      </c>
      <c r="O56"/>
      <c r="P56"/>
      <c r="Q56" s="319">
        <v>297917.32</v>
      </c>
      <c r="R56" s="319">
        <v>-522096.89</v>
      </c>
      <c r="S56" s="319">
        <v>1262941.0900000001</v>
      </c>
      <c r="T56" s="319">
        <v>1987215.57</v>
      </c>
      <c r="U56" s="319">
        <v>31200</v>
      </c>
      <c r="V56" s="319">
        <v>798.27</v>
      </c>
      <c r="W56"/>
      <c r="X56" s="319">
        <v>2005797.5</v>
      </c>
      <c r="Y56" s="319">
        <v>191402</v>
      </c>
      <c r="Z56" s="319">
        <v>2695847.17</v>
      </c>
      <c r="AA56" s="319">
        <v>15610</v>
      </c>
      <c r="AB56" s="319">
        <v>14904</v>
      </c>
      <c r="AC56" s="319">
        <v>1158411.43</v>
      </c>
      <c r="AD56" s="319">
        <v>84232.82</v>
      </c>
      <c r="AE56"/>
      <c r="AF56"/>
      <c r="AG56"/>
      <c r="AH56" s="319">
        <v>9192.3700000000008</v>
      </c>
    </row>
    <row r="57" spans="1:34" x14ac:dyDescent="0.25">
      <c r="A57" t="s">
        <v>2798</v>
      </c>
      <c r="B57" s="319">
        <v>495030.97</v>
      </c>
      <c r="C57" s="319">
        <v>67225.14</v>
      </c>
      <c r="D57" s="319">
        <v>68029.8</v>
      </c>
      <c r="E57"/>
      <c r="F57"/>
      <c r="G57" s="319">
        <v>481847.13</v>
      </c>
      <c r="H57" s="319">
        <v>563435.53</v>
      </c>
      <c r="I57"/>
      <c r="J57"/>
      <c r="K57" s="319">
        <v>102000</v>
      </c>
      <c r="L57" s="319">
        <v>81654.210000000006</v>
      </c>
      <c r="M57"/>
      <c r="N57" s="319">
        <v>0</v>
      </c>
      <c r="O57"/>
      <c r="P57" s="319">
        <v>1300</v>
      </c>
      <c r="Q57"/>
      <c r="R57" s="319">
        <v>-796474.31</v>
      </c>
      <c r="S57" s="319">
        <v>2033596.36</v>
      </c>
      <c r="T57" s="319">
        <v>908055.59</v>
      </c>
      <c r="U57" s="319">
        <v>93109</v>
      </c>
      <c r="V57" s="319">
        <v>240.2</v>
      </c>
      <c r="W57"/>
      <c r="X57" s="319">
        <v>1566880</v>
      </c>
      <c r="Y57" s="319">
        <v>409906</v>
      </c>
      <c r="Z57" s="319">
        <v>2127050</v>
      </c>
      <c r="AA57" s="319">
        <v>8900</v>
      </c>
      <c r="AB57"/>
      <c r="AC57" s="319">
        <v>523849.31</v>
      </c>
      <c r="AD57" s="319">
        <v>58287.92</v>
      </c>
      <c r="AE57"/>
      <c r="AF57"/>
      <c r="AG57"/>
      <c r="AH57" s="319">
        <v>6611.25</v>
      </c>
    </row>
    <row r="58" spans="1:34" x14ac:dyDescent="0.25">
      <c r="A58" t="s">
        <v>2799</v>
      </c>
      <c r="B58" s="319">
        <v>526725.15</v>
      </c>
      <c r="C58" s="319">
        <v>292118.18</v>
      </c>
      <c r="D58" s="319">
        <v>270440.15000000002</v>
      </c>
      <c r="E58"/>
      <c r="F58"/>
      <c r="G58" s="319">
        <v>485148.12</v>
      </c>
      <c r="H58" s="319">
        <v>-19094.189999999999</v>
      </c>
      <c r="I58"/>
      <c r="J58"/>
      <c r="K58" s="319">
        <v>24220</v>
      </c>
      <c r="L58" s="319">
        <v>44760</v>
      </c>
      <c r="M58"/>
      <c r="N58" s="319">
        <v>-5536</v>
      </c>
      <c r="O58"/>
      <c r="P58"/>
      <c r="Q58" s="319">
        <v>367602.08</v>
      </c>
      <c r="R58" s="319">
        <v>-1110282.93</v>
      </c>
      <c r="S58" s="319">
        <v>2378594.3199999998</v>
      </c>
      <c r="T58" s="319">
        <v>1566604.07</v>
      </c>
      <c r="U58"/>
      <c r="V58" s="319">
        <v>0</v>
      </c>
      <c r="W58"/>
      <c r="X58" s="319">
        <v>1026808</v>
      </c>
      <c r="Y58" s="319">
        <v>31574</v>
      </c>
      <c r="Z58" s="319">
        <v>1359330</v>
      </c>
      <c r="AA58"/>
      <c r="AB58"/>
      <c r="AC58" s="319">
        <v>887143.45</v>
      </c>
      <c r="AD58" s="319">
        <v>208629.9</v>
      </c>
      <c r="AE58"/>
      <c r="AF58"/>
      <c r="AG58"/>
      <c r="AH58" s="319">
        <v>313902.78000000003</v>
      </c>
    </row>
    <row r="59" spans="1:34" x14ac:dyDescent="0.25">
      <c r="A59" t="s">
        <v>2800</v>
      </c>
      <c r="B59" s="319">
        <v>299578.25</v>
      </c>
      <c r="C59" s="319">
        <v>66554.210000000006</v>
      </c>
      <c r="D59" s="319">
        <v>306724.84999999998</v>
      </c>
      <c r="E59"/>
      <c r="F59"/>
      <c r="G59" s="319">
        <v>1662261.76</v>
      </c>
      <c r="H59" s="319">
        <v>408551.7</v>
      </c>
      <c r="I59"/>
      <c r="J59"/>
      <c r="K59" s="319">
        <v>0</v>
      </c>
      <c r="L59" s="319">
        <v>40980</v>
      </c>
      <c r="M59"/>
      <c r="N59" s="319">
        <v>0</v>
      </c>
      <c r="O59"/>
      <c r="P59"/>
      <c r="Q59" s="319">
        <v>194982.27</v>
      </c>
      <c r="R59" s="319">
        <v>-150910.49</v>
      </c>
      <c r="S59" s="319">
        <v>2522084.4900000002</v>
      </c>
      <c r="T59" s="319">
        <v>762608.95</v>
      </c>
      <c r="U59" s="319">
        <v>145800</v>
      </c>
      <c r="V59" s="319">
        <v>162.44</v>
      </c>
      <c r="W59"/>
      <c r="X59" s="319">
        <v>675808</v>
      </c>
      <c r="Y59" s="319">
        <v>175399</v>
      </c>
      <c r="Z59" s="319">
        <v>1066494</v>
      </c>
      <c r="AA59" s="319">
        <v>3390</v>
      </c>
      <c r="AB59" s="319">
        <v>2860</v>
      </c>
      <c r="AC59" s="319">
        <v>474563.93</v>
      </c>
      <c r="AD59" s="319">
        <v>35229.22</v>
      </c>
      <c r="AE59"/>
      <c r="AF59"/>
      <c r="AG59"/>
      <c r="AH59" s="319">
        <v>40706.74</v>
      </c>
    </row>
    <row r="60" spans="1:34" x14ac:dyDescent="0.25">
      <c r="A60" t="s">
        <v>2663</v>
      </c>
      <c r="B60" s="319">
        <v>1654477.82</v>
      </c>
      <c r="C60" s="319">
        <v>233727.5</v>
      </c>
      <c r="D60" s="319">
        <v>103385.09</v>
      </c>
      <c r="E60"/>
      <c r="F60"/>
      <c r="G60" s="319">
        <v>497158.07</v>
      </c>
      <c r="H60" s="319">
        <v>389121.39</v>
      </c>
      <c r="I60"/>
      <c r="J60"/>
      <c r="K60" s="319">
        <v>0</v>
      </c>
      <c r="L60" s="319">
        <v>140853</v>
      </c>
      <c r="M60"/>
      <c r="N60" s="319">
        <v>3948.35</v>
      </c>
      <c r="O60"/>
      <c r="P60"/>
      <c r="Q60"/>
      <c r="R60" s="319">
        <v>-29931.58</v>
      </c>
      <c r="S60" s="319">
        <v>2222830.3199999998</v>
      </c>
      <c r="T60" s="319">
        <v>1890458.57</v>
      </c>
      <c r="U60" s="319">
        <v>65000</v>
      </c>
      <c r="V60" s="319">
        <v>2031.56</v>
      </c>
      <c r="W60"/>
      <c r="X60" s="319">
        <v>720220</v>
      </c>
      <c r="Y60" s="319">
        <v>12000</v>
      </c>
      <c r="Z60" s="319">
        <v>1243570</v>
      </c>
      <c r="AA60" s="319">
        <v>26293</v>
      </c>
      <c r="AB60"/>
      <c r="AC60" s="319">
        <v>713937.32</v>
      </c>
      <c r="AD60" s="319">
        <v>165740.03</v>
      </c>
      <c r="AE60"/>
      <c r="AF60"/>
      <c r="AG60"/>
      <c r="AH60"/>
    </row>
    <row r="61" spans="1:34" x14ac:dyDescent="0.25">
      <c r="A61" t="s">
        <v>2664</v>
      </c>
      <c r="B61" s="319">
        <v>3197322.15</v>
      </c>
      <c r="C61" s="319">
        <v>241264.6</v>
      </c>
      <c r="D61" s="319">
        <v>148237.46</v>
      </c>
      <c r="E61"/>
      <c r="F61"/>
      <c r="G61" s="319">
        <v>2522818.5600000001</v>
      </c>
      <c r="H61" s="319">
        <v>1538627.24</v>
      </c>
      <c r="I61"/>
      <c r="J61"/>
      <c r="K61" s="319">
        <v>9000</v>
      </c>
      <c r="L61" s="319">
        <v>150935.98000000001</v>
      </c>
      <c r="M61"/>
      <c r="N61" s="319">
        <v>2795.65</v>
      </c>
      <c r="O61"/>
      <c r="P61"/>
      <c r="Q61"/>
      <c r="R61" s="319">
        <v>-34680</v>
      </c>
      <c r="S61" s="319">
        <v>7696912.6699999999</v>
      </c>
      <c r="T61" s="319">
        <v>2898505.42</v>
      </c>
      <c r="U61" s="319">
        <v>507285</v>
      </c>
      <c r="V61" s="319">
        <v>4931.16</v>
      </c>
      <c r="W61"/>
      <c r="X61" s="319">
        <v>2775128</v>
      </c>
      <c r="Y61" s="319">
        <v>150400</v>
      </c>
      <c r="Z61" s="319">
        <v>3503504.19</v>
      </c>
      <c r="AA61" s="319">
        <v>26790</v>
      </c>
      <c r="AB61"/>
      <c r="AC61" s="319">
        <v>2841891.34</v>
      </c>
      <c r="AD61" s="319">
        <v>140758.34</v>
      </c>
      <c r="AE61"/>
      <c r="AF61"/>
      <c r="AG61"/>
      <c r="AH61"/>
    </row>
    <row r="62" spans="1:34" x14ac:dyDescent="0.25">
      <c r="A62" t="s">
        <v>2665</v>
      </c>
      <c r="B62" s="319">
        <v>626586.51</v>
      </c>
      <c r="C62" s="319">
        <v>225727.81</v>
      </c>
      <c r="D62" s="319">
        <v>373767.25</v>
      </c>
      <c r="E62"/>
      <c r="F62"/>
      <c r="G62" s="319">
        <v>552820.6</v>
      </c>
      <c r="H62" s="319">
        <v>550573.82999999996</v>
      </c>
      <c r="I62"/>
      <c r="J62"/>
      <c r="K62" s="319">
        <v>1500</v>
      </c>
      <c r="L62" s="319">
        <v>124861.11</v>
      </c>
      <c r="M62"/>
      <c r="N62" s="319">
        <v>3626.56</v>
      </c>
      <c r="O62"/>
      <c r="P62"/>
      <c r="Q62"/>
      <c r="R62" s="319">
        <v>-448086.59</v>
      </c>
      <c r="S62" s="319">
        <v>2266667.36</v>
      </c>
      <c r="T62" s="319">
        <v>1382801.21</v>
      </c>
      <c r="U62" s="319">
        <v>148050</v>
      </c>
      <c r="V62" s="319">
        <v>460.89</v>
      </c>
      <c r="W62"/>
      <c r="X62" s="319">
        <v>1120234.5</v>
      </c>
      <c r="Y62" s="319">
        <v>9000</v>
      </c>
      <c r="Z62" s="319">
        <v>1503272.5</v>
      </c>
      <c r="AA62" s="319">
        <v>10360</v>
      </c>
      <c r="AB62"/>
      <c r="AC62" s="319">
        <v>635141.81999999995</v>
      </c>
      <c r="AD62" s="319">
        <v>130864.72</v>
      </c>
      <c r="AE62"/>
      <c r="AF62"/>
      <c r="AG62"/>
      <c r="AH62"/>
    </row>
    <row r="63" spans="1:34" x14ac:dyDescent="0.25">
      <c r="A63" t="s">
        <v>2666</v>
      </c>
      <c r="B63" s="319">
        <v>959525.63</v>
      </c>
      <c r="C63" s="319">
        <v>135589.23000000001</v>
      </c>
      <c r="D63" s="319">
        <v>62207.53</v>
      </c>
      <c r="E63"/>
      <c r="F63"/>
      <c r="G63" s="319">
        <v>60380.04</v>
      </c>
      <c r="H63" s="319">
        <v>178686.01</v>
      </c>
      <c r="I63"/>
      <c r="J63"/>
      <c r="K63" s="319">
        <v>3500</v>
      </c>
      <c r="L63" s="319">
        <v>36687.360000000001</v>
      </c>
      <c r="M63"/>
      <c r="N63" s="319">
        <v>1191</v>
      </c>
      <c r="O63"/>
      <c r="P63"/>
      <c r="Q63"/>
      <c r="R63"/>
      <c r="S63" s="319">
        <v>817347.69</v>
      </c>
      <c r="T63" s="319">
        <v>1169074.28</v>
      </c>
      <c r="U63" s="319">
        <v>230031</v>
      </c>
      <c r="V63" s="319">
        <v>826.81</v>
      </c>
      <c r="W63"/>
      <c r="X63" s="319">
        <v>682952</v>
      </c>
      <c r="Y63" s="319">
        <v>57000</v>
      </c>
      <c r="Z63" s="319">
        <v>959451.9</v>
      </c>
      <c r="AA63" s="319">
        <v>11600</v>
      </c>
      <c r="AB63" s="319">
        <v>2760</v>
      </c>
      <c r="AC63" s="319">
        <v>506894.83</v>
      </c>
      <c r="AD63" s="319">
        <v>120554.97</v>
      </c>
      <c r="AE63"/>
      <c r="AF63"/>
      <c r="AG63"/>
      <c r="AH63" s="319">
        <v>960</v>
      </c>
    </row>
    <row r="64" spans="1:34" x14ac:dyDescent="0.25">
      <c r="A64" t="s">
        <v>2667</v>
      </c>
      <c r="B64" s="319">
        <v>1103738.05</v>
      </c>
      <c r="C64" s="319">
        <v>66511.05</v>
      </c>
      <c r="D64" s="319">
        <v>110396.3</v>
      </c>
      <c r="E64"/>
      <c r="F64"/>
      <c r="G64" s="319">
        <v>149188.98000000001</v>
      </c>
      <c r="H64" s="319">
        <v>569003</v>
      </c>
      <c r="I64"/>
      <c r="J64"/>
      <c r="K64" s="319">
        <v>7742</v>
      </c>
      <c r="L64" s="319">
        <v>33270.33</v>
      </c>
      <c r="M64"/>
      <c r="N64" s="319">
        <v>1615.26</v>
      </c>
      <c r="O64"/>
      <c r="P64"/>
      <c r="Q64"/>
      <c r="R64" s="319">
        <v>9338.41</v>
      </c>
      <c r="S64" s="319">
        <v>1211807.73</v>
      </c>
      <c r="T64" s="319">
        <v>2049033.98</v>
      </c>
      <c r="U64"/>
      <c r="V64" s="319">
        <v>1193.79</v>
      </c>
      <c r="W64"/>
      <c r="X64" s="319">
        <v>532147.5</v>
      </c>
      <c r="Y64" s="319">
        <v>141400</v>
      </c>
      <c r="Z64" s="319">
        <v>1010259.26</v>
      </c>
      <c r="AA64" s="319">
        <v>8110</v>
      </c>
      <c r="AB64"/>
      <c r="AC64" s="319">
        <v>896768.36</v>
      </c>
      <c r="AD64" s="319">
        <v>53772</v>
      </c>
      <c r="AE64"/>
      <c r="AF64"/>
      <c r="AG64" s="319">
        <v>642</v>
      </c>
      <c r="AH64" s="319">
        <v>19160</v>
      </c>
    </row>
    <row r="65" spans="1:34" x14ac:dyDescent="0.25">
      <c r="A65" t="s">
        <v>2669</v>
      </c>
      <c r="B65" s="319">
        <v>989230.56</v>
      </c>
      <c r="C65" s="319">
        <v>211482</v>
      </c>
      <c r="D65" s="319">
        <v>431259.29</v>
      </c>
      <c r="E65"/>
      <c r="F65"/>
      <c r="G65" s="319">
        <v>366012.99</v>
      </c>
      <c r="H65" s="319">
        <v>361677.22</v>
      </c>
      <c r="I65"/>
      <c r="J65"/>
      <c r="K65" s="319">
        <v>1450</v>
      </c>
      <c r="L65" s="319">
        <v>62276.54</v>
      </c>
      <c r="M65"/>
      <c r="N65" s="319">
        <v>1793</v>
      </c>
      <c r="O65"/>
      <c r="P65"/>
      <c r="Q65"/>
      <c r="R65" s="319">
        <v>-885891.18</v>
      </c>
      <c r="S65" s="319">
        <v>2590732.39</v>
      </c>
      <c r="T65" s="319">
        <v>1906260.17</v>
      </c>
      <c r="U65" s="319">
        <v>76020</v>
      </c>
      <c r="V65" s="319">
        <v>1019.73</v>
      </c>
      <c r="W65"/>
      <c r="X65" s="319">
        <v>1821820</v>
      </c>
      <c r="Y65" s="319">
        <v>230960</v>
      </c>
      <c r="Z65" s="319">
        <v>2401836</v>
      </c>
      <c r="AA65" s="319">
        <v>13860</v>
      </c>
      <c r="AB65"/>
      <c r="AC65" s="319">
        <v>997922.35</v>
      </c>
      <c r="AD65" s="319">
        <v>33160.239999999998</v>
      </c>
      <c r="AE65"/>
      <c r="AF65"/>
      <c r="AG65"/>
      <c r="AH65"/>
    </row>
    <row r="66" spans="1:34" x14ac:dyDescent="0.25">
      <c r="A66" t="s">
        <v>2670</v>
      </c>
      <c r="B66" s="319">
        <v>2349085.91</v>
      </c>
      <c r="C66" s="319">
        <v>77798.5</v>
      </c>
      <c r="D66" s="319">
        <v>32779.4</v>
      </c>
      <c r="E66"/>
      <c r="F66"/>
      <c r="G66" s="319">
        <v>983844.86</v>
      </c>
      <c r="H66" s="319">
        <v>369720.85</v>
      </c>
      <c r="I66"/>
      <c r="J66"/>
      <c r="K66" s="319">
        <v>4740</v>
      </c>
      <c r="L66" s="319">
        <v>47401.43</v>
      </c>
      <c r="M66"/>
      <c r="N66" s="319">
        <v>220.11</v>
      </c>
      <c r="O66"/>
      <c r="P66"/>
      <c r="Q66"/>
      <c r="R66" s="319">
        <v>264091.51</v>
      </c>
      <c r="S66" s="319">
        <v>2642678.98</v>
      </c>
      <c r="T66" s="319">
        <v>2058124.43</v>
      </c>
      <c r="U66"/>
      <c r="V66" s="319">
        <v>2048.11</v>
      </c>
      <c r="W66"/>
      <c r="X66" s="319">
        <v>1222844</v>
      </c>
      <c r="Y66" s="319">
        <v>94200</v>
      </c>
      <c r="Z66" s="319">
        <v>1524388</v>
      </c>
      <c r="AA66" s="319">
        <v>5860</v>
      </c>
      <c r="AB66"/>
      <c r="AC66" s="319">
        <v>740859.56</v>
      </c>
      <c r="AD66" s="319">
        <v>189718.89</v>
      </c>
      <c r="AE66"/>
      <c r="AF66" s="319">
        <v>62292.6</v>
      </c>
      <c r="AG66"/>
      <c r="AH66"/>
    </row>
    <row r="67" spans="1:34" x14ac:dyDescent="0.25">
      <c r="A67" t="s">
        <v>2673</v>
      </c>
      <c r="B67" s="319">
        <v>945460.07</v>
      </c>
      <c r="C67" s="319">
        <v>36310.25</v>
      </c>
      <c r="D67" s="319">
        <v>113572.04</v>
      </c>
      <c r="E67"/>
      <c r="F67"/>
      <c r="G67" s="319">
        <v>752799</v>
      </c>
      <c r="H67" s="319">
        <v>381187.16</v>
      </c>
      <c r="I67"/>
      <c r="J67"/>
      <c r="K67" s="319">
        <v>6000</v>
      </c>
      <c r="L67" s="319">
        <v>144570.18</v>
      </c>
      <c r="M67"/>
      <c r="N67" s="319">
        <v>1574.5</v>
      </c>
      <c r="O67"/>
      <c r="P67"/>
      <c r="Q67"/>
      <c r="R67" s="319">
        <v>423705.73</v>
      </c>
      <c r="S67" s="319">
        <v>1770327</v>
      </c>
      <c r="T67" s="319">
        <v>1206536.9099999999</v>
      </c>
      <c r="U67" s="319">
        <v>25000</v>
      </c>
      <c r="V67" s="319">
        <v>1153.18</v>
      </c>
      <c r="W67"/>
      <c r="X67" s="319">
        <v>729736</v>
      </c>
      <c r="Y67" s="319">
        <v>12000</v>
      </c>
      <c r="Z67" s="319">
        <v>1164440</v>
      </c>
      <c r="AA67" s="319">
        <v>14660</v>
      </c>
      <c r="AB67"/>
      <c r="AC67" s="319">
        <v>816812.4</v>
      </c>
      <c r="AD67" s="319">
        <v>86296.08</v>
      </c>
      <c r="AE67"/>
      <c r="AF67" s="319">
        <v>9066.5</v>
      </c>
      <c r="AG67"/>
      <c r="AH67"/>
    </row>
    <row r="68" spans="1:34" x14ac:dyDescent="0.25">
      <c r="A68" t="s">
        <v>2674</v>
      </c>
      <c r="B68" s="319">
        <v>1124519.8899999999</v>
      </c>
      <c r="C68" s="319">
        <v>29195.34</v>
      </c>
      <c r="D68" s="319">
        <v>134627.37</v>
      </c>
      <c r="E68"/>
      <c r="F68"/>
      <c r="G68" s="319">
        <v>837275.01</v>
      </c>
      <c r="H68" s="319">
        <v>716490.22</v>
      </c>
      <c r="I68"/>
      <c r="J68"/>
      <c r="K68" s="319">
        <v>19800</v>
      </c>
      <c r="L68" s="319">
        <v>70756.67</v>
      </c>
      <c r="M68"/>
      <c r="N68" s="319">
        <v>5791.11</v>
      </c>
      <c r="O68"/>
      <c r="P68"/>
      <c r="Q68"/>
      <c r="R68" s="319">
        <v>-880900.2</v>
      </c>
      <c r="S68" s="319">
        <v>3470807.24</v>
      </c>
      <c r="T68" s="319">
        <v>1083576.5</v>
      </c>
      <c r="U68" s="319">
        <v>125000</v>
      </c>
      <c r="V68" s="319">
        <v>1171.9000000000001</v>
      </c>
      <c r="W68"/>
      <c r="X68" s="319">
        <v>841424.5</v>
      </c>
      <c r="Y68" s="319">
        <v>1500</v>
      </c>
      <c r="Z68" s="319">
        <v>1120258.5</v>
      </c>
      <c r="AA68" s="319">
        <v>5460</v>
      </c>
      <c r="AB68"/>
      <c r="AC68" s="319">
        <v>722180.06</v>
      </c>
      <c r="AD68" s="319">
        <v>48921.33</v>
      </c>
      <c r="AE68"/>
      <c r="AF68"/>
      <c r="AG68"/>
      <c r="AH68"/>
    </row>
    <row r="69" spans="1:34" x14ac:dyDescent="0.25">
      <c r="A69" t="s">
        <v>2675</v>
      </c>
      <c r="B69" s="319">
        <v>311917</v>
      </c>
      <c r="C69" s="319">
        <v>136332.57</v>
      </c>
      <c r="D69" s="319">
        <v>31197.67</v>
      </c>
      <c r="E69"/>
      <c r="F69"/>
      <c r="G69" s="319">
        <v>159460.56</v>
      </c>
      <c r="H69" s="319">
        <v>639973.76</v>
      </c>
      <c r="I69"/>
      <c r="J69"/>
      <c r="K69" s="319">
        <v>3500</v>
      </c>
      <c r="L69" s="319">
        <v>99830.47</v>
      </c>
      <c r="M69"/>
      <c r="N69" s="319">
        <v>1640</v>
      </c>
      <c r="O69"/>
      <c r="P69"/>
      <c r="Q69"/>
      <c r="R69" s="319">
        <v>-201765.25</v>
      </c>
      <c r="S69" s="319">
        <v>1201384.94</v>
      </c>
      <c r="T69" s="319">
        <v>1025672.52</v>
      </c>
      <c r="U69" s="319">
        <v>100000</v>
      </c>
      <c r="V69" s="319">
        <v>365.75</v>
      </c>
      <c r="W69"/>
      <c r="X69" s="319">
        <v>969840</v>
      </c>
      <c r="Y69" s="319">
        <v>6000</v>
      </c>
      <c r="Z69" s="319">
        <v>1314615</v>
      </c>
      <c r="AA69"/>
      <c r="AB69"/>
      <c r="AC69" s="319">
        <v>564810.92000000004</v>
      </c>
      <c r="AD69" s="319">
        <v>48160.95</v>
      </c>
      <c r="AE69"/>
      <c r="AF69"/>
      <c r="AG69"/>
      <c r="AH69"/>
    </row>
    <row r="70" spans="1:34" x14ac:dyDescent="0.25">
      <c r="A70" t="s">
        <v>2677</v>
      </c>
      <c r="B70" s="319">
        <v>538045.06000000006</v>
      </c>
      <c r="C70" s="319">
        <v>40953.01</v>
      </c>
      <c r="D70" s="319">
        <v>199666.31</v>
      </c>
      <c r="E70"/>
      <c r="F70"/>
      <c r="G70" s="319">
        <v>346633.12</v>
      </c>
      <c r="H70" s="319">
        <v>324015.90000000002</v>
      </c>
      <c r="I70"/>
      <c r="J70"/>
      <c r="K70" s="319">
        <v>3400</v>
      </c>
      <c r="L70" s="319">
        <v>130600</v>
      </c>
      <c r="M70"/>
      <c r="N70" s="319">
        <v>342.6</v>
      </c>
      <c r="O70"/>
      <c r="P70"/>
      <c r="Q70"/>
      <c r="R70"/>
      <c r="S70" s="319">
        <v>934454.85</v>
      </c>
      <c r="T70" s="319">
        <v>1275910.82</v>
      </c>
      <c r="U70" s="319">
        <v>548360</v>
      </c>
      <c r="V70" s="319">
        <v>398.41</v>
      </c>
      <c r="W70"/>
      <c r="X70" s="319">
        <v>1684480</v>
      </c>
      <c r="Y70" s="319">
        <v>9000</v>
      </c>
      <c r="Z70" s="319">
        <v>2002410</v>
      </c>
      <c r="AA70" s="319">
        <v>14040</v>
      </c>
      <c r="AB70"/>
      <c r="AC70" s="319">
        <v>1097798.3999999999</v>
      </c>
      <c r="AD70" s="319">
        <v>14924.88</v>
      </c>
      <c r="AE70"/>
      <c r="AF70"/>
      <c r="AG70"/>
      <c r="AH70" s="319">
        <v>8460</v>
      </c>
    </row>
    <row r="71" spans="1:34" x14ac:dyDescent="0.25">
      <c r="A71" t="s">
        <v>2678</v>
      </c>
      <c r="B71" s="319">
        <v>547328.14</v>
      </c>
      <c r="C71" s="319">
        <v>7209.42</v>
      </c>
      <c r="D71" s="319">
        <v>88115.199999999997</v>
      </c>
      <c r="E71"/>
      <c r="F71"/>
      <c r="G71" s="319">
        <v>175479.92</v>
      </c>
      <c r="H71" s="319">
        <v>336587.11</v>
      </c>
      <c r="I71"/>
      <c r="J71"/>
      <c r="K71" s="319">
        <v>0</v>
      </c>
      <c r="L71" s="319">
        <v>48075</v>
      </c>
      <c r="M71"/>
      <c r="N71" s="319">
        <v>987.2</v>
      </c>
      <c r="O71"/>
      <c r="P71"/>
      <c r="Q71"/>
      <c r="R71" s="319">
        <v>-1131378.26</v>
      </c>
      <c r="S71" s="319">
        <v>1881601.57</v>
      </c>
      <c r="T71" s="319">
        <v>1355532.35</v>
      </c>
      <c r="U71"/>
      <c r="V71" s="319">
        <v>529.6</v>
      </c>
      <c r="W71"/>
      <c r="X71" s="319">
        <v>954474.6</v>
      </c>
      <c r="Y71" s="319">
        <v>104700</v>
      </c>
      <c r="Z71" s="319">
        <v>1338742.6000000001</v>
      </c>
      <c r="AA71" s="319">
        <v>14400</v>
      </c>
      <c r="AB71"/>
      <c r="AC71" s="319">
        <v>524648.29</v>
      </c>
      <c r="AD71" s="319">
        <v>173551.38</v>
      </c>
      <c r="AE71"/>
      <c r="AF71"/>
      <c r="AG71"/>
      <c r="AH71" s="319">
        <v>8460</v>
      </c>
    </row>
    <row r="72" spans="1:34" x14ac:dyDescent="0.25">
      <c r="A72" t="s">
        <v>2679</v>
      </c>
      <c r="B72" s="319">
        <v>655167.47</v>
      </c>
      <c r="C72" s="319">
        <v>80551.5</v>
      </c>
      <c r="D72" s="319">
        <v>58011.8</v>
      </c>
      <c r="E72"/>
      <c r="F72"/>
      <c r="G72" s="319">
        <v>372772.45</v>
      </c>
      <c r="H72" s="319">
        <v>207895.18</v>
      </c>
      <c r="I72"/>
      <c r="J72"/>
      <c r="K72" s="319">
        <v>5220</v>
      </c>
      <c r="L72" s="319">
        <v>39807.019999999997</v>
      </c>
      <c r="M72"/>
      <c r="N72" s="319">
        <v>450</v>
      </c>
      <c r="O72"/>
      <c r="P72"/>
      <c r="Q72"/>
      <c r="R72" s="319">
        <v>-1604523.69</v>
      </c>
      <c r="S72" s="319">
        <v>2618687.59</v>
      </c>
      <c r="T72" s="319">
        <v>1149351.8600000001</v>
      </c>
      <c r="U72"/>
      <c r="V72" s="319">
        <v>658.07</v>
      </c>
      <c r="W72"/>
      <c r="X72" s="319">
        <v>576520</v>
      </c>
      <c r="Y72" s="319">
        <v>59960</v>
      </c>
      <c r="Z72" s="319">
        <v>872390</v>
      </c>
      <c r="AA72" s="319">
        <v>15350</v>
      </c>
      <c r="AB72"/>
      <c r="AC72" s="319">
        <v>462486.37</v>
      </c>
      <c r="AD72" s="319">
        <v>121506.08</v>
      </c>
      <c r="AE72"/>
      <c r="AF72"/>
      <c r="AG72"/>
      <c r="AH72"/>
    </row>
    <row r="73" spans="1:34" x14ac:dyDescent="0.25">
      <c r="A73" t="s">
        <v>2680</v>
      </c>
      <c r="B73" s="319">
        <v>363705.12</v>
      </c>
      <c r="C73" s="319">
        <v>311468.71999999997</v>
      </c>
      <c r="D73" s="319">
        <v>47208.480000000003</v>
      </c>
      <c r="E73"/>
      <c r="F73"/>
      <c r="G73" s="319">
        <v>24433.18</v>
      </c>
      <c r="H73" s="319">
        <v>687851.02</v>
      </c>
      <c r="I73"/>
      <c r="J73"/>
      <c r="K73" s="319">
        <v>4900</v>
      </c>
      <c r="L73" s="319">
        <v>53477.29</v>
      </c>
      <c r="M73"/>
      <c r="N73" s="319">
        <v>1009.74</v>
      </c>
      <c r="O73"/>
      <c r="P73"/>
      <c r="Q73"/>
      <c r="R73" s="319">
        <v>-1175489.47</v>
      </c>
      <c r="S73" s="319">
        <v>2255161.35</v>
      </c>
      <c r="T73" s="319">
        <v>1000737.5</v>
      </c>
      <c r="U73" s="319">
        <v>375000</v>
      </c>
      <c r="V73" s="319">
        <v>389.38</v>
      </c>
      <c r="W73"/>
      <c r="X73" s="319">
        <v>890176</v>
      </c>
      <c r="Y73" s="319">
        <v>75600</v>
      </c>
      <c r="Z73" s="319">
        <v>1066449</v>
      </c>
      <c r="AA73" s="319">
        <v>5460</v>
      </c>
      <c r="AB73"/>
      <c r="AC73" s="319">
        <v>821152.59</v>
      </c>
      <c r="AD73" s="319">
        <v>144773.68</v>
      </c>
      <c r="AE73"/>
      <c r="AF73"/>
      <c r="AG73"/>
      <c r="AH73" s="319">
        <v>8460</v>
      </c>
    </row>
    <row r="74" spans="1:34" x14ac:dyDescent="0.25">
      <c r="A74" t="s">
        <v>2681</v>
      </c>
      <c r="B74" s="319">
        <v>475520.44</v>
      </c>
      <c r="C74" s="319">
        <v>525030.41</v>
      </c>
      <c r="D74" s="319">
        <v>66059.539999999994</v>
      </c>
      <c r="E74"/>
      <c r="F74"/>
      <c r="G74" s="319">
        <v>552175.04</v>
      </c>
      <c r="H74" s="319">
        <v>193002.05</v>
      </c>
      <c r="I74"/>
      <c r="J74"/>
      <c r="K74" s="319">
        <v>4900</v>
      </c>
      <c r="L74" s="319">
        <v>134069.42000000001</v>
      </c>
      <c r="M74"/>
      <c r="N74" s="319">
        <v>3797.48</v>
      </c>
      <c r="O74"/>
      <c r="P74"/>
      <c r="Q74"/>
      <c r="R74" s="319">
        <v>-769112.62</v>
      </c>
      <c r="S74" s="319">
        <v>2065017.96</v>
      </c>
      <c r="T74" s="319">
        <v>1822909.96</v>
      </c>
      <c r="U74"/>
      <c r="V74"/>
      <c r="W74"/>
      <c r="X74" s="319">
        <v>825815</v>
      </c>
      <c r="Y74" s="319">
        <v>4945</v>
      </c>
      <c r="Z74" s="319">
        <v>1262777</v>
      </c>
      <c r="AA74" s="319">
        <v>9640</v>
      </c>
      <c r="AB74"/>
      <c r="AC74" s="319">
        <v>931510.67</v>
      </c>
      <c r="AD74" s="319">
        <v>62139.1</v>
      </c>
      <c r="AE74"/>
      <c r="AF74"/>
      <c r="AG74"/>
      <c r="AH74" s="319">
        <v>14487.95</v>
      </c>
    </row>
    <row r="75" spans="1:34" x14ac:dyDescent="0.25">
      <c r="A75" t="s">
        <v>2682</v>
      </c>
      <c r="B75" s="319">
        <v>1129206.98</v>
      </c>
      <c r="C75" s="319">
        <v>434974.56</v>
      </c>
      <c r="D75" s="319">
        <v>246982.42</v>
      </c>
      <c r="E75"/>
      <c r="F75"/>
      <c r="G75" s="319">
        <v>348874.74</v>
      </c>
      <c r="H75" s="319">
        <v>445824.95</v>
      </c>
      <c r="I75"/>
      <c r="J75"/>
      <c r="K75" s="319">
        <v>3000</v>
      </c>
      <c r="L75" s="319">
        <v>55648.160000000003</v>
      </c>
      <c r="M75"/>
      <c r="N75" s="319">
        <v>3635.34</v>
      </c>
      <c r="O75"/>
      <c r="P75"/>
      <c r="Q75"/>
      <c r="R75" s="319">
        <v>-435525.58</v>
      </c>
      <c r="S75" s="319">
        <v>2127187.88</v>
      </c>
      <c r="T75" s="319">
        <v>2290163.0499999998</v>
      </c>
      <c r="U75" s="319">
        <v>165800</v>
      </c>
      <c r="V75" s="319">
        <v>1245.3599999999999</v>
      </c>
      <c r="W75"/>
      <c r="X75" s="319">
        <v>1037008</v>
      </c>
      <c r="Y75" s="319">
        <v>136800</v>
      </c>
      <c r="Z75" s="319">
        <v>1730379</v>
      </c>
      <c r="AA75" s="319">
        <v>27522</v>
      </c>
      <c r="AB75"/>
      <c r="AC75" s="319">
        <v>838968.65</v>
      </c>
      <c r="AD75" s="319">
        <v>182228.91</v>
      </c>
      <c r="AE75"/>
      <c r="AF75"/>
      <c r="AG75"/>
      <c r="AH75"/>
    </row>
    <row r="76" spans="1:34" x14ac:dyDescent="0.25">
      <c r="A76" t="s">
        <v>2816</v>
      </c>
      <c r="B76" s="319">
        <v>1333970.1499999999</v>
      </c>
      <c r="C76" s="319">
        <v>273488.5</v>
      </c>
      <c r="D76" s="319">
        <v>134786.32</v>
      </c>
      <c r="E76"/>
      <c r="F76"/>
      <c r="G76" s="319">
        <v>682970.11</v>
      </c>
      <c r="H76" s="319">
        <v>724037.7</v>
      </c>
      <c r="I76"/>
      <c r="J76"/>
      <c r="K76" s="319">
        <v>71521</v>
      </c>
      <c r="L76" s="319">
        <v>63483.64</v>
      </c>
      <c r="M76"/>
      <c r="N76" s="319">
        <v>3528.14</v>
      </c>
      <c r="O76"/>
      <c r="P76"/>
      <c r="Q76"/>
      <c r="R76" s="319">
        <v>-403690.35</v>
      </c>
      <c r="S76" s="319">
        <v>3692657.78</v>
      </c>
      <c r="T76" s="319">
        <v>1097787.52</v>
      </c>
      <c r="U76" s="319">
        <v>125818</v>
      </c>
      <c r="V76" s="319">
        <v>1664.27</v>
      </c>
      <c r="W76"/>
      <c r="X76" s="319">
        <v>1338374</v>
      </c>
      <c r="Y76" s="319">
        <v>104000</v>
      </c>
      <c r="Z76" s="319">
        <v>1686387</v>
      </c>
      <c r="AA76" s="319">
        <v>2100</v>
      </c>
      <c r="AB76" s="319">
        <v>8500</v>
      </c>
      <c r="AC76" s="319">
        <v>831454.5</v>
      </c>
      <c r="AD76" s="319">
        <v>417449.72</v>
      </c>
      <c r="AE76"/>
      <c r="AF76"/>
      <c r="AG76"/>
      <c r="AH76"/>
    </row>
    <row r="77" spans="1:34" x14ac:dyDescent="0.25">
      <c r="A77" t="s">
        <v>2683</v>
      </c>
      <c r="B77" s="319">
        <v>130965.26</v>
      </c>
      <c r="C77" s="319">
        <v>83343</v>
      </c>
      <c r="D77" s="319">
        <v>87487.51</v>
      </c>
      <c r="E77"/>
      <c r="F77"/>
      <c r="G77" s="319">
        <v>2378791.19</v>
      </c>
      <c r="H77" s="319">
        <v>176963.96</v>
      </c>
      <c r="I77"/>
      <c r="J77"/>
      <c r="K77" s="319">
        <v>0</v>
      </c>
      <c r="L77" s="319">
        <v>98896.36</v>
      </c>
      <c r="M77" s="319">
        <v>66600</v>
      </c>
      <c r="N77" s="319">
        <v>2048</v>
      </c>
      <c r="O77"/>
      <c r="P77"/>
      <c r="Q77"/>
      <c r="R77" s="319">
        <v>834353.74</v>
      </c>
      <c r="S77" s="319">
        <v>2241713.0099999998</v>
      </c>
      <c r="T77" s="319">
        <v>1061768.3799999999</v>
      </c>
      <c r="U77" s="319">
        <v>142400</v>
      </c>
      <c r="V77" s="319">
        <v>332.3</v>
      </c>
      <c r="W77"/>
      <c r="X77" s="319">
        <v>697760</v>
      </c>
      <c r="Y77" s="319">
        <v>33488</v>
      </c>
      <c r="Z77" s="319">
        <v>1198531</v>
      </c>
      <c r="AA77" s="319">
        <v>5080</v>
      </c>
      <c r="AB77"/>
      <c r="AC77" s="319">
        <v>936967.33</v>
      </c>
      <c r="AD77" s="319">
        <v>181230.54</v>
      </c>
      <c r="AE77"/>
      <c r="AF77"/>
      <c r="AG77"/>
      <c r="AH77"/>
    </row>
    <row r="78" spans="1:34" x14ac:dyDescent="0.25">
      <c r="A78" t="s">
        <v>2684</v>
      </c>
      <c r="B78" s="319">
        <v>549024.12</v>
      </c>
      <c r="C78" s="319">
        <v>121009</v>
      </c>
      <c r="D78" s="319">
        <v>62914.02</v>
      </c>
      <c r="E78"/>
      <c r="F78"/>
      <c r="G78" s="319">
        <v>593830.03</v>
      </c>
      <c r="H78" s="319">
        <v>261358.75</v>
      </c>
      <c r="I78"/>
      <c r="J78"/>
      <c r="K78" s="319">
        <v>2500</v>
      </c>
      <c r="L78" s="319">
        <v>181675.53</v>
      </c>
      <c r="M78" s="319">
        <v>111190</v>
      </c>
      <c r="N78" s="319">
        <v>31911.64</v>
      </c>
      <c r="O78"/>
      <c r="P78" s="319">
        <v>444</v>
      </c>
      <c r="Q78"/>
      <c r="R78" s="319">
        <v>-137217.96</v>
      </c>
      <c r="S78" s="319">
        <v>1881918.88</v>
      </c>
      <c r="T78" s="319">
        <v>1538874.66</v>
      </c>
      <c r="U78"/>
      <c r="V78" s="319">
        <v>819.98</v>
      </c>
      <c r="W78"/>
      <c r="X78" s="319">
        <v>1593964</v>
      </c>
      <c r="Y78" s="319">
        <v>21000</v>
      </c>
      <c r="Z78" s="319">
        <v>2043329</v>
      </c>
      <c r="AA78" s="319">
        <v>33630</v>
      </c>
      <c r="AB78"/>
      <c r="AC78" s="319">
        <v>1265443.93</v>
      </c>
      <c r="AD78" s="319">
        <v>133491.88</v>
      </c>
      <c r="AE78"/>
      <c r="AF78"/>
      <c r="AG78"/>
      <c r="AH78" s="319">
        <v>163050</v>
      </c>
    </row>
    <row r="79" spans="1:34" x14ac:dyDescent="0.25">
      <c r="A79" t="s">
        <v>2685</v>
      </c>
      <c r="B79" s="319">
        <v>452558.62</v>
      </c>
      <c r="C79" s="319">
        <v>37715</v>
      </c>
      <c r="D79" s="319">
        <v>110182.39</v>
      </c>
      <c r="E79"/>
      <c r="F79"/>
      <c r="G79" s="319">
        <v>534937.38</v>
      </c>
      <c r="H79" s="319">
        <v>1093389.17</v>
      </c>
      <c r="I79"/>
      <c r="J79"/>
      <c r="K79" s="319">
        <v>50</v>
      </c>
      <c r="L79" s="319">
        <v>49813.2</v>
      </c>
      <c r="M79" s="319">
        <v>180335</v>
      </c>
      <c r="N79" s="319">
        <v>0</v>
      </c>
      <c r="O79"/>
      <c r="P79" s="319">
        <v>5000</v>
      </c>
      <c r="Q79"/>
      <c r="R79" s="319">
        <v>99864.02</v>
      </c>
      <c r="S79" s="319">
        <v>1941230.36</v>
      </c>
      <c r="T79" s="319">
        <v>1269980.49</v>
      </c>
      <c r="U79"/>
      <c r="V79" s="319">
        <v>621.89</v>
      </c>
      <c r="W79"/>
      <c r="X79" s="319">
        <v>748252</v>
      </c>
      <c r="Y79" s="319">
        <v>250000</v>
      </c>
      <c r="Z79" s="319">
        <v>1228677</v>
      </c>
      <c r="AA79" s="319">
        <v>25240</v>
      </c>
      <c r="AB79"/>
      <c r="AC79" s="319">
        <v>839024.88</v>
      </c>
      <c r="AD79" s="319">
        <v>125731.52</v>
      </c>
      <c r="AE79"/>
      <c r="AF79"/>
      <c r="AG79"/>
      <c r="AH79" s="319">
        <v>97691</v>
      </c>
    </row>
    <row r="80" spans="1:34" x14ac:dyDescent="0.25">
      <c r="A80" t="s">
        <v>2686</v>
      </c>
      <c r="B80" s="319">
        <v>784831.44</v>
      </c>
      <c r="C80" s="319">
        <v>81271.75</v>
      </c>
      <c r="D80" s="319">
        <v>325769.92</v>
      </c>
      <c r="E80"/>
      <c r="F80"/>
      <c r="G80" s="319">
        <v>246456.04</v>
      </c>
      <c r="H80" s="319">
        <v>284149</v>
      </c>
      <c r="I80"/>
      <c r="J80"/>
      <c r="K80" s="319">
        <v>198904.22</v>
      </c>
      <c r="L80" s="319">
        <v>70059.28</v>
      </c>
      <c r="M80"/>
      <c r="N80" s="319">
        <v>3510</v>
      </c>
      <c r="O80"/>
      <c r="P80" s="319">
        <v>5000</v>
      </c>
      <c r="Q80"/>
      <c r="R80" s="319">
        <v>-665106.85</v>
      </c>
      <c r="S80" s="319">
        <v>1940061.77</v>
      </c>
      <c r="T80" s="319">
        <v>1699037.53</v>
      </c>
      <c r="U80" s="319">
        <v>59300</v>
      </c>
      <c r="V80" s="319">
        <v>1326.48</v>
      </c>
      <c r="W80"/>
      <c r="X80" s="319">
        <v>579964</v>
      </c>
      <c r="Y80" s="319">
        <v>28400</v>
      </c>
      <c r="Z80" s="319">
        <v>1189723</v>
      </c>
      <c r="AA80" s="319">
        <v>7840</v>
      </c>
      <c r="AB80"/>
      <c r="AC80" s="319">
        <v>917675.59</v>
      </c>
      <c r="AD80" s="319">
        <v>82739.69</v>
      </c>
      <c r="AE80"/>
      <c r="AF80"/>
      <c r="AG80"/>
      <c r="AH80"/>
    </row>
    <row r="81" spans="1:34" x14ac:dyDescent="0.25">
      <c r="A81" t="s">
        <v>2687</v>
      </c>
      <c r="B81" s="319">
        <v>364211.87</v>
      </c>
      <c r="C81" s="319">
        <v>49530.5</v>
      </c>
      <c r="D81" s="319">
        <v>25319.69</v>
      </c>
      <c r="E81"/>
      <c r="F81"/>
      <c r="G81" s="319">
        <v>424002</v>
      </c>
      <c r="H81" s="319">
        <v>267001.46999999997</v>
      </c>
      <c r="I81"/>
      <c r="J81"/>
      <c r="K81" s="319">
        <v>0</v>
      </c>
      <c r="L81" s="319">
        <v>94588.3</v>
      </c>
      <c r="M81"/>
      <c r="N81" s="319">
        <v>0</v>
      </c>
      <c r="O81"/>
      <c r="P81"/>
      <c r="Q81"/>
      <c r="R81" s="319">
        <v>-1173509.57</v>
      </c>
      <c r="S81" s="319">
        <v>2076384.94</v>
      </c>
      <c r="T81" s="319">
        <v>792595.86</v>
      </c>
      <c r="U81" s="319">
        <v>258490</v>
      </c>
      <c r="V81" s="319">
        <v>202.96</v>
      </c>
      <c r="W81"/>
      <c r="X81" s="319">
        <v>179319</v>
      </c>
      <c r="Y81"/>
      <c r="Z81" s="319">
        <v>524734</v>
      </c>
      <c r="AA81"/>
      <c r="AB81"/>
      <c r="AC81" s="319">
        <v>446491.24</v>
      </c>
      <c r="AD81" s="319">
        <v>126780.72</v>
      </c>
      <c r="AE81"/>
      <c r="AF81"/>
      <c r="AG81"/>
      <c r="AH81"/>
    </row>
    <row r="82" spans="1:34" x14ac:dyDescent="0.25">
      <c r="A82" t="s">
        <v>2688</v>
      </c>
      <c r="B82" s="319">
        <v>523442.48</v>
      </c>
      <c r="C82" s="319">
        <v>18360</v>
      </c>
      <c r="D82" s="319">
        <v>457732.16</v>
      </c>
      <c r="E82"/>
      <c r="F82"/>
      <c r="G82" s="319">
        <v>-148628.68</v>
      </c>
      <c r="H82" s="319">
        <v>65744.88</v>
      </c>
      <c r="I82"/>
      <c r="J82"/>
      <c r="K82" s="319">
        <v>72765</v>
      </c>
      <c r="L82" s="319">
        <v>46488.9</v>
      </c>
      <c r="M82" s="319">
        <v>70000</v>
      </c>
      <c r="N82" s="319">
        <v>3046</v>
      </c>
      <c r="O82"/>
      <c r="P82" s="319">
        <v>10000</v>
      </c>
      <c r="Q82"/>
      <c r="R82" s="319">
        <v>-1284332.6000000001</v>
      </c>
      <c r="S82" s="319">
        <v>1879892.65</v>
      </c>
      <c r="T82" s="319">
        <v>1485647.55</v>
      </c>
      <c r="U82"/>
      <c r="V82" s="319">
        <v>2649.34</v>
      </c>
      <c r="W82"/>
      <c r="X82" s="319">
        <v>597576</v>
      </c>
      <c r="Y82" s="319">
        <v>15200</v>
      </c>
      <c r="Z82" s="319">
        <v>887874</v>
      </c>
      <c r="AA82" s="319">
        <v>8280</v>
      </c>
      <c r="AB82"/>
      <c r="AC82" s="319">
        <v>921578.8</v>
      </c>
      <c r="AD82" s="319">
        <v>164549.20000000001</v>
      </c>
      <c r="AE82"/>
      <c r="AF82"/>
      <c r="AG82"/>
      <c r="AH82"/>
    </row>
    <row r="83" spans="1:34" x14ac:dyDescent="0.25">
      <c r="A83" t="s">
        <v>2689</v>
      </c>
      <c r="B83" s="319">
        <v>351983.35999999999</v>
      </c>
      <c r="C83" s="319">
        <v>25233.55</v>
      </c>
      <c r="D83" s="319">
        <v>66170.98</v>
      </c>
      <c r="E83"/>
      <c r="F83"/>
      <c r="G83" s="319">
        <v>192137.19</v>
      </c>
      <c r="H83" s="319">
        <v>347475.82</v>
      </c>
      <c r="I83"/>
      <c r="J83"/>
      <c r="K83"/>
      <c r="L83" s="319">
        <v>103521.03</v>
      </c>
      <c r="M83" s="319">
        <v>196645</v>
      </c>
      <c r="N83" s="319">
        <v>2620</v>
      </c>
      <c r="O83"/>
      <c r="P83"/>
      <c r="Q83"/>
      <c r="R83" s="319">
        <v>-944270.79</v>
      </c>
      <c r="S83" s="319">
        <v>1840507.51</v>
      </c>
      <c r="T83" s="319">
        <v>741095.85</v>
      </c>
      <c r="U83" s="319">
        <v>20000</v>
      </c>
      <c r="V83" s="319">
        <v>510.06</v>
      </c>
      <c r="W83"/>
      <c r="X83" s="319">
        <v>1207012</v>
      </c>
      <c r="Y83" s="319">
        <v>26670</v>
      </c>
      <c r="Z83" s="319">
        <v>1571557</v>
      </c>
      <c r="AA83" s="319">
        <v>29800</v>
      </c>
      <c r="AB83"/>
      <c r="AC83" s="319">
        <v>539173.4</v>
      </c>
      <c r="AD83" s="319">
        <v>67529.36</v>
      </c>
      <c r="AE83"/>
      <c r="AF83"/>
      <c r="AG83"/>
      <c r="AH83" s="319">
        <v>3250</v>
      </c>
    </row>
    <row r="84" spans="1:34" x14ac:dyDescent="0.25">
      <c r="A84" t="s">
        <v>2690</v>
      </c>
      <c r="B84" s="319">
        <v>153316.45000000001</v>
      </c>
      <c r="C84" s="319">
        <v>33445.5</v>
      </c>
      <c r="D84" s="319">
        <v>80270.070000000007</v>
      </c>
      <c r="E84"/>
      <c r="F84"/>
      <c r="G84" s="319">
        <v>692617.42</v>
      </c>
      <c r="H84" s="319">
        <v>35618.050000000003</v>
      </c>
      <c r="I84"/>
      <c r="J84"/>
      <c r="K84" s="319">
        <v>0</v>
      </c>
      <c r="L84" s="319">
        <v>80950</v>
      </c>
      <c r="M84"/>
      <c r="N84" s="319">
        <v>-2644</v>
      </c>
      <c r="O84"/>
      <c r="P84"/>
      <c r="Q84"/>
      <c r="R84" s="319">
        <v>-1733145.54</v>
      </c>
      <c r="S84" s="319">
        <v>2651073.88</v>
      </c>
      <c r="T84" s="319">
        <v>1087179.1100000001</v>
      </c>
      <c r="U84" s="319">
        <v>169900</v>
      </c>
      <c r="V84" s="319">
        <v>321.52</v>
      </c>
      <c r="W84"/>
      <c r="X84" s="319">
        <v>499369</v>
      </c>
      <c r="Y84"/>
      <c r="Z84" s="319">
        <v>896920</v>
      </c>
      <c r="AA84" s="319">
        <v>16200</v>
      </c>
      <c r="AB84"/>
      <c r="AC84" s="319">
        <v>819404.29</v>
      </c>
      <c r="AD84" s="319">
        <v>25212.19</v>
      </c>
      <c r="AE84"/>
      <c r="AF84"/>
      <c r="AG84"/>
      <c r="AH84"/>
    </row>
    <row r="85" spans="1:34" x14ac:dyDescent="0.25">
      <c r="A85" t="s">
        <v>2801</v>
      </c>
      <c r="B85" s="319">
        <v>332834.05</v>
      </c>
      <c r="C85" s="319">
        <v>45135.38</v>
      </c>
      <c r="D85" s="319">
        <v>28433.85</v>
      </c>
      <c r="E85"/>
      <c r="F85"/>
      <c r="G85" s="319">
        <v>242550.55</v>
      </c>
      <c r="H85" s="319">
        <v>35556.86</v>
      </c>
      <c r="I85"/>
      <c r="J85"/>
      <c r="K85" s="319">
        <v>2000</v>
      </c>
      <c r="L85" s="319">
        <v>69428.62</v>
      </c>
      <c r="M85" s="319">
        <v>42500</v>
      </c>
      <c r="N85" s="319">
        <v>0</v>
      </c>
      <c r="O85"/>
      <c r="P85" s="319">
        <v>15000</v>
      </c>
      <c r="Q85"/>
      <c r="R85" s="319">
        <v>-2521993.06</v>
      </c>
      <c r="S85" s="319">
        <v>3200752.69</v>
      </c>
      <c r="T85" s="319">
        <v>756968.72</v>
      </c>
      <c r="U85" s="319">
        <v>20000</v>
      </c>
      <c r="V85" s="319">
        <v>381.1</v>
      </c>
      <c r="W85"/>
      <c r="X85" s="319">
        <v>536080</v>
      </c>
      <c r="Y85" s="319">
        <v>18000</v>
      </c>
      <c r="Z85" s="319">
        <v>797805</v>
      </c>
      <c r="AA85" s="319">
        <v>20380</v>
      </c>
      <c r="AB85"/>
      <c r="AC85" s="319">
        <v>446790.14</v>
      </c>
      <c r="AD85" s="319">
        <v>189632.24</v>
      </c>
      <c r="AE85"/>
      <c r="AF85"/>
      <c r="AG85"/>
      <c r="AH85"/>
    </row>
    <row r="86" spans="1:34" x14ac:dyDescent="0.25">
      <c r="A86" t="s">
        <v>2691</v>
      </c>
      <c r="B86" s="319">
        <v>850661.63</v>
      </c>
      <c r="C86" s="319">
        <v>43473.8</v>
      </c>
      <c r="D86" s="319">
        <v>60235.07</v>
      </c>
      <c r="E86"/>
      <c r="F86"/>
      <c r="G86" s="319">
        <v>32781.620000000003</v>
      </c>
      <c r="H86" s="319">
        <v>709405.4</v>
      </c>
      <c r="I86"/>
      <c r="J86"/>
      <c r="K86" s="319">
        <v>1000</v>
      </c>
      <c r="L86" s="319">
        <v>59114.13</v>
      </c>
      <c r="M86"/>
      <c r="N86" s="319">
        <v>36.35</v>
      </c>
      <c r="O86"/>
      <c r="P86" s="319">
        <v>260902</v>
      </c>
      <c r="Q86"/>
      <c r="R86" s="319">
        <v>-153663.66</v>
      </c>
      <c r="S86" s="319">
        <v>1975689.39</v>
      </c>
      <c r="T86" s="319">
        <v>855273.29</v>
      </c>
      <c r="U86" s="319">
        <v>979.16</v>
      </c>
      <c r="V86"/>
      <c r="W86" s="319">
        <v>935576</v>
      </c>
      <c r="X86" s="319">
        <v>53206.3</v>
      </c>
      <c r="Y86" s="319">
        <v>-1043706</v>
      </c>
      <c r="Z86" s="319">
        <v>340459.3</v>
      </c>
      <c r="AA86"/>
      <c r="AB86" s="319">
        <v>6065</v>
      </c>
      <c r="AC86" s="319">
        <v>617474.32999999996</v>
      </c>
      <c r="AD86" s="319">
        <v>250328.56</v>
      </c>
      <c r="AE86"/>
      <c r="AF86" s="319">
        <v>33522.25</v>
      </c>
      <c r="AG86"/>
      <c r="AH86"/>
    </row>
    <row r="87" spans="1:34" x14ac:dyDescent="0.25">
      <c r="A87" t="s">
        <v>2692</v>
      </c>
      <c r="B87" s="319">
        <v>2456117.92</v>
      </c>
      <c r="C87" s="319">
        <v>59730.45</v>
      </c>
      <c r="D87" s="319">
        <v>64684.480000000003</v>
      </c>
      <c r="E87"/>
      <c r="F87"/>
      <c r="G87" s="319">
        <v>1436194.87</v>
      </c>
      <c r="H87" s="319">
        <v>1368234.26</v>
      </c>
      <c r="I87"/>
      <c r="J87"/>
      <c r="K87" s="319">
        <v>32400</v>
      </c>
      <c r="L87" s="319">
        <v>89585</v>
      </c>
      <c r="M87"/>
      <c r="N87" s="319">
        <v>113141.66</v>
      </c>
      <c r="O87"/>
      <c r="P87"/>
      <c r="Q87"/>
      <c r="R87" s="319">
        <v>1155743.99</v>
      </c>
      <c r="S87" s="319">
        <v>3812204.74</v>
      </c>
      <c r="T87" s="319">
        <v>1581070.46</v>
      </c>
      <c r="U87" s="319">
        <v>454002.75</v>
      </c>
      <c r="V87" s="319">
        <v>3174.19</v>
      </c>
      <c r="W87"/>
      <c r="X87" s="319">
        <v>1103881.8</v>
      </c>
      <c r="Y87" s="319">
        <v>804626</v>
      </c>
      <c r="Z87" s="319">
        <v>1904830.3</v>
      </c>
      <c r="AA87" s="319">
        <v>9145</v>
      </c>
      <c r="AB87" s="319">
        <v>14000</v>
      </c>
      <c r="AC87" s="319">
        <v>1414666.24</v>
      </c>
      <c r="AD87" s="319">
        <v>334512.57</v>
      </c>
      <c r="AE87"/>
      <c r="AF87"/>
      <c r="AG87"/>
      <c r="AH87" s="319">
        <v>87714.5</v>
      </c>
    </row>
    <row r="88" spans="1:34" x14ac:dyDescent="0.25">
      <c r="A88" t="s">
        <v>2693</v>
      </c>
      <c r="B88" s="319">
        <v>1737233.46</v>
      </c>
      <c r="C88" s="319">
        <v>47057</v>
      </c>
      <c r="D88" s="319">
        <v>48039.54</v>
      </c>
      <c r="E88"/>
      <c r="F88" s="319">
        <v>321513</v>
      </c>
      <c r="G88" s="319">
        <v>1582309.12</v>
      </c>
      <c r="H88" s="319">
        <v>122021</v>
      </c>
      <c r="I88"/>
      <c r="J88"/>
      <c r="K88" s="319">
        <v>5530</v>
      </c>
      <c r="L88" s="319">
        <v>135047.13</v>
      </c>
      <c r="M88"/>
      <c r="N88" s="319">
        <v>5751.46</v>
      </c>
      <c r="O88"/>
      <c r="P88" s="319">
        <v>112940</v>
      </c>
      <c r="Q88"/>
      <c r="R88" s="319">
        <v>4171134.91</v>
      </c>
      <c r="S88"/>
      <c r="T88" s="319">
        <v>1021934.09</v>
      </c>
      <c r="U88" s="319">
        <v>3000</v>
      </c>
      <c r="V88"/>
      <c r="W88" s="319">
        <v>2051.5</v>
      </c>
      <c r="X88" s="319">
        <v>1365336</v>
      </c>
      <c r="Y88" s="319">
        <v>77040.800000000003</v>
      </c>
      <c r="Z88" s="319">
        <v>1977556.8</v>
      </c>
      <c r="AA88" s="319">
        <v>20230</v>
      </c>
      <c r="AB88"/>
      <c r="AC88" s="319">
        <v>753714.98</v>
      </c>
      <c r="AD88" s="319">
        <v>249736.49</v>
      </c>
      <c r="AE88"/>
      <c r="AF88"/>
      <c r="AG88" s="319">
        <v>40354.5</v>
      </c>
      <c r="AH88"/>
    </row>
    <row r="89" spans="1:34" x14ac:dyDescent="0.25">
      <c r="A89" t="s">
        <v>2694</v>
      </c>
      <c r="B89" s="319">
        <v>1546075.05</v>
      </c>
      <c r="C89" s="319">
        <v>140296.95000000001</v>
      </c>
      <c r="D89" s="319">
        <v>43919.85</v>
      </c>
      <c r="E89"/>
      <c r="F89"/>
      <c r="G89" s="319">
        <v>876480.09</v>
      </c>
      <c r="H89" s="319">
        <v>400938.54</v>
      </c>
      <c r="I89"/>
      <c r="J89"/>
      <c r="K89" s="319">
        <v>3510</v>
      </c>
      <c r="L89" s="319">
        <v>102664.75</v>
      </c>
      <c r="M89"/>
      <c r="N89" s="319">
        <v>1028.98</v>
      </c>
      <c r="O89"/>
      <c r="P89" s="319">
        <v>77368.800000000003</v>
      </c>
      <c r="Q89"/>
      <c r="R89" s="319">
        <v>1177878.79</v>
      </c>
      <c r="S89" s="319">
        <v>2080906</v>
      </c>
      <c r="T89" s="319">
        <v>918735.61</v>
      </c>
      <c r="U89" s="319">
        <v>206333.32</v>
      </c>
      <c r="V89" s="319">
        <v>2146.4899999999998</v>
      </c>
      <c r="W89"/>
      <c r="X89" s="319">
        <v>1553790.3</v>
      </c>
      <c r="Y89" s="319">
        <v>58500</v>
      </c>
      <c r="Z89" s="319">
        <v>1970256.3</v>
      </c>
      <c r="AA89" s="319">
        <v>4850</v>
      </c>
      <c r="AB89" s="319">
        <v>20655</v>
      </c>
      <c r="AC89" s="319">
        <v>973302.73</v>
      </c>
      <c r="AD89" s="319">
        <v>161290.53</v>
      </c>
      <c r="AE89"/>
      <c r="AF89"/>
      <c r="AG89"/>
      <c r="AH89" s="319">
        <v>44798</v>
      </c>
    </row>
    <row r="90" spans="1:34" x14ac:dyDescent="0.25">
      <c r="A90" t="s">
        <v>2695</v>
      </c>
      <c r="B90" s="319">
        <v>1012985.99</v>
      </c>
      <c r="C90" s="319">
        <v>30616.25</v>
      </c>
      <c r="D90" s="319">
        <v>138572.45000000001</v>
      </c>
      <c r="E90"/>
      <c r="F90"/>
      <c r="G90" s="319">
        <v>867628.52</v>
      </c>
      <c r="H90" s="319">
        <v>204212.74</v>
      </c>
      <c r="I90"/>
      <c r="J90"/>
      <c r="K90" s="319">
        <v>1770</v>
      </c>
      <c r="L90" s="319">
        <v>47500</v>
      </c>
      <c r="M90"/>
      <c r="N90" s="319">
        <v>61.74</v>
      </c>
      <c r="O90"/>
      <c r="P90" s="319">
        <v>111983</v>
      </c>
      <c r="Q90"/>
      <c r="R90" s="319">
        <v>404747.56</v>
      </c>
      <c r="S90" s="319">
        <v>2304026.96</v>
      </c>
      <c r="T90" s="319">
        <v>674110.61</v>
      </c>
      <c r="U90"/>
      <c r="V90" s="319">
        <v>1371.4</v>
      </c>
      <c r="W90"/>
      <c r="X90" s="319">
        <v>656456.4</v>
      </c>
      <c r="Y90" s="319">
        <v>45500</v>
      </c>
      <c r="Z90" s="319">
        <v>1102376.3999999999</v>
      </c>
      <c r="AA90"/>
      <c r="AB90" s="319">
        <v>10130</v>
      </c>
      <c r="AC90" s="319">
        <v>704837.3</v>
      </c>
      <c r="AD90" s="319">
        <v>168372.77</v>
      </c>
      <c r="AE90"/>
      <c r="AF90"/>
      <c r="AG90"/>
      <c r="AH90" s="319">
        <v>7795.25</v>
      </c>
    </row>
    <row r="91" spans="1:34" x14ac:dyDescent="0.25">
      <c r="A91" t="s">
        <v>2696</v>
      </c>
      <c r="B91" s="319">
        <v>2169141.2200000002</v>
      </c>
      <c r="C91" s="319">
        <v>141742.07999999999</v>
      </c>
      <c r="D91" s="319">
        <v>174107.96</v>
      </c>
      <c r="E91"/>
      <c r="F91"/>
      <c r="G91" s="319">
        <v>612869.05000000005</v>
      </c>
      <c r="H91" s="319">
        <v>681920.19</v>
      </c>
      <c r="I91"/>
      <c r="J91"/>
      <c r="K91" s="319">
        <v>2400</v>
      </c>
      <c r="L91" s="319">
        <v>89649</v>
      </c>
      <c r="M91"/>
      <c r="N91" s="319">
        <v>466646.14</v>
      </c>
      <c r="O91"/>
      <c r="P91"/>
      <c r="Q91"/>
      <c r="R91" s="319">
        <v>1160519.3400000001</v>
      </c>
      <c r="S91" s="319">
        <v>2345661.54</v>
      </c>
      <c r="T91" s="319">
        <v>1577488.49</v>
      </c>
      <c r="U91" s="319">
        <v>148150</v>
      </c>
      <c r="V91" s="319">
        <v>2357.16</v>
      </c>
      <c r="W91"/>
      <c r="X91" s="319">
        <v>1258650.2</v>
      </c>
      <c r="Y91" s="319">
        <v>41779</v>
      </c>
      <c r="Z91" s="319">
        <v>2016704.2</v>
      </c>
      <c r="AA91" s="319">
        <v>21050</v>
      </c>
      <c r="AB91"/>
      <c r="AC91" s="319">
        <v>1008759.14</v>
      </c>
      <c r="AD91" s="319">
        <v>184302.78</v>
      </c>
      <c r="AE91"/>
      <c r="AF91"/>
      <c r="AG91"/>
      <c r="AH91" s="319">
        <v>82704.25</v>
      </c>
    </row>
    <row r="92" spans="1:34" x14ac:dyDescent="0.25">
      <c r="A92" t="s">
        <v>2697</v>
      </c>
      <c r="B92" s="319">
        <v>1006270.02</v>
      </c>
      <c r="C92" s="319">
        <v>29713</v>
      </c>
      <c r="D92" s="319">
        <v>89604.68</v>
      </c>
      <c r="E92"/>
      <c r="F92"/>
      <c r="G92" s="319">
        <v>573641.06000000006</v>
      </c>
      <c r="H92" s="319">
        <v>184861.73</v>
      </c>
      <c r="I92"/>
      <c r="J92"/>
      <c r="K92" s="319">
        <v>3000</v>
      </c>
      <c r="L92" s="319">
        <v>50694.02</v>
      </c>
      <c r="M92"/>
      <c r="N92" s="319">
        <v>245293.05</v>
      </c>
      <c r="O92"/>
      <c r="P92" s="319">
        <v>4005</v>
      </c>
      <c r="Q92"/>
      <c r="R92" s="319">
        <v>-2463252.9700000002</v>
      </c>
      <c r="S92" s="319">
        <v>4378498.51</v>
      </c>
      <c r="T92" s="319">
        <v>732865.97</v>
      </c>
      <c r="U92"/>
      <c r="V92" s="319">
        <v>1172.25</v>
      </c>
      <c r="W92"/>
      <c r="X92" s="319">
        <v>808747.59</v>
      </c>
      <c r="Y92" s="319">
        <v>10728.25</v>
      </c>
      <c r="Z92" s="319">
        <v>1133001.23</v>
      </c>
      <c r="AA92" s="319">
        <v>4490</v>
      </c>
      <c r="AB92" s="319">
        <v>15860</v>
      </c>
      <c r="AC92" s="319">
        <v>557651.47</v>
      </c>
      <c r="AD92" s="319">
        <v>127196.23</v>
      </c>
      <c r="AE92"/>
      <c r="AF92"/>
      <c r="AG92"/>
      <c r="AH92" s="319">
        <v>49462.25</v>
      </c>
    </row>
    <row r="93" spans="1:34" x14ac:dyDescent="0.25">
      <c r="A93" t="s">
        <v>2698</v>
      </c>
      <c r="B93" s="319">
        <v>1342661.51</v>
      </c>
      <c r="C93" s="319">
        <v>25748.3</v>
      </c>
      <c r="D93" s="319">
        <v>39746.71</v>
      </c>
      <c r="E93"/>
      <c r="F93"/>
      <c r="G93" s="319">
        <v>806476.54</v>
      </c>
      <c r="H93" s="319">
        <v>975049.6</v>
      </c>
      <c r="I93"/>
      <c r="J93"/>
      <c r="K93" s="319">
        <v>15500</v>
      </c>
      <c r="L93" s="319">
        <v>77258.460000000006</v>
      </c>
      <c r="M93"/>
      <c r="N93" s="319">
        <v>229263.46</v>
      </c>
      <c r="O93"/>
      <c r="P93"/>
      <c r="Q93"/>
      <c r="R93" s="319">
        <v>3380760.97</v>
      </c>
      <c r="S93"/>
      <c r="T93" s="319">
        <v>819707.46</v>
      </c>
      <c r="U93" s="319">
        <v>231050</v>
      </c>
      <c r="V93" s="319">
        <v>1505.52</v>
      </c>
      <c r="W93"/>
      <c r="X93" s="319">
        <v>1996367.7</v>
      </c>
      <c r="Y93" s="319">
        <v>39700</v>
      </c>
      <c r="Z93" s="319">
        <v>2447847.7000000002</v>
      </c>
      <c r="AA93" s="319">
        <v>5625</v>
      </c>
      <c r="AB93" s="319">
        <v>3380</v>
      </c>
      <c r="AC93" s="319">
        <v>763793.28</v>
      </c>
      <c r="AD93" s="319">
        <v>314590.15000000002</v>
      </c>
      <c r="AE93"/>
      <c r="AF93"/>
      <c r="AG93"/>
      <c r="AH93" s="319">
        <v>66194.78</v>
      </c>
    </row>
    <row r="94" spans="1:34" x14ac:dyDescent="0.25">
      <c r="A94" t="s">
        <v>2699</v>
      </c>
      <c r="B94" s="319">
        <v>744734.91</v>
      </c>
      <c r="C94" s="319">
        <v>59728.25</v>
      </c>
      <c r="D94" s="319">
        <v>25394.639999999999</v>
      </c>
      <c r="E94"/>
      <c r="F94"/>
      <c r="G94" s="319">
        <v>808476.21</v>
      </c>
      <c r="H94" s="319">
        <v>429236.49</v>
      </c>
      <c r="I94"/>
      <c r="J94"/>
      <c r="K94" s="319">
        <v>13500</v>
      </c>
      <c r="L94" s="319">
        <v>71773.91</v>
      </c>
      <c r="M94"/>
      <c r="N94" s="319">
        <v>323493.21999999997</v>
      </c>
      <c r="O94"/>
      <c r="P94"/>
      <c r="Q94"/>
      <c r="R94" s="319">
        <v>80730.22</v>
      </c>
      <c r="S94" s="319">
        <v>2028099.35</v>
      </c>
      <c r="T94" s="319">
        <v>763652.83</v>
      </c>
      <c r="U94" s="319">
        <v>333600</v>
      </c>
      <c r="V94" s="319">
        <v>965.54</v>
      </c>
      <c r="W94"/>
      <c r="X94" s="319">
        <v>1448903</v>
      </c>
      <c r="Y94" s="319">
        <v>70027</v>
      </c>
      <c r="Z94" s="319">
        <v>1997297</v>
      </c>
      <c r="AA94" s="319">
        <v>18935</v>
      </c>
      <c r="AB94"/>
      <c r="AC94" s="319">
        <v>849697.47</v>
      </c>
      <c r="AD94" s="319">
        <v>151317.6</v>
      </c>
      <c r="AE94"/>
      <c r="AF94"/>
      <c r="AG94"/>
      <c r="AH94" s="319">
        <v>49927.5</v>
      </c>
    </row>
    <row r="95" spans="1:34" x14ac:dyDescent="0.25">
      <c r="A95" t="s">
        <v>2700</v>
      </c>
      <c r="B95" s="319">
        <v>697206.92</v>
      </c>
      <c r="C95" s="319">
        <v>10920.25</v>
      </c>
      <c r="D95" s="319">
        <v>103269.93</v>
      </c>
      <c r="E95"/>
      <c r="F95"/>
      <c r="G95" s="319">
        <v>1494782.37</v>
      </c>
      <c r="H95" s="319">
        <v>151319.76</v>
      </c>
      <c r="I95"/>
      <c r="J95"/>
      <c r="K95" s="319">
        <v>2800</v>
      </c>
      <c r="L95" s="319">
        <v>102913.3</v>
      </c>
      <c r="M95" s="319">
        <v>79524</v>
      </c>
      <c r="N95" s="319">
        <v>21.12</v>
      </c>
      <c r="O95"/>
      <c r="P95" s="319">
        <v>75668</v>
      </c>
      <c r="Q95"/>
      <c r="R95" s="319">
        <v>-2172568.7400000002</v>
      </c>
      <c r="S95" s="319">
        <v>4808766.24</v>
      </c>
      <c r="T95" s="319">
        <v>1076011.1399999999</v>
      </c>
      <c r="U95"/>
      <c r="V95" s="319">
        <v>806.38</v>
      </c>
      <c r="W95"/>
      <c r="X95" s="319">
        <v>1337711.3999999999</v>
      </c>
      <c r="Y95" s="319">
        <v>48100</v>
      </c>
      <c r="Z95" s="319">
        <v>1786467.4</v>
      </c>
      <c r="AA95" s="319">
        <v>15670</v>
      </c>
      <c r="AB95"/>
      <c r="AC95" s="319">
        <v>780557.97</v>
      </c>
      <c r="AD95" s="319">
        <v>276079.69</v>
      </c>
      <c r="AE95"/>
      <c r="AF95"/>
      <c r="AG95"/>
      <c r="AH95" s="319">
        <v>43478.55</v>
      </c>
    </row>
    <row r="96" spans="1:34" x14ac:dyDescent="0.25">
      <c r="A96" t="s">
        <v>2701</v>
      </c>
      <c r="B96" s="319">
        <v>851072.95</v>
      </c>
      <c r="C96" s="319">
        <v>52620.5</v>
      </c>
      <c r="D96" s="319">
        <v>92246.36</v>
      </c>
      <c r="E96"/>
      <c r="F96"/>
      <c r="G96" s="319">
        <v>841734.37</v>
      </c>
      <c r="H96" s="319">
        <v>293669.8</v>
      </c>
      <c r="I96"/>
      <c r="J96"/>
      <c r="K96" s="319">
        <v>7000</v>
      </c>
      <c r="L96" s="319">
        <v>57255.76</v>
      </c>
      <c r="M96"/>
      <c r="N96" s="319">
        <v>9119.58</v>
      </c>
      <c r="O96"/>
      <c r="P96" s="319">
        <v>23292</v>
      </c>
      <c r="Q96"/>
      <c r="R96" s="319">
        <v>-386907.76</v>
      </c>
      <c r="S96" s="319">
        <v>2574871.5499999998</v>
      </c>
      <c r="T96" s="319">
        <v>778352.27</v>
      </c>
      <c r="U96" s="319">
        <v>46655</v>
      </c>
      <c r="V96" s="319">
        <v>967.81</v>
      </c>
      <c r="W96"/>
      <c r="X96" s="319">
        <v>871844.9</v>
      </c>
      <c r="Y96" s="319">
        <v>23200</v>
      </c>
      <c r="Z96" s="319">
        <v>1200041.8999999999</v>
      </c>
      <c r="AA96" s="319">
        <v>11600</v>
      </c>
      <c r="AB96" s="319">
        <v>480</v>
      </c>
      <c r="AC96" s="319">
        <v>421987.61</v>
      </c>
      <c r="AD96" s="319">
        <v>188227.42</v>
      </c>
      <c r="AE96"/>
      <c r="AF96"/>
      <c r="AG96"/>
      <c r="AH96" s="319">
        <v>51970.2</v>
      </c>
    </row>
    <row r="97" spans="1:34" x14ac:dyDescent="0.25">
      <c r="A97" t="s">
        <v>2702</v>
      </c>
      <c r="B97" s="319">
        <v>706568.27</v>
      </c>
      <c r="C97" s="319">
        <v>15858.3</v>
      </c>
      <c r="D97" s="319">
        <v>43678.14</v>
      </c>
      <c r="E97"/>
      <c r="F97"/>
      <c r="G97" s="319">
        <v>1050351.97</v>
      </c>
      <c r="H97" s="319">
        <v>243775.18</v>
      </c>
      <c r="I97"/>
      <c r="J97"/>
      <c r="K97" s="319">
        <v>5030</v>
      </c>
      <c r="L97" s="319">
        <v>62774.6</v>
      </c>
      <c r="M97"/>
      <c r="N97" s="319">
        <v>32.9</v>
      </c>
      <c r="O97"/>
      <c r="P97"/>
      <c r="Q97"/>
      <c r="R97" s="319">
        <v>-287993.15999999997</v>
      </c>
      <c r="S97" s="319">
        <v>2326634.9900000002</v>
      </c>
      <c r="T97" s="319">
        <v>1009066.52</v>
      </c>
      <c r="U97"/>
      <c r="V97" s="319">
        <v>754.43</v>
      </c>
      <c r="W97"/>
      <c r="X97" s="319">
        <v>1351233.3</v>
      </c>
      <c r="Y97" s="319">
        <v>57900</v>
      </c>
      <c r="Z97" s="319">
        <v>1605465.3</v>
      </c>
      <c r="AA97" s="319">
        <v>2000</v>
      </c>
      <c r="AB97"/>
      <c r="AC97" s="319">
        <v>765746.7</v>
      </c>
      <c r="AD97" s="319">
        <v>68824.72</v>
      </c>
      <c r="AE97"/>
      <c r="AF97"/>
      <c r="AG97"/>
      <c r="AH97" s="319">
        <v>23165</v>
      </c>
    </row>
    <row r="98" spans="1:34" x14ac:dyDescent="0.25">
      <c r="A98" t="s">
        <v>2703</v>
      </c>
      <c r="B98" s="319">
        <v>1175350.92</v>
      </c>
      <c r="C98" s="319">
        <v>130445.3</v>
      </c>
      <c r="D98" s="319">
        <v>85359.679999999993</v>
      </c>
      <c r="E98"/>
      <c r="F98"/>
      <c r="G98" s="319">
        <v>2515537.11</v>
      </c>
      <c r="H98" s="319">
        <v>981034.06</v>
      </c>
      <c r="I98"/>
      <c r="J98"/>
      <c r="K98" s="319">
        <v>32875</v>
      </c>
      <c r="L98" s="319">
        <v>79137.42</v>
      </c>
      <c r="M98"/>
      <c r="N98" s="319">
        <v>2335.12</v>
      </c>
      <c r="O98"/>
      <c r="P98" s="319">
        <v>289830</v>
      </c>
      <c r="Q98"/>
      <c r="R98" s="319">
        <v>2633832.7999999998</v>
      </c>
      <c r="S98" s="319">
        <v>2310530.36</v>
      </c>
      <c r="T98" s="319">
        <v>1070743.92</v>
      </c>
      <c r="U98" s="319">
        <v>4500</v>
      </c>
      <c r="V98" s="319">
        <v>1014.02</v>
      </c>
      <c r="W98"/>
      <c r="X98" s="319">
        <v>1181038.1000000001</v>
      </c>
      <c r="Y98" s="319">
        <v>17600</v>
      </c>
      <c r="Z98" s="319">
        <v>1714391.1</v>
      </c>
      <c r="AA98" s="319">
        <v>26055</v>
      </c>
      <c r="AB98"/>
      <c r="AC98" s="319">
        <v>674042.05</v>
      </c>
      <c r="AD98" s="319">
        <v>286611.52</v>
      </c>
      <c r="AE98"/>
      <c r="AF98"/>
      <c r="AG98"/>
      <c r="AH98" s="319">
        <v>34610</v>
      </c>
    </row>
    <row r="99" spans="1:34" x14ac:dyDescent="0.25">
      <c r="A99" t="s">
        <v>2802</v>
      </c>
      <c r="B99" s="319">
        <v>673347.68</v>
      </c>
      <c r="C99" s="319">
        <v>81150.25</v>
      </c>
      <c r="D99" s="319">
        <v>41495.370000000003</v>
      </c>
      <c r="E99"/>
      <c r="F99"/>
      <c r="G99" s="319">
        <v>884937.51</v>
      </c>
      <c r="H99" s="319">
        <v>901872.65</v>
      </c>
      <c r="I99"/>
      <c r="J99"/>
      <c r="K99" s="319">
        <v>1000</v>
      </c>
      <c r="L99" s="319">
        <v>55211.39</v>
      </c>
      <c r="M99"/>
      <c r="N99" s="319">
        <v>216984.63</v>
      </c>
      <c r="O99"/>
      <c r="P99" s="319">
        <v>300</v>
      </c>
      <c r="Q99"/>
      <c r="R99" s="319">
        <v>-278151.57</v>
      </c>
      <c r="S99" s="319">
        <v>2166873.39</v>
      </c>
      <c r="T99" s="319">
        <v>858658.78</v>
      </c>
      <c r="U99"/>
      <c r="V99" s="319">
        <v>879.21</v>
      </c>
      <c r="W99"/>
      <c r="X99" s="319">
        <v>630025.5</v>
      </c>
      <c r="Y99" s="319">
        <v>743326</v>
      </c>
      <c r="Z99" s="319">
        <v>1078904.5</v>
      </c>
      <c r="AA99"/>
      <c r="AB99" s="319">
        <v>13600</v>
      </c>
      <c r="AC99" s="319">
        <v>499925.74</v>
      </c>
      <c r="AD99" s="319">
        <v>175120.13</v>
      </c>
      <c r="AE99"/>
      <c r="AF99"/>
      <c r="AG99"/>
      <c r="AH99" s="319">
        <v>44753.5</v>
      </c>
    </row>
    <row r="100" spans="1:34" x14ac:dyDescent="0.25">
      <c r="A100" t="s">
        <v>2704</v>
      </c>
      <c r="B100" s="319">
        <v>490259.39</v>
      </c>
      <c r="C100" s="319">
        <v>5935</v>
      </c>
      <c r="D100" s="319">
        <v>155445.21</v>
      </c>
      <c r="E100"/>
      <c r="F100"/>
      <c r="G100" s="319">
        <v>1071876.33</v>
      </c>
      <c r="H100" s="319">
        <v>60226.74</v>
      </c>
      <c r="I100"/>
      <c r="J100"/>
      <c r="K100" s="319">
        <v>0</v>
      </c>
      <c r="L100" s="319">
        <v>71200</v>
      </c>
      <c r="M100"/>
      <c r="N100" s="319">
        <v>0</v>
      </c>
      <c r="O100"/>
      <c r="P100"/>
      <c r="Q100"/>
      <c r="R100" s="319">
        <v>1723569.31</v>
      </c>
      <c r="S100"/>
      <c r="T100" s="319">
        <v>786001.02</v>
      </c>
      <c r="U100"/>
      <c r="V100" s="319">
        <v>517.11</v>
      </c>
      <c r="W100"/>
      <c r="X100" s="319">
        <v>774018</v>
      </c>
      <c r="Y100" s="319">
        <v>49410</v>
      </c>
      <c r="Z100" s="319">
        <v>970220</v>
      </c>
      <c r="AA100" s="319">
        <v>13818</v>
      </c>
      <c r="AB100"/>
      <c r="AC100" s="319">
        <v>458680.5</v>
      </c>
      <c r="AD100" s="319">
        <v>164906.76999999999</v>
      </c>
      <c r="AE100"/>
      <c r="AF100"/>
      <c r="AG100"/>
      <c r="AH100" s="319">
        <v>13347.5</v>
      </c>
    </row>
    <row r="101" spans="1:34" x14ac:dyDescent="0.25">
      <c r="A101" t="s">
        <v>2705</v>
      </c>
      <c r="B101" s="319">
        <v>926407.85</v>
      </c>
      <c r="C101" s="319">
        <v>55284.9</v>
      </c>
      <c r="D101" s="319">
        <v>56666.720000000001</v>
      </c>
      <c r="E101"/>
      <c r="F101"/>
      <c r="G101" s="319">
        <v>211383.74</v>
      </c>
      <c r="H101" s="319">
        <v>259731.02</v>
      </c>
      <c r="I101"/>
      <c r="J101"/>
      <c r="K101" s="319">
        <v>0</v>
      </c>
      <c r="L101" s="319">
        <v>85600</v>
      </c>
      <c r="M101"/>
      <c r="N101" s="319">
        <v>0</v>
      </c>
      <c r="O101"/>
      <c r="P101"/>
      <c r="Q101"/>
      <c r="R101" s="319">
        <v>-186506.6</v>
      </c>
      <c r="S101" s="319">
        <v>1563007.5</v>
      </c>
      <c r="T101" s="319">
        <v>940131.25</v>
      </c>
      <c r="U101" s="319">
        <v>231460</v>
      </c>
      <c r="V101" s="319">
        <v>873.88</v>
      </c>
      <c r="W101"/>
      <c r="X101" s="319">
        <v>1099623</v>
      </c>
      <c r="Y101" s="319">
        <v>10000</v>
      </c>
      <c r="Z101" s="319">
        <v>1438008</v>
      </c>
      <c r="AA101" s="319">
        <v>9620</v>
      </c>
      <c r="AB101"/>
      <c r="AC101" s="319">
        <v>638954.03</v>
      </c>
      <c r="AD101" s="319">
        <v>116785.52</v>
      </c>
      <c r="AE101"/>
      <c r="AF101"/>
      <c r="AG101"/>
      <c r="AH101" s="319">
        <v>31347.25</v>
      </c>
    </row>
    <row r="102" spans="1:34" x14ac:dyDescent="0.25">
      <c r="A102" t="s">
        <v>2706</v>
      </c>
      <c r="B102" s="319">
        <v>570779.06000000006</v>
      </c>
      <c r="C102" s="319">
        <v>18666.5</v>
      </c>
      <c r="D102" s="319">
        <v>64941.99</v>
      </c>
      <c r="E102"/>
      <c r="F102"/>
      <c r="G102" s="319">
        <v>587026.29</v>
      </c>
      <c r="H102" s="319">
        <v>195291.54</v>
      </c>
      <c r="I102"/>
      <c r="J102"/>
      <c r="K102" s="319">
        <v>0</v>
      </c>
      <c r="L102" s="319">
        <v>69630</v>
      </c>
      <c r="M102"/>
      <c r="N102" s="319">
        <v>0</v>
      </c>
      <c r="O102"/>
      <c r="P102"/>
      <c r="Q102"/>
      <c r="R102" s="319">
        <v>-816001.24</v>
      </c>
      <c r="S102" s="319">
        <v>2046781.46</v>
      </c>
      <c r="T102" s="319">
        <v>826402.44</v>
      </c>
      <c r="U102" s="319">
        <v>258454</v>
      </c>
      <c r="V102" s="319">
        <v>480.76</v>
      </c>
      <c r="W102"/>
      <c r="X102" s="319">
        <v>879291</v>
      </c>
      <c r="Y102" s="319">
        <v>13500</v>
      </c>
      <c r="Z102" s="319">
        <v>1183945.8700000001</v>
      </c>
      <c r="AA102" s="319">
        <v>12592</v>
      </c>
      <c r="AB102"/>
      <c r="AC102" s="319">
        <v>415757.34</v>
      </c>
      <c r="AD102" s="319">
        <v>141842.32999999999</v>
      </c>
      <c r="AE102"/>
      <c r="AF102"/>
      <c r="AG102"/>
      <c r="AH102" s="319">
        <v>87695.5</v>
      </c>
    </row>
    <row r="103" spans="1:34" x14ac:dyDescent="0.25">
      <c r="A103" t="s">
        <v>2707</v>
      </c>
      <c r="B103" s="319">
        <v>536374.79</v>
      </c>
      <c r="C103" s="319">
        <v>136162</v>
      </c>
      <c r="D103" s="319">
        <v>52606.720000000001</v>
      </c>
      <c r="E103"/>
      <c r="F103"/>
      <c r="G103" s="319">
        <v>740436.98</v>
      </c>
      <c r="H103" s="319">
        <v>279670.92</v>
      </c>
      <c r="I103"/>
      <c r="J103"/>
      <c r="K103" s="319">
        <v>0</v>
      </c>
      <c r="L103" s="319">
        <v>90800</v>
      </c>
      <c r="M103"/>
      <c r="N103" s="319">
        <v>508</v>
      </c>
      <c r="O103"/>
      <c r="P103"/>
      <c r="Q103"/>
      <c r="R103" s="319">
        <v>-1643892.25</v>
      </c>
      <c r="S103" s="319">
        <v>3243756.17</v>
      </c>
      <c r="T103" s="319">
        <v>803001.33</v>
      </c>
      <c r="U103" s="319">
        <v>172996</v>
      </c>
      <c r="V103" s="319">
        <v>471.43</v>
      </c>
      <c r="W103"/>
      <c r="X103" s="319">
        <v>639183</v>
      </c>
      <c r="Y103" s="319">
        <v>36000</v>
      </c>
      <c r="Z103" s="319">
        <v>900737</v>
      </c>
      <c r="AA103" s="319">
        <v>13130</v>
      </c>
      <c r="AB103"/>
      <c r="AC103" s="319">
        <v>460862.95</v>
      </c>
      <c r="AD103" s="319">
        <v>182539.82</v>
      </c>
      <c r="AE103"/>
      <c r="AF103"/>
      <c r="AG103"/>
      <c r="AH103" s="319">
        <v>40302.5</v>
      </c>
    </row>
    <row r="104" spans="1:34" x14ac:dyDescent="0.25">
      <c r="A104" t="s">
        <v>2708</v>
      </c>
      <c r="B104" s="319">
        <v>425615.15</v>
      </c>
      <c r="C104" s="319">
        <v>9446.5</v>
      </c>
      <c r="D104" s="319">
        <v>32623.66</v>
      </c>
      <c r="E104"/>
      <c r="F104"/>
      <c r="G104" s="319">
        <v>361370.49</v>
      </c>
      <c r="H104" s="319">
        <v>126982.94</v>
      </c>
      <c r="I104"/>
      <c r="J104"/>
      <c r="K104" s="319">
        <v>3000</v>
      </c>
      <c r="L104" s="319">
        <v>61450</v>
      </c>
      <c r="M104" s="319">
        <v>0</v>
      </c>
      <c r="N104" s="319">
        <v>150</v>
      </c>
      <c r="O104"/>
      <c r="P104" s="319">
        <v>108572</v>
      </c>
      <c r="Q104"/>
      <c r="R104" s="319">
        <v>-1845990.18</v>
      </c>
      <c r="S104" s="319">
        <v>2614880.33</v>
      </c>
      <c r="T104" s="319">
        <v>747235.27</v>
      </c>
      <c r="U104"/>
      <c r="V104" s="319">
        <v>357.76</v>
      </c>
      <c r="W104"/>
      <c r="X104" s="319">
        <v>569898</v>
      </c>
      <c r="Y104" s="319">
        <v>47000</v>
      </c>
      <c r="Z104" s="319">
        <v>795587</v>
      </c>
      <c r="AA104" s="319">
        <v>15930</v>
      </c>
      <c r="AB104"/>
      <c r="AC104" s="319">
        <v>406527.65</v>
      </c>
      <c r="AD104" s="319">
        <v>116215.79</v>
      </c>
      <c r="AE104"/>
      <c r="AF104"/>
      <c r="AG104"/>
      <c r="AH104" s="319">
        <v>16254</v>
      </c>
    </row>
    <row r="105" spans="1:34" x14ac:dyDescent="0.25">
      <c r="A105" t="s">
        <v>2803</v>
      </c>
      <c r="B105" s="319">
        <v>418901.78</v>
      </c>
      <c r="C105" s="319">
        <v>9970</v>
      </c>
      <c r="D105" s="319">
        <v>28606.01</v>
      </c>
      <c r="E105"/>
      <c r="F105"/>
      <c r="G105" s="319">
        <v>551359.43999999994</v>
      </c>
      <c r="H105" s="319">
        <v>214183.36</v>
      </c>
      <c r="I105"/>
      <c r="J105"/>
      <c r="K105" s="319">
        <v>0</v>
      </c>
      <c r="L105" s="319">
        <v>78000</v>
      </c>
      <c r="M105" s="319">
        <v>37000</v>
      </c>
      <c r="N105" s="319">
        <v>-2146</v>
      </c>
      <c r="O105"/>
      <c r="P105"/>
      <c r="Q105"/>
      <c r="R105" s="319">
        <v>-689482.22</v>
      </c>
      <c r="S105" s="319">
        <v>1695120.4</v>
      </c>
      <c r="T105" s="319">
        <v>839203.64</v>
      </c>
      <c r="U105"/>
      <c r="V105" s="319">
        <v>342.02</v>
      </c>
      <c r="W105"/>
      <c r="X105" s="319">
        <v>1328237</v>
      </c>
      <c r="Y105"/>
      <c r="Z105" s="319">
        <v>1594707</v>
      </c>
      <c r="AA105" s="319">
        <v>5970</v>
      </c>
      <c r="AB105" s="319">
        <v>2336</v>
      </c>
      <c r="AC105" s="319">
        <v>295324.31</v>
      </c>
      <c r="AD105" s="319">
        <v>151316.44</v>
      </c>
      <c r="AE105"/>
      <c r="AF105"/>
      <c r="AG105"/>
      <c r="AH105" s="319">
        <v>13600.5</v>
      </c>
    </row>
    <row r="106" spans="1:34" x14ac:dyDescent="0.25">
      <c r="A106" t="s">
        <v>2709</v>
      </c>
      <c r="B106" s="319">
        <v>322668.52</v>
      </c>
      <c r="C106" s="319">
        <v>76544</v>
      </c>
      <c r="D106" s="319">
        <v>36243.79</v>
      </c>
      <c r="E106"/>
      <c r="F106"/>
      <c r="G106" s="319">
        <v>591342.65</v>
      </c>
      <c r="H106" s="319">
        <v>298028.11</v>
      </c>
      <c r="I106"/>
      <c r="J106"/>
      <c r="K106" s="319">
        <v>2327</v>
      </c>
      <c r="L106" s="319">
        <v>152194.29999999999</v>
      </c>
      <c r="M106" s="319">
        <v>4</v>
      </c>
      <c r="N106" s="319">
        <v>1147.1400000000001</v>
      </c>
      <c r="O106"/>
      <c r="P106"/>
      <c r="Q106"/>
      <c r="R106" s="319">
        <v>23887.32</v>
      </c>
      <c r="S106" s="319">
        <v>1187793.3799999999</v>
      </c>
      <c r="T106" s="319">
        <v>955870.35</v>
      </c>
      <c r="U106"/>
      <c r="V106" s="319">
        <v>427.87</v>
      </c>
      <c r="W106"/>
      <c r="X106" s="319">
        <v>913340</v>
      </c>
      <c r="Y106" s="319">
        <v>73200</v>
      </c>
      <c r="Z106" s="319">
        <v>1318055</v>
      </c>
      <c r="AA106" s="319">
        <v>16286</v>
      </c>
      <c r="AB106"/>
      <c r="AC106" s="319">
        <v>488429.49</v>
      </c>
      <c r="AD106" s="319">
        <v>159289.29999999999</v>
      </c>
      <c r="AE106"/>
      <c r="AF106"/>
      <c r="AG106"/>
      <c r="AH106" s="319">
        <v>3304.5</v>
      </c>
    </row>
    <row r="107" spans="1:34" x14ac:dyDescent="0.25">
      <c r="A107" t="s">
        <v>2710</v>
      </c>
      <c r="B107" s="319">
        <v>810357.92</v>
      </c>
      <c r="C107" s="319">
        <v>82007.55</v>
      </c>
      <c r="D107" s="319">
        <v>145859.53</v>
      </c>
      <c r="E107"/>
      <c r="F107"/>
      <c r="G107" s="319">
        <v>-1423507.43</v>
      </c>
      <c r="H107" s="319">
        <v>1022192.73</v>
      </c>
      <c r="I107"/>
      <c r="J107"/>
      <c r="K107" s="319">
        <v>14130</v>
      </c>
      <c r="L107" s="319">
        <v>279015</v>
      </c>
      <c r="M107" s="319">
        <v>330000</v>
      </c>
      <c r="N107" s="319">
        <v>5620.3</v>
      </c>
      <c r="O107"/>
      <c r="P107"/>
      <c r="Q107"/>
      <c r="R107" s="319">
        <v>-3744957.23</v>
      </c>
      <c r="S107" s="319">
        <v>4005245.62</v>
      </c>
      <c r="T107" s="319">
        <v>2347349.88</v>
      </c>
      <c r="U107"/>
      <c r="V107" s="319">
        <v>842.21</v>
      </c>
      <c r="W107"/>
      <c r="X107" s="319">
        <v>1137052</v>
      </c>
      <c r="Y107" s="319">
        <v>140400</v>
      </c>
      <c r="Z107" s="319">
        <v>1944704</v>
      </c>
      <c r="AA107" s="319">
        <v>3796</v>
      </c>
      <c r="AB107"/>
      <c r="AC107" s="319">
        <v>1500671.03</v>
      </c>
      <c r="AD107" s="319">
        <v>224741.15</v>
      </c>
      <c r="AE107"/>
      <c r="AF107"/>
      <c r="AG107"/>
      <c r="AH107" s="319">
        <v>203875.3</v>
      </c>
    </row>
    <row r="108" spans="1:34" x14ac:dyDescent="0.25">
      <c r="A108" t="s">
        <v>2711</v>
      </c>
      <c r="B108" s="319">
        <v>173997.21</v>
      </c>
      <c r="C108" s="319">
        <v>62082.75</v>
      </c>
      <c r="D108" s="319">
        <v>61053.07</v>
      </c>
      <c r="E108"/>
      <c r="F108"/>
      <c r="G108" s="319">
        <v>1104678.04</v>
      </c>
      <c r="H108" s="319">
        <v>1195575.8500000001</v>
      </c>
      <c r="I108"/>
      <c r="J108"/>
      <c r="K108" s="319">
        <v>16400</v>
      </c>
      <c r="L108" s="319">
        <v>116500</v>
      </c>
      <c r="M108"/>
      <c r="N108" s="319">
        <v>2528.71</v>
      </c>
      <c r="O108"/>
      <c r="P108"/>
      <c r="Q108"/>
      <c r="R108" s="319">
        <v>169251.43</v>
      </c>
      <c r="S108" s="319">
        <v>2324775.44</v>
      </c>
      <c r="T108" s="319">
        <v>1717109.17</v>
      </c>
      <c r="U108" s="319">
        <v>200000</v>
      </c>
      <c r="V108" s="319">
        <v>234.38</v>
      </c>
      <c r="W108"/>
      <c r="X108" s="319">
        <v>1717258</v>
      </c>
      <c r="Y108" s="319">
        <v>108600</v>
      </c>
      <c r="Z108" s="319">
        <v>2470294</v>
      </c>
      <c r="AA108" s="319">
        <v>11400</v>
      </c>
      <c r="AB108"/>
      <c r="AC108" s="319">
        <v>850848.77</v>
      </c>
      <c r="AD108" s="319">
        <v>357078.94</v>
      </c>
      <c r="AE108"/>
      <c r="AF108"/>
      <c r="AG108"/>
      <c r="AH108" s="319">
        <v>85648.5</v>
      </c>
    </row>
    <row r="109" spans="1:34" x14ac:dyDescent="0.25">
      <c r="A109" t="s">
        <v>2712</v>
      </c>
      <c r="B109" s="319">
        <v>645409.71</v>
      </c>
      <c r="C109" s="319">
        <v>55990.5</v>
      </c>
      <c r="D109" s="319">
        <v>89159.74</v>
      </c>
      <c r="E109"/>
      <c r="F109"/>
      <c r="G109" s="319">
        <v>890512.12</v>
      </c>
      <c r="H109" s="319">
        <v>259172.75</v>
      </c>
      <c r="I109"/>
      <c r="J109"/>
      <c r="K109" s="319">
        <v>12500</v>
      </c>
      <c r="L109" s="319">
        <v>113851.92</v>
      </c>
      <c r="M109" s="319">
        <v>263350</v>
      </c>
      <c r="N109" s="319">
        <v>1386.58</v>
      </c>
      <c r="O109"/>
      <c r="P109"/>
      <c r="Q109"/>
      <c r="R109" s="319">
        <v>-1110368.98</v>
      </c>
      <c r="S109" s="319">
        <v>2600171.63</v>
      </c>
      <c r="T109" s="319">
        <v>1838878.78</v>
      </c>
      <c r="U109" s="319">
        <v>103200</v>
      </c>
      <c r="V109" s="319">
        <v>659.8</v>
      </c>
      <c r="W109"/>
      <c r="X109" s="319">
        <v>946200</v>
      </c>
      <c r="Y109" s="319">
        <v>40200</v>
      </c>
      <c r="Z109" s="319">
        <v>1644324</v>
      </c>
      <c r="AA109" s="319">
        <v>40204</v>
      </c>
      <c r="AB109"/>
      <c r="AC109" s="319">
        <v>815913.87</v>
      </c>
      <c r="AD109" s="319">
        <v>256917.54</v>
      </c>
      <c r="AE109"/>
      <c r="AF109"/>
      <c r="AG109"/>
      <c r="AH109" s="319">
        <v>112425.5</v>
      </c>
    </row>
    <row r="110" spans="1:34" x14ac:dyDescent="0.25">
      <c r="A110" t="s">
        <v>2713</v>
      </c>
      <c r="B110" s="319">
        <v>1508370.32</v>
      </c>
      <c r="C110" s="319">
        <v>7854.2</v>
      </c>
      <c r="D110" s="319">
        <v>49618.23</v>
      </c>
      <c r="E110"/>
      <c r="F110"/>
      <c r="G110" s="319">
        <v>17728.75</v>
      </c>
      <c r="H110" s="319">
        <v>189943.69</v>
      </c>
      <c r="I110"/>
      <c r="J110"/>
      <c r="K110" s="319">
        <v>0</v>
      </c>
      <c r="L110" s="319">
        <v>73795.7</v>
      </c>
      <c r="M110" s="319">
        <v>21020</v>
      </c>
      <c r="N110" s="319">
        <v>1498</v>
      </c>
      <c r="O110"/>
      <c r="P110" s="319">
        <v>125000</v>
      </c>
      <c r="Q110"/>
      <c r="R110" s="319">
        <v>26117.27</v>
      </c>
      <c r="S110" s="319">
        <v>961037.76</v>
      </c>
      <c r="T110" s="319">
        <v>1985839.93</v>
      </c>
      <c r="U110"/>
      <c r="V110" s="319">
        <v>716.86</v>
      </c>
      <c r="W110"/>
      <c r="X110" s="319">
        <v>568411.69999999995</v>
      </c>
      <c r="Y110" s="319">
        <v>76008.88</v>
      </c>
      <c r="Z110" s="319">
        <v>980882.7</v>
      </c>
      <c r="AA110" s="319">
        <v>10380</v>
      </c>
      <c r="AB110"/>
      <c r="AC110" s="319">
        <v>830963.01</v>
      </c>
      <c r="AD110" s="319">
        <v>66567.08</v>
      </c>
      <c r="AE110"/>
      <c r="AF110"/>
      <c r="AG110"/>
      <c r="AH110" s="319">
        <v>177138.12</v>
      </c>
    </row>
    <row r="111" spans="1:34" x14ac:dyDescent="0.25">
      <c r="A111" t="s">
        <v>2714</v>
      </c>
      <c r="B111" s="319">
        <v>273847.01</v>
      </c>
      <c r="C111" s="319">
        <v>14703</v>
      </c>
      <c r="D111" s="319">
        <v>172128.53</v>
      </c>
      <c r="E111"/>
      <c r="F111"/>
      <c r="G111" s="319">
        <v>2</v>
      </c>
      <c r="H111" s="319">
        <v>319843.75</v>
      </c>
      <c r="I111"/>
      <c r="J111"/>
      <c r="K111" s="319">
        <v>0</v>
      </c>
      <c r="L111" s="319">
        <v>76772</v>
      </c>
      <c r="M111" s="319">
        <v>13830</v>
      </c>
      <c r="N111" s="319">
        <v>30.84</v>
      </c>
      <c r="O111"/>
      <c r="P111" s="319">
        <v>159520</v>
      </c>
      <c r="Q111"/>
      <c r="R111" s="319">
        <v>-287208.27</v>
      </c>
      <c r="S111" s="319">
        <v>852668.5</v>
      </c>
      <c r="T111" s="319">
        <v>1038408.94</v>
      </c>
      <c r="U111" s="319">
        <v>91300</v>
      </c>
      <c r="V111" s="319">
        <v>363.41</v>
      </c>
      <c r="W111"/>
      <c r="X111" s="319">
        <v>1055134.5</v>
      </c>
      <c r="Y111" s="319">
        <v>74385.09</v>
      </c>
      <c r="Z111" s="319">
        <v>1388190.5</v>
      </c>
      <c r="AA111" s="319">
        <v>25370</v>
      </c>
      <c r="AB111"/>
      <c r="AC111" s="319">
        <v>825159.48</v>
      </c>
      <c r="AD111" s="319">
        <v>41661.74</v>
      </c>
      <c r="AE111"/>
      <c r="AF111"/>
      <c r="AG111"/>
      <c r="AH111" s="319">
        <v>14299</v>
      </c>
    </row>
    <row r="112" spans="1:34" x14ac:dyDescent="0.25">
      <c r="A112" t="s">
        <v>2715</v>
      </c>
      <c r="B112" s="319">
        <v>488537.24</v>
      </c>
      <c r="C112" s="319">
        <v>129354.7</v>
      </c>
      <c r="D112" s="319">
        <v>117308.64</v>
      </c>
      <c r="E112"/>
      <c r="F112"/>
      <c r="G112" s="319">
        <v>544319.46</v>
      </c>
      <c r="H112" s="319">
        <v>130237.36</v>
      </c>
      <c r="I112"/>
      <c r="J112"/>
      <c r="K112" s="319">
        <v>0</v>
      </c>
      <c r="L112" s="319">
        <v>57763.3</v>
      </c>
      <c r="M112" s="319">
        <v>3130</v>
      </c>
      <c r="N112" s="319">
        <v>1257</v>
      </c>
      <c r="O112"/>
      <c r="P112" s="319">
        <v>193100</v>
      </c>
      <c r="Q112"/>
      <c r="R112" s="319">
        <v>-821871.65</v>
      </c>
      <c r="S112" s="319">
        <v>1993338.97</v>
      </c>
      <c r="T112" s="319">
        <v>1229431.81</v>
      </c>
      <c r="U112" s="319">
        <v>9000</v>
      </c>
      <c r="V112" s="319">
        <v>454.44</v>
      </c>
      <c r="W112"/>
      <c r="X112" s="319">
        <v>1063986</v>
      </c>
      <c r="Y112" s="319">
        <v>53992.33</v>
      </c>
      <c r="Z112" s="319">
        <v>1344344</v>
      </c>
      <c r="AA112" s="319">
        <v>10440</v>
      </c>
      <c r="AB112"/>
      <c r="AC112" s="319">
        <v>431922.28</v>
      </c>
      <c r="AD112" s="319">
        <v>79233.009999999995</v>
      </c>
      <c r="AE112"/>
      <c r="AF112"/>
      <c r="AG112"/>
      <c r="AH112" s="319">
        <v>507885.51</v>
      </c>
    </row>
    <row r="113" spans="1:34" x14ac:dyDescent="0.25">
      <c r="A113" t="s">
        <v>2716</v>
      </c>
      <c r="B113" s="319">
        <v>489795.25</v>
      </c>
      <c r="C113" s="319">
        <v>163547.85</v>
      </c>
      <c r="D113" s="319">
        <v>169894.55</v>
      </c>
      <c r="E113"/>
      <c r="F113"/>
      <c r="G113" s="319">
        <v>5</v>
      </c>
      <c r="H113" s="319">
        <v>161292</v>
      </c>
      <c r="I113"/>
      <c r="J113"/>
      <c r="K113" s="319">
        <v>0</v>
      </c>
      <c r="L113" s="319">
        <v>71338.3</v>
      </c>
      <c r="M113" s="319">
        <v>18980</v>
      </c>
      <c r="N113" s="319">
        <v>2000</v>
      </c>
      <c r="O113"/>
      <c r="P113" s="319">
        <v>86826</v>
      </c>
      <c r="Q113"/>
      <c r="R113" s="319">
        <v>-2423009.94</v>
      </c>
      <c r="S113" s="319">
        <v>3276385.87</v>
      </c>
      <c r="T113" s="319">
        <v>955058.33</v>
      </c>
      <c r="U113"/>
      <c r="V113" s="319">
        <v>633.5</v>
      </c>
      <c r="W113"/>
      <c r="X113" s="319">
        <v>730422</v>
      </c>
      <c r="Y113" s="319">
        <v>62751.87</v>
      </c>
      <c r="Z113" s="319">
        <v>1135734</v>
      </c>
      <c r="AA113" s="319">
        <v>13640</v>
      </c>
      <c r="AB113"/>
      <c r="AC113" s="319">
        <v>551468.57999999996</v>
      </c>
      <c r="AD113" s="319">
        <v>30527.4</v>
      </c>
      <c r="AE113" s="319">
        <v>6454.3</v>
      </c>
      <c r="AF113"/>
      <c r="AG113"/>
      <c r="AH113" s="319">
        <v>59027</v>
      </c>
    </row>
    <row r="114" spans="1:34" x14ac:dyDescent="0.25">
      <c r="A114" t="s">
        <v>2717</v>
      </c>
      <c r="B114" s="319">
        <v>484343.52</v>
      </c>
      <c r="C114" s="319">
        <v>18565.14</v>
      </c>
      <c r="D114" s="319">
        <v>329813.49</v>
      </c>
      <c r="E114"/>
      <c r="F114"/>
      <c r="G114" s="319">
        <v>666968.46</v>
      </c>
      <c r="H114" s="319">
        <v>629412.67000000004</v>
      </c>
      <c r="I114"/>
      <c r="J114"/>
      <c r="K114" s="319">
        <v>0</v>
      </c>
      <c r="L114" s="319">
        <v>73857.929999999993</v>
      </c>
      <c r="M114"/>
      <c r="N114" s="319">
        <v>571.66</v>
      </c>
      <c r="O114"/>
      <c r="P114" s="319">
        <v>242300</v>
      </c>
      <c r="Q114"/>
      <c r="R114" s="319">
        <v>-1602931.86</v>
      </c>
      <c r="S114" s="319">
        <v>3690825.96</v>
      </c>
      <c r="T114" s="319">
        <v>1002563.03</v>
      </c>
      <c r="U114"/>
      <c r="V114" s="319">
        <v>413.89</v>
      </c>
      <c r="W114"/>
      <c r="X114" s="319">
        <v>1112471.5</v>
      </c>
      <c r="Y114" s="319">
        <v>79244.070000000007</v>
      </c>
      <c r="Z114" s="319">
        <v>1449827.5</v>
      </c>
      <c r="AA114" s="319">
        <v>24720</v>
      </c>
      <c r="AB114"/>
      <c r="AC114" s="319">
        <v>744025.39</v>
      </c>
      <c r="AD114" s="319">
        <v>232756.8</v>
      </c>
      <c r="AE114" s="319">
        <v>2060.5500000000002</v>
      </c>
      <c r="AF114"/>
      <c r="AG114"/>
      <c r="AH114" s="319">
        <v>16822.66</v>
      </c>
    </row>
    <row r="115" spans="1:34" x14ac:dyDescent="0.25">
      <c r="A115" t="s">
        <v>2718</v>
      </c>
      <c r="B115" s="319">
        <v>1040620.47</v>
      </c>
      <c r="C115" s="319">
        <v>83054.97</v>
      </c>
      <c r="D115" s="319">
        <v>197647.57</v>
      </c>
      <c r="E115"/>
      <c r="F115"/>
      <c r="G115" s="319">
        <v>129550.71</v>
      </c>
      <c r="H115" s="319">
        <v>240909.57</v>
      </c>
      <c r="I115"/>
      <c r="J115"/>
      <c r="K115" s="319">
        <v>0</v>
      </c>
      <c r="L115" s="319">
        <v>58981.3</v>
      </c>
      <c r="M115" s="319">
        <v>3590</v>
      </c>
      <c r="N115" s="319">
        <v>0</v>
      </c>
      <c r="O115"/>
      <c r="P115" s="319">
        <v>136850</v>
      </c>
      <c r="Q115"/>
      <c r="R115" s="319">
        <v>-375169.68</v>
      </c>
      <c r="S115" s="319">
        <v>1854865.59</v>
      </c>
      <c r="T115" s="319">
        <v>1000272.83</v>
      </c>
      <c r="U115"/>
      <c r="V115" s="319">
        <v>1029.8699999999999</v>
      </c>
      <c r="W115"/>
      <c r="X115" s="319">
        <v>629081.5</v>
      </c>
      <c r="Y115" s="319">
        <v>56279.16</v>
      </c>
      <c r="Z115" s="319">
        <v>977591.5</v>
      </c>
      <c r="AA115" s="319">
        <v>8650</v>
      </c>
      <c r="AB115"/>
      <c r="AC115" s="319">
        <v>594776.09</v>
      </c>
      <c r="AD115" s="319">
        <v>47788.24</v>
      </c>
      <c r="AE115"/>
      <c r="AF115"/>
      <c r="AG115"/>
      <c r="AH115" s="319">
        <v>45191.45</v>
      </c>
    </row>
    <row r="116" spans="1:34" x14ac:dyDescent="0.25">
      <c r="A116" t="s">
        <v>2719</v>
      </c>
      <c r="B116" s="319">
        <v>744084.7</v>
      </c>
      <c r="C116" s="319">
        <v>31764.5</v>
      </c>
      <c r="D116" s="319">
        <v>370356.31</v>
      </c>
      <c r="E116"/>
      <c r="F116"/>
      <c r="G116" s="319">
        <v>234654.56</v>
      </c>
      <c r="H116" s="319">
        <v>825023.65</v>
      </c>
      <c r="I116"/>
      <c r="J116"/>
      <c r="K116" s="319">
        <v>0</v>
      </c>
      <c r="L116" s="319">
        <v>58731.3</v>
      </c>
      <c r="M116" s="319">
        <v>5000</v>
      </c>
      <c r="N116" s="319">
        <v>28.04</v>
      </c>
      <c r="O116"/>
      <c r="P116" s="319">
        <v>267219.8</v>
      </c>
      <c r="Q116"/>
      <c r="R116" s="319">
        <v>294380.02</v>
      </c>
      <c r="S116" s="319">
        <v>1808375.97</v>
      </c>
      <c r="T116" s="319">
        <v>789955.24</v>
      </c>
      <c r="U116" s="319">
        <v>169030</v>
      </c>
      <c r="V116" s="319">
        <v>869.11</v>
      </c>
      <c r="W116"/>
      <c r="X116" s="319">
        <v>977329.5</v>
      </c>
      <c r="Y116" s="319">
        <v>51687.9</v>
      </c>
      <c r="Z116" s="319">
        <v>1349203.5</v>
      </c>
      <c r="AA116" s="319">
        <v>9300</v>
      </c>
      <c r="AB116"/>
      <c r="AC116" s="319">
        <v>661701.39</v>
      </c>
      <c r="AD116" s="319">
        <v>160730.51999999999</v>
      </c>
      <c r="AE116" s="319">
        <v>6530.3</v>
      </c>
      <c r="AF116"/>
      <c r="AG116"/>
      <c r="AH116" s="319">
        <v>29257.45</v>
      </c>
    </row>
    <row r="117" spans="1:34" x14ac:dyDescent="0.25">
      <c r="A117" t="s">
        <v>2720</v>
      </c>
      <c r="B117" s="319">
        <v>1169911.6200000001</v>
      </c>
      <c r="C117" s="319">
        <v>28465.77</v>
      </c>
      <c r="D117" s="319">
        <v>309745.71999999997</v>
      </c>
      <c r="E117"/>
      <c r="F117"/>
      <c r="G117" s="319">
        <v>303259.19</v>
      </c>
      <c r="H117" s="319">
        <v>420188.97</v>
      </c>
      <c r="I117"/>
      <c r="J117"/>
      <c r="K117" s="319">
        <v>0</v>
      </c>
      <c r="L117" s="319">
        <v>70733</v>
      </c>
      <c r="M117" s="319">
        <v>22890</v>
      </c>
      <c r="N117" s="319">
        <v>2947.18</v>
      </c>
      <c r="O117"/>
      <c r="P117" s="319">
        <v>256023.5</v>
      </c>
      <c r="Q117"/>
      <c r="R117" s="319">
        <v>-212913.22</v>
      </c>
      <c r="S117" s="319">
        <v>2329931.42</v>
      </c>
      <c r="T117" s="319">
        <v>1190396.4099999999</v>
      </c>
      <c r="U117" s="319">
        <v>81200</v>
      </c>
      <c r="V117" s="319">
        <v>1713.68</v>
      </c>
      <c r="W117"/>
      <c r="X117" s="319">
        <v>1033700.5</v>
      </c>
      <c r="Y117" s="319">
        <v>72290.179999999993</v>
      </c>
      <c r="Z117" s="319">
        <v>1393736.5</v>
      </c>
      <c r="AA117" s="319">
        <v>24300</v>
      </c>
      <c r="AB117"/>
      <c r="AC117" s="319">
        <v>938310.65</v>
      </c>
      <c r="AD117" s="319">
        <v>141727.93</v>
      </c>
      <c r="AE117" s="319">
        <v>29840.45</v>
      </c>
      <c r="AF117"/>
      <c r="AG117"/>
      <c r="AH117" s="319">
        <v>89425.85</v>
      </c>
    </row>
    <row r="118" spans="1:34" x14ac:dyDescent="0.25">
      <c r="A118" t="s">
        <v>2721</v>
      </c>
      <c r="B118" s="319">
        <v>305216.15000000002</v>
      </c>
      <c r="C118" s="319">
        <v>15524.75</v>
      </c>
      <c r="D118" s="319">
        <v>30681.19</v>
      </c>
      <c r="E118"/>
      <c r="F118"/>
      <c r="G118" s="319">
        <v>1304333.78</v>
      </c>
      <c r="H118" s="319">
        <v>383414.68</v>
      </c>
      <c r="I118"/>
      <c r="J118"/>
      <c r="K118" s="319">
        <v>100000</v>
      </c>
      <c r="L118" s="319">
        <v>62181.22</v>
      </c>
      <c r="M118" s="319">
        <v>18420</v>
      </c>
      <c r="N118" s="319">
        <v>0</v>
      </c>
      <c r="O118"/>
      <c r="P118" s="319">
        <v>89400</v>
      </c>
      <c r="Q118"/>
      <c r="R118" s="319">
        <v>646072.69999999995</v>
      </c>
      <c r="S118" s="319">
        <v>857017.52</v>
      </c>
      <c r="T118" s="319">
        <v>1212450.67</v>
      </c>
      <c r="U118" s="319">
        <v>65580</v>
      </c>
      <c r="V118" s="319">
        <v>276.83999999999997</v>
      </c>
      <c r="W118"/>
      <c r="X118" s="319">
        <v>1081549</v>
      </c>
      <c r="Y118" s="319">
        <v>69770.539999999994</v>
      </c>
      <c r="Z118" s="319">
        <v>1392458</v>
      </c>
      <c r="AA118" s="319">
        <v>14180</v>
      </c>
      <c r="AB118"/>
      <c r="AC118" s="319">
        <v>590360.31999999995</v>
      </c>
      <c r="AD118" s="319">
        <v>135914.76999999999</v>
      </c>
      <c r="AE118"/>
      <c r="AF118"/>
      <c r="AG118"/>
      <c r="AH118" s="319">
        <v>30634.85</v>
      </c>
    </row>
    <row r="119" spans="1:34" x14ac:dyDescent="0.25">
      <c r="A119" t="s">
        <v>2804</v>
      </c>
      <c r="B119" s="319">
        <v>316761.02</v>
      </c>
      <c r="C119" s="319">
        <v>1206.53</v>
      </c>
      <c r="D119" s="319">
        <v>171340.18</v>
      </c>
      <c r="E119"/>
      <c r="F119"/>
      <c r="G119" s="319">
        <v>774967.25</v>
      </c>
      <c r="H119" s="319">
        <v>115187.71</v>
      </c>
      <c r="I119"/>
      <c r="J119"/>
      <c r="K119" s="319">
        <v>137920</v>
      </c>
      <c r="L119" s="319">
        <v>46660.68</v>
      </c>
      <c r="M119"/>
      <c r="N119" s="319">
        <v>1221</v>
      </c>
      <c r="O119"/>
      <c r="P119" s="319">
        <v>56140</v>
      </c>
      <c r="Q119"/>
      <c r="R119" s="319">
        <v>-1668028.76</v>
      </c>
      <c r="S119" s="319">
        <v>2768353.45</v>
      </c>
      <c r="T119" s="319">
        <v>748716.37</v>
      </c>
      <c r="U119" s="319">
        <v>14400</v>
      </c>
      <c r="V119" s="319">
        <v>194.5</v>
      </c>
      <c r="W119"/>
      <c r="X119" s="319">
        <v>443835</v>
      </c>
      <c r="Y119" s="319">
        <v>58467.15</v>
      </c>
      <c r="Z119" s="319">
        <v>710449</v>
      </c>
      <c r="AA119" s="319">
        <v>8850</v>
      </c>
      <c r="AB119"/>
      <c r="AC119" s="319">
        <v>345472.06</v>
      </c>
      <c r="AD119" s="319">
        <v>128496.88</v>
      </c>
      <c r="AE119" s="319">
        <v>1520.95</v>
      </c>
      <c r="AF119"/>
      <c r="AG119"/>
      <c r="AH119" s="319">
        <v>33627.81</v>
      </c>
    </row>
    <row r="120" spans="1:34" x14ac:dyDescent="0.25">
      <c r="A120" t="s">
        <v>2805</v>
      </c>
      <c r="B120" s="319">
        <v>931082.21</v>
      </c>
      <c r="C120" s="319">
        <v>35796.400000000001</v>
      </c>
      <c r="D120" s="319">
        <v>17102.32</v>
      </c>
      <c r="E120"/>
      <c r="F120"/>
      <c r="G120" s="319">
        <v>304939.33</v>
      </c>
      <c r="H120" s="319">
        <v>96964.42</v>
      </c>
      <c r="I120"/>
      <c r="J120"/>
      <c r="K120" s="319">
        <v>60000</v>
      </c>
      <c r="L120" s="319">
        <v>84593.18</v>
      </c>
      <c r="M120" s="319">
        <v>5120</v>
      </c>
      <c r="N120" s="319">
        <v>396</v>
      </c>
      <c r="O120"/>
      <c r="P120" s="319">
        <v>49734</v>
      </c>
      <c r="Q120"/>
      <c r="R120" s="319">
        <v>-2166194.1800000002</v>
      </c>
      <c r="S120" s="319">
        <v>3313708.59</v>
      </c>
      <c r="T120" s="319">
        <v>799979</v>
      </c>
      <c r="U120"/>
      <c r="V120" s="319">
        <v>901.31</v>
      </c>
      <c r="W120"/>
      <c r="X120" s="319">
        <v>1456672</v>
      </c>
      <c r="Y120" s="319">
        <v>80465.63</v>
      </c>
      <c r="Z120" s="319">
        <v>1729546</v>
      </c>
      <c r="AA120" s="319">
        <v>9920</v>
      </c>
      <c r="AB120"/>
      <c r="AC120" s="319">
        <v>452150.07</v>
      </c>
      <c r="AD120" s="319">
        <v>74419.12</v>
      </c>
      <c r="AE120" s="319">
        <v>14698.88</v>
      </c>
      <c r="AF120"/>
      <c r="AG120"/>
      <c r="AH120" s="319">
        <v>18756.78</v>
      </c>
    </row>
    <row r="121" spans="1:34" x14ac:dyDescent="0.25">
      <c r="A121" t="s">
        <v>2817</v>
      </c>
      <c r="B121" s="319">
        <v>527369.77</v>
      </c>
      <c r="C121" s="319">
        <v>13527.7</v>
      </c>
      <c r="D121" s="319">
        <v>74827.89</v>
      </c>
      <c r="E121"/>
      <c r="F121"/>
      <c r="G121" s="319">
        <v>448044.99</v>
      </c>
      <c r="H121" s="319">
        <v>174283.88</v>
      </c>
      <c r="I121"/>
      <c r="J121"/>
      <c r="K121" s="319">
        <v>0</v>
      </c>
      <c r="L121" s="319">
        <v>46771.3</v>
      </c>
      <c r="M121" s="319">
        <v>120000</v>
      </c>
      <c r="N121" s="319">
        <v>228.97</v>
      </c>
      <c r="O121"/>
      <c r="P121" s="319">
        <v>3865</v>
      </c>
      <c r="Q121"/>
      <c r="R121" s="319">
        <v>-2448064.44</v>
      </c>
      <c r="S121" s="319">
        <v>3532326.06</v>
      </c>
      <c r="T121" s="319">
        <v>851900.79</v>
      </c>
      <c r="U121"/>
      <c r="V121" s="319">
        <v>419.04</v>
      </c>
      <c r="W121"/>
      <c r="X121" s="319">
        <v>272737.5</v>
      </c>
      <c r="Y121" s="319">
        <v>48247.76</v>
      </c>
      <c r="Z121" s="319">
        <v>564531.5</v>
      </c>
      <c r="AA121" s="319">
        <v>10420</v>
      </c>
      <c r="AB121"/>
      <c r="AC121" s="319">
        <v>442591.83</v>
      </c>
      <c r="AD121" s="319">
        <v>135638.26999999999</v>
      </c>
      <c r="AE121"/>
      <c r="AF121"/>
      <c r="AG121"/>
      <c r="AH121" s="319">
        <v>37196.15</v>
      </c>
    </row>
    <row r="122" spans="1:34" x14ac:dyDescent="0.25">
      <c r="A122" t="s">
        <v>2722</v>
      </c>
      <c r="B122" s="319">
        <v>318901.83</v>
      </c>
      <c r="C122" s="319">
        <v>25440</v>
      </c>
      <c r="D122" s="319">
        <v>166829.95000000001</v>
      </c>
      <c r="E122"/>
      <c r="F122"/>
      <c r="G122" s="319">
        <v>1047759.25</v>
      </c>
      <c r="H122" s="319">
        <v>377416.17</v>
      </c>
      <c r="I122"/>
      <c r="J122"/>
      <c r="K122" s="319">
        <v>0</v>
      </c>
      <c r="L122" s="319">
        <v>81740</v>
      </c>
      <c r="M122"/>
      <c r="N122" s="319">
        <v>14.4</v>
      </c>
      <c r="O122"/>
      <c r="P122" s="319">
        <v>345000</v>
      </c>
      <c r="Q122" s="319">
        <v>327406.69</v>
      </c>
      <c r="R122" s="319">
        <v>380722.05</v>
      </c>
      <c r="S122" s="319">
        <v>1454124.22</v>
      </c>
      <c r="T122" s="319">
        <v>941053.37</v>
      </c>
      <c r="U122"/>
      <c r="V122" s="319">
        <v>410.01</v>
      </c>
      <c r="W122"/>
      <c r="X122" s="319">
        <v>942218.2</v>
      </c>
      <c r="Y122" s="319">
        <v>112800</v>
      </c>
      <c r="Z122" s="319">
        <v>1491371.2</v>
      </c>
      <c r="AA122" s="319">
        <v>8980</v>
      </c>
      <c r="AB122" s="319">
        <v>9340</v>
      </c>
      <c r="AC122" s="319">
        <v>848379.9</v>
      </c>
      <c r="AD122" s="319">
        <v>197986.64</v>
      </c>
      <c r="AE122"/>
      <c r="AF122"/>
      <c r="AG122"/>
      <c r="AH122" s="319">
        <v>93084</v>
      </c>
    </row>
    <row r="123" spans="1:34" x14ac:dyDescent="0.25">
      <c r="A123" t="s">
        <v>2723</v>
      </c>
      <c r="B123" s="319">
        <v>588637.02</v>
      </c>
      <c r="C123" s="319">
        <v>0</v>
      </c>
      <c r="D123" s="319">
        <v>87455.58</v>
      </c>
      <c r="E123"/>
      <c r="F123"/>
      <c r="G123" s="319">
        <v>123490.75</v>
      </c>
      <c r="H123" s="319">
        <v>168169.42</v>
      </c>
      <c r="I123"/>
      <c r="J123"/>
      <c r="K123" s="319">
        <v>14500</v>
      </c>
      <c r="L123" s="319">
        <v>51045.37</v>
      </c>
      <c r="M123"/>
      <c r="N123" s="319">
        <v>613.79999999999995</v>
      </c>
      <c r="O123"/>
      <c r="P123"/>
      <c r="Q123" s="319">
        <v>344369.91999999998</v>
      </c>
      <c r="R123" s="319">
        <v>-4509826.8600000003</v>
      </c>
      <c r="S123" s="319">
        <v>5145573.0199999996</v>
      </c>
      <c r="T123" s="319">
        <v>865588.15</v>
      </c>
      <c r="U123" s="319">
        <v>143000</v>
      </c>
      <c r="V123" s="319">
        <v>790.11</v>
      </c>
      <c r="W123"/>
      <c r="X123" s="319">
        <v>1657603</v>
      </c>
      <c r="Y123" s="319">
        <v>99700</v>
      </c>
      <c r="Z123" s="319">
        <v>2158907</v>
      </c>
      <c r="AA123" s="319">
        <v>4550</v>
      </c>
      <c r="AB123" s="319">
        <v>12360</v>
      </c>
      <c r="AC123" s="319">
        <v>459100</v>
      </c>
      <c r="AD123" s="319">
        <v>74265.84</v>
      </c>
      <c r="AE123"/>
      <c r="AF123"/>
      <c r="AG123"/>
      <c r="AH123" s="319">
        <v>136020.9</v>
      </c>
    </row>
    <row r="124" spans="1:34" x14ac:dyDescent="0.25">
      <c r="A124" t="s">
        <v>2724</v>
      </c>
      <c r="B124" s="319">
        <v>56266.54</v>
      </c>
      <c r="C124" s="319">
        <v>0</v>
      </c>
      <c r="D124" s="319">
        <v>44456.32</v>
      </c>
      <c r="E124" s="319">
        <v>0</v>
      </c>
      <c r="F124" s="319">
        <v>0</v>
      </c>
      <c r="G124" s="319">
        <v>2</v>
      </c>
      <c r="H124" s="319">
        <v>6157.04</v>
      </c>
      <c r="I124" s="319">
        <v>0</v>
      </c>
      <c r="J124" s="319">
        <v>0</v>
      </c>
      <c r="K124" s="319">
        <v>-4500</v>
      </c>
      <c r="L124" s="319">
        <v>-36109.03</v>
      </c>
      <c r="M124" s="319">
        <v>0</v>
      </c>
      <c r="N124" s="319">
        <v>-184130</v>
      </c>
      <c r="O124" s="319">
        <v>0</v>
      </c>
      <c r="P124" s="319">
        <v>0</v>
      </c>
      <c r="Q124" s="319">
        <v>0</v>
      </c>
      <c r="R124" s="319">
        <v>-2228729.12</v>
      </c>
      <c r="S124" s="319">
        <v>2682356.15</v>
      </c>
      <c r="T124" s="319">
        <v>410012.69</v>
      </c>
      <c r="U124" s="319">
        <v>0</v>
      </c>
      <c r="V124" s="319">
        <v>152.81</v>
      </c>
      <c r="W124" s="319">
        <v>0</v>
      </c>
      <c r="X124" s="319">
        <v>135094</v>
      </c>
      <c r="Y124" s="319">
        <v>55000</v>
      </c>
      <c r="Z124" s="319">
        <v>326842</v>
      </c>
      <c r="AA124"/>
      <c r="AB124" s="319">
        <v>19300</v>
      </c>
      <c r="AC124" s="319">
        <v>370100.32</v>
      </c>
      <c r="AD124" s="319">
        <v>3333.28</v>
      </c>
      <c r="AE124"/>
      <c r="AF124" s="319">
        <v>0</v>
      </c>
      <c r="AG124" s="319">
        <v>0</v>
      </c>
      <c r="AH124" s="319">
        <v>2690</v>
      </c>
    </row>
    <row r="125" spans="1:34" x14ac:dyDescent="0.25">
      <c r="A125" t="s">
        <v>2725</v>
      </c>
      <c r="B125" s="319">
        <v>422963.96</v>
      </c>
      <c r="C125" s="319">
        <v>14000</v>
      </c>
      <c r="D125" s="319">
        <v>50315.35</v>
      </c>
      <c r="E125"/>
      <c r="F125"/>
      <c r="G125" s="319">
        <v>391009.08</v>
      </c>
      <c r="H125" s="319">
        <v>36518.21</v>
      </c>
      <c r="I125"/>
      <c r="J125"/>
      <c r="K125" s="319">
        <v>0</v>
      </c>
      <c r="L125" s="319">
        <v>110349.14</v>
      </c>
      <c r="M125"/>
      <c r="N125" s="319">
        <v>274.39999999999998</v>
      </c>
      <c r="O125"/>
      <c r="P125" s="319">
        <v>70000</v>
      </c>
      <c r="Q125" s="319">
        <v>102744.46</v>
      </c>
      <c r="R125" s="319">
        <v>-1206971.3999999999</v>
      </c>
      <c r="S125" s="319">
        <v>2132666.9300000002</v>
      </c>
      <c r="T125" s="319">
        <v>553847.17000000004</v>
      </c>
      <c r="U125"/>
      <c r="V125" s="319">
        <v>532.36</v>
      </c>
      <c r="W125"/>
      <c r="X125" s="319">
        <v>826360.5</v>
      </c>
      <c r="Y125" s="319">
        <v>83200</v>
      </c>
      <c r="Z125" s="319">
        <v>1160097.5</v>
      </c>
      <c r="AA125"/>
      <c r="AB125"/>
      <c r="AC125" s="319">
        <v>485195.48</v>
      </c>
      <c r="AD125" s="319">
        <v>103263.98</v>
      </c>
      <c r="AE125"/>
      <c r="AF125"/>
      <c r="AG125"/>
      <c r="AH125" s="319">
        <v>9640</v>
      </c>
    </row>
    <row r="126" spans="1:34" x14ac:dyDescent="0.25">
      <c r="A126" t="s">
        <v>2726</v>
      </c>
      <c r="B126" s="319">
        <v>621399.38</v>
      </c>
      <c r="C126" s="319">
        <v>0</v>
      </c>
      <c r="D126" s="319">
        <v>88132.44</v>
      </c>
      <c r="E126"/>
      <c r="F126"/>
      <c r="G126" s="319">
        <v>881087.87</v>
      </c>
      <c r="H126" s="319">
        <v>116697.43</v>
      </c>
      <c r="I126"/>
      <c r="J126"/>
      <c r="K126" s="319">
        <v>0</v>
      </c>
      <c r="L126" s="319">
        <v>58361.5</v>
      </c>
      <c r="M126"/>
      <c r="N126" s="319">
        <v>0.9</v>
      </c>
      <c r="O126"/>
      <c r="P126"/>
      <c r="Q126"/>
      <c r="R126" s="319">
        <v>-907694.82</v>
      </c>
      <c r="S126" s="319">
        <v>2748053.22</v>
      </c>
      <c r="T126" s="319">
        <v>1080221.3999999999</v>
      </c>
      <c r="U126"/>
      <c r="V126" s="319">
        <v>865.35</v>
      </c>
      <c r="W126"/>
      <c r="X126" s="319">
        <v>1221797.5</v>
      </c>
      <c r="Y126" s="319">
        <v>103900</v>
      </c>
      <c r="Z126" s="319">
        <v>1642216.5</v>
      </c>
      <c r="AA126" s="319">
        <v>18370</v>
      </c>
      <c r="AB126" s="319">
        <v>4980</v>
      </c>
      <c r="AC126" s="319">
        <v>590130.63</v>
      </c>
      <c r="AD126" s="319">
        <v>108569.76</v>
      </c>
      <c r="AE126"/>
      <c r="AF126"/>
      <c r="AG126"/>
      <c r="AH126" s="319">
        <v>233921.04</v>
      </c>
    </row>
    <row r="127" spans="1:34" x14ac:dyDescent="0.25">
      <c r="A127" t="s">
        <v>2727</v>
      </c>
      <c r="B127" s="319">
        <v>934876.74</v>
      </c>
      <c r="C127" s="319">
        <v>0</v>
      </c>
      <c r="D127" s="319">
        <v>21469.599999999999</v>
      </c>
      <c r="E127"/>
      <c r="F127"/>
      <c r="G127" s="319">
        <v>280364.88</v>
      </c>
      <c r="H127" s="319">
        <v>487340.88</v>
      </c>
      <c r="I127"/>
      <c r="J127"/>
      <c r="K127" s="319">
        <v>0</v>
      </c>
      <c r="L127" s="319">
        <v>155727.26999999999</v>
      </c>
      <c r="M127"/>
      <c r="N127" s="319">
        <v>5000</v>
      </c>
      <c r="O127"/>
      <c r="P127"/>
      <c r="Q127" s="319">
        <v>596494.93999999994</v>
      </c>
      <c r="R127" s="319">
        <v>-1157841.51</v>
      </c>
      <c r="S127" s="319">
        <v>2407634.36</v>
      </c>
      <c r="T127" s="319">
        <v>515128.68</v>
      </c>
      <c r="U127"/>
      <c r="V127" s="319">
        <v>1203.01</v>
      </c>
      <c r="W127"/>
      <c r="X127" s="319">
        <v>687327</v>
      </c>
      <c r="Y127" s="319">
        <v>62000</v>
      </c>
      <c r="Z127" s="319">
        <v>1048522</v>
      </c>
      <c r="AA127" s="319">
        <v>23640</v>
      </c>
      <c r="AB127" s="319">
        <v>4810</v>
      </c>
      <c r="AC127" s="319">
        <v>398897.84</v>
      </c>
      <c r="AD127" s="319">
        <v>38808.559999999998</v>
      </c>
      <c r="AE127"/>
      <c r="AF127"/>
      <c r="AG127"/>
      <c r="AH127" s="319">
        <v>33943.25</v>
      </c>
    </row>
    <row r="128" spans="1:34" x14ac:dyDescent="0.25">
      <c r="A128" t="s">
        <v>2728</v>
      </c>
      <c r="B128" s="319">
        <v>228257.55</v>
      </c>
      <c r="C128" s="319">
        <v>0</v>
      </c>
      <c r="D128" s="319">
        <v>36469.050000000003</v>
      </c>
      <c r="E128"/>
      <c r="F128"/>
      <c r="G128" s="319">
        <v>2217731.9700000002</v>
      </c>
      <c r="H128" s="319">
        <v>-424264.2</v>
      </c>
      <c r="I128"/>
      <c r="J128"/>
      <c r="K128" s="319">
        <v>2800</v>
      </c>
      <c r="L128" s="319">
        <v>49000</v>
      </c>
      <c r="M128"/>
      <c r="N128" s="319">
        <v>-604.61</v>
      </c>
      <c r="O128"/>
      <c r="P128"/>
      <c r="Q128"/>
      <c r="R128" s="319">
        <v>-1111055.22</v>
      </c>
      <c r="S128" s="319">
        <v>3580405.02</v>
      </c>
      <c r="T128" s="319">
        <v>465270.5</v>
      </c>
      <c r="U128"/>
      <c r="V128" s="319">
        <v>555.9</v>
      </c>
      <c r="W128"/>
      <c r="X128" s="319">
        <v>1064770</v>
      </c>
      <c r="Y128" s="319">
        <v>74170</v>
      </c>
      <c r="Z128" s="319">
        <v>1458024</v>
      </c>
      <c r="AA128" s="319">
        <v>2740</v>
      </c>
      <c r="AB128" s="319">
        <v>1880</v>
      </c>
      <c r="AC128" s="319">
        <v>532166.63</v>
      </c>
      <c r="AD128" s="319">
        <v>58771.839999999997</v>
      </c>
      <c r="AE128"/>
      <c r="AF128"/>
      <c r="AG128"/>
      <c r="AH128" s="319">
        <v>13534.75</v>
      </c>
    </row>
    <row r="129" spans="1:34" x14ac:dyDescent="0.25">
      <c r="A129" t="s">
        <v>2729</v>
      </c>
      <c r="B129" s="319">
        <v>1029039.35</v>
      </c>
      <c r="C129" s="319">
        <v>10450.5</v>
      </c>
      <c r="D129" s="319">
        <v>98320.87</v>
      </c>
      <c r="E129"/>
      <c r="F129"/>
      <c r="G129" s="319">
        <v>297271.08</v>
      </c>
      <c r="H129" s="319">
        <v>29411.52</v>
      </c>
      <c r="I129"/>
      <c r="J129"/>
      <c r="K129"/>
      <c r="L129" s="319">
        <v>35000</v>
      </c>
      <c r="M129"/>
      <c r="N129" s="319">
        <v>216700</v>
      </c>
      <c r="O129"/>
      <c r="P129"/>
      <c r="Q129" s="319">
        <v>1275271.24</v>
      </c>
      <c r="R129" s="319">
        <v>-2413945.5</v>
      </c>
      <c r="S129" s="319">
        <v>2242898.44</v>
      </c>
      <c r="T129" s="319">
        <v>661330.88</v>
      </c>
      <c r="U129" s="319">
        <v>60500</v>
      </c>
      <c r="V129" s="319">
        <v>1196.06</v>
      </c>
      <c r="W129"/>
      <c r="X129" s="319">
        <v>1222960</v>
      </c>
      <c r="Y129"/>
      <c r="Z129" s="319">
        <v>1378035</v>
      </c>
      <c r="AA129" s="319">
        <v>35960</v>
      </c>
      <c r="AB129"/>
      <c r="AC129" s="319">
        <v>356969.8</v>
      </c>
      <c r="AD129" s="319">
        <v>60838</v>
      </c>
      <c r="AE129"/>
      <c r="AF129"/>
      <c r="AG129"/>
      <c r="AH129" s="319">
        <v>5615</v>
      </c>
    </row>
    <row r="130" spans="1:34" x14ac:dyDescent="0.25">
      <c r="A130" t="s">
        <v>2806</v>
      </c>
      <c r="B130" s="319">
        <v>550590.94999999995</v>
      </c>
      <c r="C130" s="319">
        <v>0</v>
      </c>
      <c r="D130" s="319">
        <v>37253.870000000003</v>
      </c>
      <c r="E130"/>
      <c r="F130"/>
      <c r="G130" s="319">
        <v>-3455</v>
      </c>
      <c r="H130" s="319">
        <v>556280.22</v>
      </c>
      <c r="I130"/>
      <c r="J130"/>
      <c r="K130"/>
      <c r="L130" s="319">
        <v>147631.67999999999</v>
      </c>
      <c r="M130"/>
      <c r="N130" s="319">
        <v>64715</v>
      </c>
      <c r="O130"/>
      <c r="P130"/>
      <c r="Q130" s="319">
        <v>-4189079.08</v>
      </c>
      <c r="R130" s="319">
        <v>1318761.6200000001</v>
      </c>
      <c r="S130" s="319">
        <v>3888577.01</v>
      </c>
      <c r="T130" s="319">
        <v>690929.58</v>
      </c>
      <c r="U130"/>
      <c r="V130" s="319">
        <v>561.96</v>
      </c>
      <c r="W130"/>
      <c r="X130" s="319">
        <v>812257.8</v>
      </c>
      <c r="Y130" s="319">
        <v>10200</v>
      </c>
      <c r="Z130" s="319">
        <v>1035023.8</v>
      </c>
      <c r="AA130" s="319">
        <v>17070</v>
      </c>
      <c r="AB130" s="319">
        <v>3820</v>
      </c>
      <c r="AC130" s="319">
        <v>505181.73</v>
      </c>
      <c r="AD130" s="319">
        <v>39930</v>
      </c>
      <c r="AE130"/>
      <c r="AF130"/>
      <c r="AG130"/>
      <c r="AH130" s="319">
        <v>2860</v>
      </c>
    </row>
    <row r="131" spans="1:34" x14ac:dyDescent="0.25">
      <c r="A131" t="s">
        <v>2807</v>
      </c>
      <c r="B131" s="319">
        <v>70085.25</v>
      </c>
      <c r="C131" s="319">
        <v>0</v>
      </c>
      <c r="D131" s="319">
        <v>51372.24</v>
      </c>
      <c r="E131"/>
      <c r="F131"/>
      <c r="G131" s="319">
        <v>3442115.57</v>
      </c>
      <c r="H131" s="319">
        <v>256108.88</v>
      </c>
      <c r="I131"/>
      <c r="J131"/>
      <c r="K131"/>
      <c r="L131" s="319">
        <v>20700</v>
      </c>
      <c r="M131"/>
      <c r="N131" s="319">
        <v>55249</v>
      </c>
      <c r="O131"/>
      <c r="P131"/>
      <c r="Q131" s="319">
        <v>-3262091.58</v>
      </c>
      <c r="R131" s="319">
        <v>1248941.1399999999</v>
      </c>
      <c r="S131" s="319">
        <v>6097995.7300000004</v>
      </c>
      <c r="T131" s="319">
        <v>505439.83</v>
      </c>
      <c r="U131"/>
      <c r="V131" s="319">
        <v>157.52000000000001</v>
      </c>
      <c r="W131"/>
      <c r="X131" s="319">
        <v>490620</v>
      </c>
      <c r="Y131" s="319">
        <v>58800</v>
      </c>
      <c r="Z131" s="319">
        <v>709385</v>
      </c>
      <c r="AA131" s="319">
        <v>1940</v>
      </c>
      <c r="AB131" s="319">
        <v>1760</v>
      </c>
      <c r="AC131" s="319">
        <v>457956.96</v>
      </c>
      <c r="AD131" s="319">
        <v>198943.96</v>
      </c>
      <c r="AE131"/>
      <c r="AF131"/>
      <c r="AG131"/>
      <c r="AH131" s="319">
        <v>26143.78</v>
      </c>
    </row>
    <row r="132" spans="1:34" x14ac:dyDescent="0.25">
      <c r="A132" t="s">
        <v>2730</v>
      </c>
      <c r="B132" s="319">
        <v>403940.79</v>
      </c>
      <c r="C132" s="319">
        <v>57846</v>
      </c>
      <c r="D132" s="319">
        <v>210818.3</v>
      </c>
      <c r="E132"/>
      <c r="F132"/>
      <c r="G132" s="319">
        <v>473704.35</v>
      </c>
      <c r="H132" s="319">
        <v>82978.990000000005</v>
      </c>
      <c r="I132"/>
      <c r="J132"/>
      <c r="K132"/>
      <c r="L132" s="319">
        <v>95521.88</v>
      </c>
      <c r="M132"/>
      <c r="N132" s="319">
        <v>7338</v>
      </c>
      <c r="O132"/>
      <c r="P132" s="319">
        <v>61620</v>
      </c>
      <c r="Q132"/>
      <c r="R132" s="319">
        <v>-2108062.81</v>
      </c>
      <c r="S132" s="319">
        <v>3801436</v>
      </c>
      <c r="T132" s="319">
        <v>1241180.05</v>
      </c>
      <c r="U132"/>
      <c r="V132" s="319">
        <v>632.61</v>
      </c>
      <c r="W132"/>
      <c r="X132" s="319">
        <v>866300.86</v>
      </c>
      <c r="Y132" s="319">
        <v>292477.14</v>
      </c>
      <c r="Z132" s="319">
        <v>1553674.86</v>
      </c>
      <c r="AA132" s="319">
        <v>15284</v>
      </c>
      <c r="AB132"/>
      <c r="AC132" s="319">
        <v>1122101</v>
      </c>
      <c r="AD132" s="319">
        <v>122804.94</v>
      </c>
      <c r="AE132"/>
      <c r="AF132"/>
      <c r="AG132"/>
      <c r="AH132" s="319">
        <v>215290.5</v>
      </c>
    </row>
    <row r="133" spans="1:34" x14ac:dyDescent="0.25">
      <c r="A133" t="s">
        <v>2731</v>
      </c>
      <c r="B133" s="319">
        <v>762984.87</v>
      </c>
      <c r="C133" s="319">
        <v>6100</v>
      </c>
      <c r="D133" s="319">
        <v>284335.78000000003</v>
      </c>
      <c r="E133"/>
      <c r="F133"/>
      <c r="G133" s="319">
        <v>392044.4</v>
      </c>
      <c r="H133" s="319">
        <v>16306.68</v>
      </c>
      <c r="I133"/>
      <c r="J133"/>
      <c r="K133" s="319">
        <v>0</v>
      </c>
      <c r="L133" s="319">
        <v>68264.179999999993</v>
      </c>
      <c r="M133"/>
      <c r="N133" s="319">
        <v>5814</v>
      </c>
      <c r="O133"/>
      <c r="P133" s="319">
        <v>334531</v>
      </c>
      <c r="Q133"/>
      <c r="R133" s="319">
        <v>-939403.7</v>
      </c>
      <c r="S133" s="319">
        <v>2453088.7400000002</v>
      </c>
      <c r="T133" s="319">
        <v>1130540.01</v>
      </c>
      <c r="U133"/>
      <c r="V133" s="319">
        <v>859.48</v>
      </c>
      <c r="W133"/>
      <c r="X133" s="319">
        <v>764813</v>
      </c>
      <c r="Y133" s="319">
        <v>132800</v>
      </c>
      <c r="Z133" s="319">
        <v>1390927</v>
      </c>
      <c r="AA133" s="319">
        <v>13054</v>
      </c>
      <c r="AB133"/>
      <c r="AC133" s="319">
        <v>885893.99</v>
      </c>
      <c r="AD133" s="319">
        <v>25920.48</v>
      </c>
      <c r="AE133"/>
      <c r="AF133"/>
      <c r="AG133"/>
      <c r="AH133" s="319">
        <v>173739.51</v>
      </c>
    </row>
    <row r="134" spans="1:34" x14ac:dyDescent="0.25">
      <c r="A134" t="s">
        <v>2732</v>
      </c>
      <c r="B134" s="319">
        <v>220488.95</v>
      </c>
      <c r="C134" s="319">
        <v>1201.9000000000001</v>
      </c>
      <c r="D134" s="319">
        <v>353692.58</v>
      </c>
      <c r="E134"/>
      <c r="F134"/>
      <c r="G134" s="319">
        <v>315840.78999999998</v>
      </c>
      <c r="H134" s="319">
        <v>626527.38</v>
      </c>
      <c r="I134"/>
      <c r="J134"/>
      <c r="K134" s="319">
        <v>0</v>
      </c>
      <c r="L134" s="319">
        <v>81258.03</v>
      </c>
      <c r="M134"/>
      <c r="N134" s="319">
        <v>2978</v>
      </c>
      <c r="O134"/>
      <c r="P134" s="319">
        <v>35000</v>
      </c>
      <c r="Q134"/>
      <c r="R134" s="319">
        <v>-1199340.29</v>
      </c>
      <c r="S134" s="319">
        <v>3154882.42</v>
      </c>
      <c r="T134" s="319">
        <v>1416592.25</v>
      </c>
      <c r="U134" s="319">
        <v>162200</v>
      </c>
      <c r="V134" s="319">
        <v>603.17999999999995</v>
      </c>
      <c r="W134"/>
      <c r="X134" s="319">
        <v>1783128</v>
      </c>
      <c r="Y134" s="319">
        <v>68500</v>
      </c>
      <c r="Z134" s="319">
        <v>2356650</v>
      </c>
      <c r="AA134" s="319">
        <v>32608</v>
      </c>
      <c r="AB134"/>
      <c r="AC134" s="319">
        <v>1385172.31</v>
      </c>
      <c r="AD134" s="319">
        <v>105567.44</v>
      </c>
      <c r="AE134"/>
      <c r="AF134"/>
      <c r="AG134"/>
      <c r="AH134" s="319">
        <v>108052.24</v>
      </c>
    </row>
    <row r="135" spans="1:34" x14ac:dyDescent="0.25">
      <c r="A135" t="s">
        <v>2733</v>
      </c>
      <c r="B135" s="319">
        <v>460234.33</v>
      </c>
      <c r="C135" s="319">
        <v>104378.9</v>
      </c>
      <c r="D135" s="319">
        <v>159762.29999999999</v>
      </c>
      <c r="E135"/>
      <c r="F135"/>
      <c r="G135" s="319">
        <v>122451.02</v>
      </c>
      <c r="H135" s="319">
        <v>225122.64</v>
      </c>
      <c r="I135"/>
      <c r="J135"/>
      <c r="K135" s="319">
        <v>1950</v>
      </c>
      <c r="L135" s="319">
        <v>67179.710000000006</v>
      </c>
      <c r="M135"/>
      <c r="N135" s="319">
        <v>6178</v>
      </c>
      <c r="O135"/>
      <c r="P135" s="319">
        <v>185221</v>
      </c>
      <c r="Q135"/>
      <c r="R135"/>
      <c r="S135" s="319">
        <v>1192306.58</v>
      </c>
      <c r="T135" s="319">
        <v>1767123.44</v>
      </c>
      <c r="U135" s="319">
        <v>13372</v>
      </c>
      <c r="V135" s="319">
        <v>484.92</v>
      </c>
      <c r="W135"/>
      <c r="X135" s="319">
        <v>610063.30000000005</v>
      </c>
      <c r="Y135" s="319">
        <v>243880</v>
      </c>
      <c r="Z135" s="319">
        <v>1376732.3</v>
      </c>
      <c r="AA135" s="319">
        <v>16328</v>
      </c>
      <c r="AB135"/>
      <c r="AC135" s="319">
        <v>1017826.11</v>
      </c>
      <c r="AD135" s="319">
        <v>107743.9</v>
      </c>
      <c r="AE135"/>
      <c r="AF135"/>
      <c r="AG135"/>
      <c r="AH135" s="319">
        <v>497179.45</v>
      </c>
    </row>
    <row r="136" spans="1:34" x14ac:dyDescent="0.25">
      <c r="A136" t="s">
        <v>2734</v>
      </c>
      <c r="B136" s="319">
        <v>444553.15</v>
      </c>
      <c r="C136" s="319">
        <v>19171</v>
      </c>
      <c r="D136" s="319">
        <v>96212</v>
      </c>
      <c r="E136"/>
      <c r="F136"/>
      <c r="G136" s="319">
        <v>606615.9</v>
      </c>
      <c r="H136" s="319">
        <v>33291.699999999997</v>
      </c>
      <c r="I136"/>
      <c r="J136"/>
      <c r="K136" s="319">
        <v>0</v>
      </c>
      <c r="L136" s="319">
        <v>53896.55</v>
      </c>
      <c r="M136"/>
      <c r="N136" s="319">
        <v>2768</v>
      </c>
      <c r="O136"/>
      <c r="P136"/>
      <c r="Q136"/>
      <c r="R136" s="319">
        <v>-467101.73</v>
      </c>
      <c r="S136" s="319">
        <v>2072080.16</v>
      </c>
      <c r="T136" s="319">
        <v>1034581.6</v>
      </c>
      <c r="U136"/>
      <c r="V136" s="319">
        <v>714.79</v>
      </c>
      <c r="W136"/>
      <c r="X136" s="319">
        <v>790217</v>
      </c>
      <c r="Y136" s="319">
        <v>34800</v>
      </c>
      <c r="Z136" s="319">
        <v>1132561</v>
      </c>
      <c r="AA136" s="319">
        <v>8580</v>
      </c>
      <c r="AB136" s="319">
        <v>1874</v>
      </c>
      <c r="AC136" s="319">
        <v>684142.97</v>
      </c>
      <c r="AD136" s="319">
        <v>73919.259999999995</v>
      </c>
      <c r="AE136"/>
      <c r="AF136"/>
      <c r="AG136"/>
      <c r="AH136" s="319">
        <v>421035.39</v>
      </c>
    </row>
    <row r="137" spans="1:34" x14ac:dyDescent="0.25">
      <c r="A137" t="s">
        <v>2735</v>
      </c>
      <c r="B137" s="319">
        <v>661417.94999999995</v>
      </c>
      <c r="C137" s="319">
        <v>17361</v>
      </c>
      <c r="D137" s="319">
        <v>972123.2</v>
      </c>
      <c r="E137"/>
      <c r="F137"/>
      <c r="G137" s="319">
        <v>399627.89</v>
      </c>
      <c r="H137" s="319">
        <v>24219.69</v>
      </c>
      <c r="I137"/>
      <c r="J137"/>
      <c r="K137"/>
      <c r="L137" s="319">
        <v>74523.490000000005</v>
      </c>
      <c r="M137" s="319">
        <v>237980</v>
      </c>
      <c r="N137" s="319">
        <v>2984</v>
      </c>
      <c r="O137"/>
      <c r="P137" s="319">
        <v>-36000</v>
      </c>
      <c r="Q137"/>
      <c r="R137" s="319">
        <v>-1754548.26</v>
      </c>
      <c r="S137" s="319">
        <v>3517785.78</v>
      </c>
      <c r="T137" s="319">
        <v>1760076.06</v>
      </c>
      <c r="U137" s="319">
        <v>36000</v>
      </c>
      <c r="V137" s="319">
        <v>756.57</v>
      </c>
      <c r="W137"/>
      <c r="X137" s="319">
        <v>1062227.1100000001</v>
      </c>
      <c r="Y137" s="319">
        <v>49900</v>
      </c>
      <c r="Z137" s="319">
        <v>1464059.11</v>
      </c>
      <c r="AA137" s="319">
        <v>14620</v>
      </c>
      <c r="AB137"/>
      <c r="AC137" s="319">
        <v>840917.5</v>
      </c>
      <c r="AD137" s="319">
        <v>24838.240000000002</v>
      </c>
      <c r="AE137"/>
      <c r="AF137"/>
      <c r="AG137"/>
      <c r="AH137" s="319">
        <v>532500.17000000004</v>
      </c>
    </row>
    <row r="138" spans="1:34" x14ac:dyDescent="0.25">
      <c r="A138" t="s">
        <v>2736</v>
      </c>
      <c r="B138" s="319">
        <v>539471.29</v>
      </c>
      <c r="C138" s="319">
        <v>84929.5</v>
      </c>
      <c r="D138" s="319">
        <v>123498.69</v>
      </c>
      <c r="E138"/>
      <c r="F138"/>
      <c r="G138" s="319">
        <v>577777.79</v>
      </c>
      <c r="H138" s="319">
        <v>129205.02</v>
      </c>
      <c r="I138"/>
      <c r="J138"/>
      <c r="K138" s="319">
        <v>0</v>
      </c>
      <c r="L138" s="319">
        <v>112905.37</v>
      </c>
      <c r="M138"/>
      <c r="N138" s="319">
        <v>2776</v>
      </c>
      <c r="O138"/>
      <c r="P138" s="319">
        <v>21050</v>
      </c>
      <c r="Q138"/>
      <c r="R138" s="319">
        <v>-1092269.1000000001</v>
      </c>
      <c r="S138" s="319">
        <v>2461639.23</v>
      </c>
      <c r="T138" s="319">
        <v>701408.64</v>
      </c>
      <c r="U138" s="319">
        <v>161020</v>
      </c>
      <c r="V138" s="319">
        <v>396.68</v>
      </c>
      <c r="W138"/>
      <c r="X138" s="319">
        <v>1191531</v>
      </c>
      <c r="Y138" s="319">
        <v>272200</v>
      </c>
      <c r="Z138" s="319">
        <v>1602966</v>
      </c>
      <c r="AA138" s="319">
        <v>14700</v>
      </c>
      <c r="AB138"/>
      <c r="AC138" s="319">
        <v>552723.89</v>
      </c>
      <c r="AD138" s="319">
        <v>110682.27</v>
      </c>
      <c r="AE138"/>
      <c r="AF138"/>
      <c r="AG138"/>
      <c r="AH138" s="319">
        <v>96703.37</v>
      </c>
    </row>
    <row r="139" spans="1:34" x14ac:dyDescent="0.25">
      <c r="A139" t="s">
        <v>2737</v>
      </c>
      <c r="B139" s="319">
        <v>458284.09</v>
      </c>
      <c r="C139" s="319">
        <v>27330.9</v>
      </c>
      <c r="D139" s="319">
        <v>219860.54</v>
      </c>
      <c r="E139"/>
      <c r="F139"/>
      <c r="G139" s="319">
        <v>1836650.78</v>
      </c>
      <c r="H139" s="319">
        <v>37874.949999999997</v>
      </c>
      <c r="I139"/>
      <c r="J139"/>
      <c r="K139" s="319">
        <v>0</v>
      </c>
      <c r="L139" s="319">
        <v>34004.67</v>
      </c>
      <c r="M139"/>
      <c r="N139" s="319">
        <v>2168</v>
      </c>
      <c r="O139"/>
      <c r="P139" s="319">
        <v>105200</v>
      </c>
      <c r="Q139"/>
      <c r="R139" s="319">
        <v>1081146.76</v>
      </c>
      <c r="S139" s="319">
        <v>1490475.39</v>
      </c>
      <c r="T139" s="319">
        <v>921873.7</v>
      </c>
      <c r="U139" s="319">
        <v>102190</v>
      </c>
      <c r="V139" s="319">
        <v>431.37</v>
      </c>
      <c r="W139"/>
      <c r="X139" s="319">
        <v>969125.4</v>
      </c>
      <c r="Y139" s="319">
        <v>246500</v>
      </c>
      <c r="Z139" s="319">
        <v>1324283.3999999999</v>
      </c>
      <c r="AA139" s="319">
        <v>14280</v>
      </c>
      <c r="AB139" s="319">
        <v>6900</v>
      </c>
      <c r="AC139" s="319">
        <v>786285.66</v>
      </c>
      <c r="AD139" s="319">
        <v>165475.96</v>
      </c>
      <c r="AE139"/>
      <c r="AF139"/>
      <c r="AG139"/>
      <c r="AH139" s="319">
        <v>75889.009999999995</v>
      </c>
    </row>
    <row r="140" spans="1:34" x14ac:dyDescent="0.25">
      <c r="A140" t="s">
        <v>2738</v>
      </c>
      <c r="B140" s="319">
        <v>341443.32</v>
      </c>
      <c r="C140" s="319">
        <v>30779.65</v>
      </c>
      <c r="D140" s="319">
        <v>435181.28</v>
      </c>
      <c r="E140" s="319">
        <v>0</v>
      </c>
      <c r="F140" s="319">
        <v>0</v>
      </c>
      <c r="G140" s="319">
        <v>1138798.67</v>
      </c>
      <c r="H140" s="319">
        <v>509670.17</v>
      </c>
      <c r="I140" s="319">
        <v>0</v>
      </c>
      <c r="J140" s="319">
        <v>0</v>
      </c>
      <c r="K140" s="319">
        <v>10000</v>
      </c>
      <c r="L140" s="319">
        <v>62695.98</v>
      </c>
      <c r="M140" s="319">
        <v>0</v>
      </c>
      <c r="N140" s="319">
        <v>8595</v>
      </c>
      <c r="O140" s="319">
        <v>0</v>
      </c>
      <c r="P140" s="319">
        <v>198150</v>
      </c>
      <c r="Q140" s="319">
        <v>0</v>
      </c>
      <c r="R140" s="319">
        <v>-1859155.4</v>
      </c>
      <c r="S140" s="319">
        <v>3529981.97</v>
      </c>
      <c r="T140" s="319">
        <v>1248777.52</v>
      </c>
      <c r="U140" s="319">
        <v>148540</v>
      </c>
      <c r="V140" s="319">
        <v>326.02999999999997</v>
      </c>
      <c r="W140"/>
      <c r="X140" s="319">
        <v>1385413.8</v>
      </c>
      <c r="Y140" s="319">
        <v>1272200</v>
      </c>
      <c r="Z140" s="319">
        <v>2109689.7999999998</v>
      </c>
      <c r="AA140" s="319">
        <v>23098</v>
      </c>
      <c r="AB140"/>
      <c r="AC140" s="319">
        <v>1233390.0900000001</v>
      </c>
      <c r="AD140" s="319">
        <v>111110.42</v>
      </c>
      <c r="AE140"/>
      <c r="AF140"/>
      <c r="AG140"/>
      <c r="AH140" s="319">
        <v>72363.5</v>
      </c>
    </row>
    <row r="141" spans="1:34" x14ac:dyDescent="0.25">
      <c r="A141" t="s">
        <v>2739</v>
      </c>
      <c r="B141" s="319">
        <v>523678.58</v>
      </c>
      <c r="C141" s="319">
        <v>65840.25</v>
      </c>
      <c r="D141" s="319">
        <v>180642.77</v>
      </c>
      <c r="E141"/>
      <c r="F141"/>
      <c r="G141" s="319">
        <v>339515.47</v>
      </c>
      <c r="H141" s="319">
        <v>87523.45</v>
      </c>
      <c r="I141"/>
      <c r="J141"/>
      <c r="K141" s="319">
        <v>0</v>
      </c>
      <c r="L141" s="319">
        <v>96797.93</v>
      </c>
      <c r="M141"/>
      <c r="N141" s="319">
        <v>2334</v>
      </c>
      <c r="O141"/>
      <c r="P141" s="319">
        <v>79175</v>
      </c>
      <c r="Q141"/>
      <c r="R141" s="319">
        <v>-102865.14</v>
      </c>
      <c r="S141" s="319">
        <v>1467910.57</v>
      </c>
      <c r="T141" s="319">
        <v>1842124.15</v>
      </c>
      <c r="U141" s="319">
        <v>9750</v>
      </c>
      <c r="V141" s="319">
        <v>930.18</v>
      </c>
      <c r="W141"/>
      <c r="X141" s="319">
        <v>961274</v>
      </c>
      <c r="Y141" s="319">
        <v>39000</v>
      </c>
      <c r="Z141" s="319">
        <v>1288399</v>
      </c>
      <c r="AA141" s="319">
        <v>7740</v>
      </c>
      <c r="AB141"/>
      <c r="AC141" s="319">
        <v>802494.83</v>
      </c>
      <c r="AD141" s="319">
        <v>30024.09</v>
      </c>
      <c r="AE141"/>
      <c r="AF141"/>
      <c r="AG141"/>
      <c r="AH141" s="319">
        <v>1070572.25</v>
      </c>
    </row>
    <row r="142" spans="1:34" x14ac:dyDescent="0.25">
      <c r="A142" t="s">
        <v>2740</v>
      </c>
      <c r="B142" s="319">
        <v>398585.36</v>
      </c>
      <c r="C142" s="319">
        <v>12918</v>
      </c>
      <c r="D142" s="319">
        <v>163073.42000000001</v>
      </c>
      <c r="E142"/>
      <c r="F142"/>
      <c r="G142" s="319">
        <v>288360.67</v>
      </c>
      <c r="H142" s="319">
        <v>221841.94</v>
      </c>
      <c r="I142"/>
      <c r="J142"/>
      <c r="K142" s="319">
        <v>0</v>
      </c>
      <c r="L142" s="319">
        <v>53747.18</v>
      </c>
      <c r="M142"/>
      <c r="N142" s="319">
        <v>3430</v>
      </c>
      <c r="O142"/>
      <c r="P142" s="319">
        <v>97400</v>
      </c>
      <c r="Q142"/>
      <c r="R142" s="319">
        <v>883892.54</v>
      </c>
      <c r="S142" s="319">
        <v>431311.75</v>
      </c>
      <c r="T142" s="319">
        <v>1894032.67</v>
      </c>
      <c r="U142" s="319">
        <v>63800</v>
      </c>
      <c r="V142" s="319">
        <v>432.98</v>
      </c>
      <c r="W142"/>
      <c r="X142" s="319">
        <v>808446.19</v>
      </c>
      <c r="Y142" s="319">
        <v>73000</v>
      </c>
      <c r="Z142" s="319">
        <v>1267058.19</v>
      </c>
      <c r="AA142" s="319">
        <v>32588</v>
      </c>
      <c r="AB142"/>
      <c r="AC142" s="319">
        <v>906388.96</v>
      </c>
      <c r="AD142" s="319">
        <v>135153.51999999999</v>
      </c>
      <c r="AE142"/>
      <c r="AF142"/>
      <c r="AG142"/>
      <c r="AH142" s="319">
        <v>883525.25</v>
      </c>
    </row>
    <row r="143" spans="1:34" x14ac:dyDescent="0.25">
      <c r="A143" t="s">
        <v>2741</v>
      </c>
      <c r="B143" s="319">
        <v>483365.23</v>
      </c>
      <c r="C143" s="319">
        <v>24100</v>
      </c>
      <c r="D143" s="319">
        <v>155831.73000000001</v>
      </c>
      <c r="E143"/>
      <c r="F143"/>
      <c r="G143" s="319">
        <v>552324.35</v>
      </c>
      <c r="H143" s="319">
        <v>333571.11</v>
      </c>
      <c r="I143"/>
      <c r="J143"/>
      <c r="K143" s="319">
        <v>4900</v>
      </c>
      <c r="L143" s="319">
        <v>54229.3</v>
      </c>
      <c r="M143"/>
      <c r="N143" s="319">
        <v>2366</v>
      </c>
      <c r="O143"/>
      <c r="P143" s="319">
        <v>124470</v>
      </c>
      <c r="Q143"/>
      <c r="R143" s="319">
        <v>-524004.89</v>
      </c>
      <c r="S143" s="319">
        <v>2115546</v>
      </c>
      <c r="T143" s="319">
        <v>935803.31</v>
      </c>
      <c r="U143" s="319">
        <v>10000</v>
      </c>
      <c r="V143" s="319">
        <v>483.38</v>
      </c>
      <c r="W143"/>
      <c r="X143" s="319">
        <v>923435.1</v>
      </c>
      <c r="Y143" s="319">
        <v>217800</v>
      </c>
      <c r="Z143" s="319">
        <v>1250684.1000000001</v>
      </c>
      <c r="AA143" s="319">
        <v>10910</v>
      </c>
      <c r="AB143" s="319">
        <v>500</v>
      </c>
      <c r="AC143" s="319">
        <v>741167.27</v>
      </c>
      <c r="AD143" s="319">
        <v>133804.56</v>
      </c>
      <c r="AE143"/>
      <c r="AF143"/>
      <c r="AG143"/>
      <c r="AH143" s="319">
        <v>178769.85</v>
      </c>
    </row>
    <row r="144" spans="1:34" x14ac:dyDescent="0.25">
      <c r="A144" t="s">
        <v>2742</v>
      </c>
      <c r="B144" s="319">
        <v>349779.11</v>
      </c>
      <c r="C144" s="319">
        <v>13584.15</v>
      </c>
      <c r="D144" s="319">
        <v>168321.41</v>
      </c>
      <c r="E144"/>
      <c r="F144"/>
      <c r="G144" s="319">
        <v>1050449.54</v>
      </c>
      <c r="H144" s="319">
        <v>10494.59</v>
      </c>
      <c r="I144"/>
      <c r="J144"/>
      <c r="K144" s="319">
        <v>0</v>
      </c>
      <c r="L144" s="319">
        <v>55341.51</v>
      </c>
      <c r="M144"/>
      <c r="N144" s="319">
        <v>3688</v>
      </c>
      <c r="O144"/>
      <c r="P144" s="319">
        <v>70826</v>
      </c>
      <c r="Q144"/>
      <c r="R144" s="319">
        <v>-628255.29</v>
      </c>
      <c r="S144" s="319">
        <v>2263113.85</v>
      </c>
      <c r="T144" s="319">
        <v>657304.55000000005</v>
      </c>
      <c r="U144" s="319">
        <v>39100</v>
      </c>
      <c r="V144" s="319">
        <v>290.66000000000003</v>
      </c>
      <c r="W144"/>
      <c r="X144" s="319">
        <v>826687</v>
      </c>
      <c r="Y144" s="319">
        <v>233000</v>
      </c>
      <c r="Z144" s="319">
        <v>1197026</v>
      </c>
      <c r="AA144" s="319">
        <v>2300</v>
      </c>
      <c r="AB144"/>
      <c r="AC144" s="319">
        <v>500625.17</v>
      </c>
      <c r="AD144" s="319">
        <v>119369.84</v>
      </c>
      <c r="AE144"/>
      <c r="AF144"/>
      <c r="AG144"/>
      <c r="AH144" s="319">
        <v>109146.47</v>
      </c>
    </row>
    <row r="145" spans="1:34" x14ac:dyDescent="0.25">
      <c r="A145" t="s">
        <v>2743</v>
      </c>
      <c r="B145" s="319">
        <v>356083.27</v>
      </c>
      <c r="C145" s="319">
        <v>84225.75</v>
      </c>
      <c r="D145" s="319">
        <v>451067.68</v>
      </c>
      <c r="E145"/>
      <c r="F145"/>
      <c r="G145" s="319">
        <v>667635.6</v>
      </c>
      <c r="H145" s="319">
        <v>55633.75</v>
      </c>
      <c r="I145"/>
      <c r="J145"/>
      <c r="K145" s="319">
        <v>2000</v>
      </c>
      <c r="L145" s="319">
        <v>60627.3</v>
      </c>
      <c r="M145"/>
      <c r="N145" s="319">
        <v>3331</v>
      </c>
      <c r="O145"/>
      <c r="P145" s="319">
        <v>63500</v>
      </c>
      <c r="Q145"/>
      <c r="R145" s="319">
        <v>-920789</v>
      </c>
      <c r="S145" s="319">
        <v>2512572.4500000002</v>
      </c>
      <c r="T145" s="319">
        <v>968244.28</v>
      </c>
      <c r="U145" s="319">
        <v>189000</v>
      </c>
      <c r="V145" s="319">
        <v>412.63</v>
      </c>
      <c r="W145"/>
      <c r="X145" s="319">
        <v>1546696</v>
      </c>
      <c r="Y145" s="319">
        <v>256686.5</v>
      </c>
      <c r="Z145" s="319">
        <v>1970088.27</v>
      </c>
      <c r="AA145" s="319">
        <v>24428</v>
      </c>
      <c r="AB145"/>
      <c r="AC145" s="319">
        <v>912052.24</v>
      </c>
      <c r="AD145" s="319">
        <v>46703.95</v>
      </c>
      <c r="AE145"/>
      <c r="AF145"/>
      <c r="AG145"/>
      <c r="AH145" s="319">
        <v>114362.65</v>
      </c>
    </row>
    <row r="146" spans="1:34" x14ac:dyDescent="0.25">
      <c r="A146" t="s">
        <v>2744</v>
      </c>
      <c r="B146" s="319">
        <v>413808.58</v>
      </c>
      <c r="C146" s="319">
        <v>126608.7</v>
      </c>
      <c r="D146" s="319">
        <v>320920.36</v>
      </c>
      <c r="E146"/>
      <c r="F146"/>
      <c r="G146" s="319">
        <v>1817117.9</v>
      </c>
      <c r="H146" s="319">
        <v>449027.77</v>
      </c>
      <c r="I146"/>
      <c r="J146"/>
      <c r="K146" s="319">
        <v>0</v>
      </c>
      <c r="L146" s="319">
        <v>57703.85</v>
      </c>
      <c r="M146"/>
      <c r="N146" s="319">
        <v>5046</v>
      </c>
      <c r="O146"/>
      <c r="P146"/>
      <c r="Q146"/>
      <c r="R146" s="319">
        <v>2363915.84</v>
      </c>
      <c r="S146" s="319">
        <v>1298036.29</v>
      </c>
      <c r="T146" s="319">
        <v>1326212.33</v>
      </c>
      <c r="U146"/>
      <c r="V146" s="319">
        <v>812.82</v>
      </c>
      <c r="W146"/>
      <c r="X146" s="319">
        <v>832574.5</v>
      </c>
      <c r="Y146" s="319">
        <v>2400</v>
      </c>
      <c r="Z146" s="319">
        <v>1438223.5</v>
      </c>
      <c r="AA146" s="319">
        <v>18550</v>
      </c>
      <c r="AB146"/>
      <c r="AC146" s="319">
        <v>894691.68</v>
      </c>
      <c r="AD146" s="319">
        <v>288275.78999999998</v>
      </c>
      <c r="AE146"/>
      <c r="AF146"/>
      <c r="AG146"/>
      <c r="AH146" s="319">
        <v>119477.35</v>
      </c>
    </row>
    <row r="147" spans="1:34" x14ac:dyDescent="0.25">
      <c r="A147" t="s">
        <v>2745</v>
      </c>
      <c r="B147" s="319">
        <v>476403.49</v>
      </c>
      <c r="C147" s="319">
        <v>50304.5</v>
      </c>
      <c r="D147" s="319">
        <v>569338.18000000005</v>
      </c>
      <c r="E147"/>
      <c r="F147"/>
      <c r="G147" s="319">
        <v>724878.85</v>
      </c>
      <c r="H147" s="319">
        <v>523333.96</v>
      </c>
      <c r="I147"/>
      <c r="J147"/>
      <c r="K147" s="319">
        <v>0</v>
      </c>
      <c r="L147" s="319">
        <v>54521.3</v>
      </c>
      <c r="M147"/>
      <c r="N147" s="319">
        <v>0</v>
      </c>
      <c r="O147"/>
      <c r="P147"/>
      <c r="Q147"/>
      <c r="R147" s="319">
        <v>402738.99</v>
      </c>
      <c r="S147" s="319">
        <v>1854562.35</v>
      </c>
      <c r="T147" s="319">
        <v>750686.86</v>
      </c>
      <c r="U147" s="319">
        <v>73860</v>
      </c>
      <c r="V147" s="319">
        <v>425.66</v>
      </c>
      <c r="W147"/>
      <c r="X147" s="319">
        <v>983436</v>
      </c>
      <c r="Y147" s="319">
        <v>290449.59999999998</v>
      </c>
      <c r="Z147" s="319">
        <v>1370473</v>
      </c>
      <c r="AA147" s="319">
        <v>19160</v>
      </c>
      <c r="AB147"/>
      <c r="AC147" s="319">
        <v>554732.12</v>
      </c>
      <c r="AD147" s="319">
        <v>95965.21</v>
      </c>
      <c r="AE147"/>
      <c r="AF147"/>
      <c r="AG147"/>
      <c r="AH147" s="319">
        <v>26091.45</v>
      </c>
    </row>
    <row r="148" spans="1:34" x14ac:dyDescent="0.25">
      <c r="A148" t="s">
        <v>2746</v>
      </c>
      <c r="B148" s="319">
        <v>1653795.08</v>
      </c>
      <c r="C148" s="319">
        <v>40787.75</v>
      </c>
      <c r="D148" s="319">
        <v>21658.41</v>
      </c>
      <c r="E148"/>
      <c r="F148"/>
      <c r="G148" s="319">
        <v>695912.15</v>
      </c>
      <c r="H148" s="319">
        <v>532117.02</v>
      </c>
      <c r="I148"/>
      <c r="J148"/>
      <c r="K148" s="319">
        <v>0</v>
      </c>
      <c r="L148" s="319">
        <v>36700</v>
      </c>
      <c r="M148"/>
      <c r="N148" s="319">
        <v>0</v>
      </c>
      <c r="O148"/>
      <c r="P148"/>
      <c r="Q148"/>
      <c r="R148" s="319">
        <v>-536158.89</v>
      </c>
      <c r="S148" s="319">
        <v>3974625.34</v>
      </c>
      <c r="T148" s="319">
        <v>937358.04</v>
      </c>
      <c r="U148" s="319">
        <v>84240</v>
      </c>
      <c r="V148" s="319">
        <v>2186.4899999999998</v>
      </c>
      <c r="W148"/>
      <c r="X148" s="319">
        <v>926240.7</v>
      </c>
      <c r="Y148" s="319">
        <v>285092.71999999997</v>
      </c>
      <c r="Z148" s="319">
        <v>1516316.7</v>
      </c>
      <c r="AA148" s="319">
        <v>25100</v>
      </c>
      <c r="AB148"/>
      <c r="AC148" s="319">
        <v>888999.02</v>
      </c>
      <c r="AD148" s="319">
        <v>248166.02</v>
      </c>
      <c r="AE148"/>
      <c r="AF148"/>
      <c r="AG148"/>
      <c r="AH148" s="319">
        <v>87432.25</v>
      </c>
    </row>
    <row r="149" spans="1:34" x14ac:dyDescent="0.25">
      <c r="A149" t="s">
        <v>2747</v>
      </c>
      <c r="B149" s="319">
        <v>626445.78</v>
      </c>
      <c r="C149" s="319">
        <v>5068</v>
      </c>
      <c r="D149" s="319">
        <v>93412.08</v>
      </c>
      <c r="E149"/>
      <c r="F149"/>
      <c r="G149" s="319">
        <v>919289.37</v>
      </c>
      <c r="H149" s="319">
        <v>421313.87</v>
      </c>
      <c r="I149"/>
      <c r="J149"/>
      <c r="K149" s="319">
        <v>11200</v>
      </c>
      <c r="L149" s="319">
        <v>64097.81</v>
      </c>
      <c r="M149"/>
      <c r="N149" s="319">
        <v>2522</v>
      </c>
      <c r="O149"/>
      <c r="P149"/>
      <c r="Q149"/>
      <c r="R149" s="319">
        <v>-417835.31</v>
      </c>
      <c r="S149" s="319">
        <v>2427116.52</v>
      </c>
      <c r="T149" s="319">
        <v>803733.55</v>
      </c>
      <c r="U149" s="319">
        <v>189275</v>
      </c>
      <c r="V149" s="319">
        <v>611.30999999999995</v>
      </c>
      <c r="W149"/>
      <c r="X149" s="319">
        <v>1441683.6</v>
      </c>
      <c r="Y149" s="319">
        <v>192023.52</v>
      </c>
      <c r="Z149" s="319">
        <v>1651324.6</v>
      </c>
      <c r="AA149" s="319">
        <v>1640</v>
      </c>
      <c r="AB149" s="319">
        <v>3512</v>
      </c>
      <c r="AC149" s="319">
        <v>721910.1</v>
      </c>
      <c r="AD149" s="319">
        <v>198132</v>
      </c>
      <c r="AE149" s="319">
        <v>32700</v>
      </c>
      <c r="AF149"/>
      <c r="AG149"/>
      <c r="AH149" s="319">
        <v>39680.199999999997</v>
      </c>
    </row>
    <row r="150" spans="1:34" x14ac:dyDescent="0.25">
      <c r="A150" t="s">
        <v>2748</v>
      </c>
      <c r="B150" s="319">
        <v>1400482.23</v>
      </c>
      <c r="C150" s="319">
        <v>35426.81</v>
      </c>
      <c r="D150" s="319">
        <v>206811.28</v>
      </c>
      <c r="E150"/>
      <c r="F150"/>
      <c r="G150" s="319">
        <v>674784.89</v>
      </c>
      <c r="H150" s="319">
        <v>585836.93000000005</v>
      </c>
      <c r="I150"/>
      <c r="J150"/>
      <c r="K150" s="319">
        <v>16440</v>
      </c>
      <c r="L150" s="319">
        <v>110900</v>
      </c>
      <c r="M150"/>
      <c r="N150" s="319">
        <v>2005.62</v>
      </c>
      <c r="O150"/>
      <c r="P150"/>
      <c r="Q150"/>
      <c r="R150" s="319">
        <v>367676.88</v>
      </c>
      <c r="S150" s="319">
        <v>2538450.7999999998</v>
      </c>
      <c r="T150" s="319">
        <v>1093887.82</v>
      </c>
      <c r="U150" s="319">
        <v>290020</v>
      </c>
      <c r="V150" s="319">
        <v>1487.93</v>
      </c>
      <c r="W150"/>
      <c r="X150" s="319">
        <v>1549362</v>
      </c>
      <c r="Y150" s="319">
        <v>355538.44</v>
      </c>
      <c r="Z150" s="319">
        <v>1955389</v>
      </c>
      <c r="AA150" s="319">
        <v>6920</v>
      </c>
      <c r="AB150"/>
      <c r="AC150" s="319">
        <v>1064698.3600000001</v>
      </c>
      <c r="AD150" s="319">
        <v>270237.03999999998</v>
      </c>
      <c r="AE150"/>
      <c r="AF150"/>
      <c r="AG150"/>
      <c r="AH150" s="319">
        <v>125182.95</v>
      </c>
    </row>
    <row r="151" spans="1:34" x14ac:dyDescent="0.25">
      <c r="A151" t="s">
        <v>2749</v>
      </c>
      <c r="B151" s="319">
        <v>960912.04</v>
      </c>
      <c r="C151" s="319">
        <v>100563.76</v>
      </c>
      <c r="D151" s="319">
        <v>590426.68999999994</v>
      </c>
      <c r="E151"/>
      <c r="F151"/>
      <c r="G151" s="319">
        <v>955124.26</v>
      </c>
      <c r="H151" s="319">
        <v>305566.46999999997</v>
      </c>
      <c r="I151"/>
      <c r="J151"/>
      <c r="K151" s="319">
        <v>6760</v>
      </c>
      <c r="L151" s="319">
        <v>47478.14</v>
      </c>
      <c r="M151"/>
      <c r="N151" s="319">
        <v>0</v>
      </c>
      <c r="O151"/>
      <c r="P151"/>
      <c r="Q151"/>
      <c r="R151" s="319">
        <v>-332528.2</v>
      </c>
      <c r="S151" s="319">
        <v>3053279.47</v>
      </c>
      <c r="T151" s="319">
        <v>1305824.47</v>
      </c>
      <c r="U151" s="319">
        <v>185000</v>
      </c>
      <c r="V151" s="319">
        <v>1235.3800000000001</v>
      </c>
      <c r="W151"/>
      <c r="X151" s="319">
        <v>945250</v>
      </c>
      <c r="Y151" s="319">
        <v>170925.52</v>
      </c>
      <c r="Z151" s="319">
        <v>1502433</v>
      </c>
      <c r="AA151" s="319">
        <v>20996</v>
      </c>
      <c r="AB151"/>
      <c r="AC151" s="319">
        <v>764299.04</v>
      </c>
      <c r="AD151" s="319">
        <v>114462.27</v>
      </c>
      <c r="AE151"/>
      <c r="AF151"/>
      <c r="AG151"/>
      <c r="AH151" s="319">
        <v>68441.25</v>
      </c>
    </row>
    <row r="152" spans="1:34" x14ac:dyDescent="0.25">
      <c r="A152" t="s">
        <v>2750</v>
      </c>
      <c r="B152" s="319">
        <v>1002712.24</v>
      </c>
      <c r="C152" s="319">
        <v>28481.19</v>
      </c>
      <c r="D152" s="319">
        <v>75823.12</v>
      </c>
      <c r="E152"/>
      <c r="F152"/>
      <c r="G152" s="319">
        <v>232033.88</v>
      </c>
      <c r="H152" s="319">
        <v>225565.36</v>
      </c>
      <c r="I152"/>
      <c r="J152"/>
      <c r="K152" s="319">
        <v>4000</v>
      </c>
      <c r="L152" s="319">
        <v>51800</v>
      </c>
      <c r="M152"/>
      <c r="N152" s="319">
        <v>0</v>
      </c>
      <c r="O152"/>
      <c r="P152"/>
      <c r="Q152"/>
      <c r="R152" s="319">
        <v>-117023.27</v>
      </c>
      <c r="S152" s="319">
        <v>1819262.69</v>
      </c>
      <c r="T152" s="319">
        <v>900419.83</v>
      </c>
      <c r="U152" s="319">
        <v>157530</v>
      </c>
      <c r="V152" s="319">
        <v>1331.56</v>
      </c>
      <c r="W152"/>
      <c r="X152" s="319">
        <v>1099345.5</v>
      </c>
      <c r="Y152" s="319">
        <v>267860.44</v>
      </c>
      <c r="Z152" s="319">
        <v>1585425.48</v>
      </c>
      <c r="AA152" s="319">
        <v>12764</v>
      </c>
      <c r="AB152"/>
      <c r="AC152" s="319">
        <v>842892.31</v>
      </c>
      <c r="AD152" s="319">
        <v>73950.73</v>
      </c>
      <c r="AE152"/>
      <c r="AF152"/>
      <c r="AG152"/>
      <c r="AH152" s="319">
        <v>104878.44</v>
      </c>
    </row>
    <row r="153" spans="1:34" x14ac:dyDescent="0.25">
      <c r="A153" t="s">
        <v>2751</v>
      </c>
      <c r="B153" s="319">
        <v>441944.66</v>
      </c>
      <c r="C153" s="319">
        <v>0</v>
      </c>
      <c r="D153" s="319">
        <v>605856.96</v>
      </c>
      <c r="E153"/>
      <c r="F153"/>
      <c r="G153" s="319">
        <v>837255.84</v>
      </c>
      <c r="H153" s="319">
        <v>287456.86</v>
      </c>
      <c r="I153"/>
      <c r="J153"/>
      <c r="K153" s="319">
        <v>5290</v>
      </c>
      <c r="L153" s="319">
        <v>30649</v>
      </c>
      <c r="M153"/>
      <c r="N153" s="319">
        <v>1682</v>
      </c>
      <c r="O153"/>
      <c r="P153"/>
      <c r="Q153"/>
      <c r="R153" s="319">
        <v>-365813.97</v>
      </c>
      <c r="S153" s="319">
        <v>2522678.58</v>
      </c>
      <c r="T153" s="319">
        <v>855579.15</v>
      </c>
      <c r="U153" s="319">
        <v>171040</v>
      </c>
      <c r="V153" s="319">
        <v>549.92999999999995</v>
      </c>
      <c r="W153"/>
      <c r="X153" s="319">
        <v>1167460</v>
      </c>
      <c r="Y153" s="319">
        <v>206149.2</v>
      </c>
      <c r="Z153" s="319">
        <v>1526918</v>
      </c>
      <c r="AA153" s="319">
        <v>5388</v>
      </c>
      <c r="AB153"/>
      <c r="AC153" s="319">
        <v>707376.28</v>
      </c>
      <c r="AD153" s="319">
        <v>167100.23000000001</v>
      </c>
      <c r="AE153"/>
      <c r="AF153"/>
      <c r="AG153"/>
      <c r="AH153" s="319">
        <v>15967.06</v>
      </c>
    </row>
    <row r="154" spans="1:34" x14ac:dyDescent="0.25">
      <c r="A154" t="s">
        <v>2752</v>
      </c>
      <c r="B154" s="319">
        <v>444428.33</v>
      </c>
      <c r="C154" s="319">
        <v>7394.25</v>
      </c>
      <c r="D154" s="319">
        <v>107885.17</v>
      </c>
      <c r="E154"/>
      <c r="F154"/>
      <c r="G154" s="319">
        <v>918045.39</v>
      </c>
      <c r="H154" s="319">
        <v>237564.12</v>
      </c>
      <c r="I154"/>
      <c r="J154"/>
      <c r="K154" s="319">
        <v>3500</v>
      </c>
      <c r="L154" s="319">
        <v>55441.3</v>
      </c>
      <c r="M154"/>
      <c r="N154" s="319">
        <v>0</v>
      </c>
      <c r="O154"/>
      <c r="P154"/>
      <c r="Q154"/>
      <c r="R154" s="319">
        <v>-2818447.81</v>
      </c>
      <c r="S154" s="319">
        <v>4801199.47</v>
      </c>
      <c r="T154" s="319">
        <v>659896.85</v>
      </c>
      <c r="U154" s="319">
        <v>106525</v>
      </c>
      <c r="V154" s="319">
        <v>446.8</v>
      </c>
      <c r="W154"/>
      <c r="X154" s="319">
        <v>429921</v>
      </c>
      <c r="Y154" s="319">
        <v>252848.48</v>
      </c>
      <c r="Z154" s="319">
        <v>755145</v>
      </c>
      <c r="AA154" s="319">
        <v>10916</v>
      </c>
      <c r="AB154"/>
      <c r="AC154" s="319">
        <v>710930.59</v>
      </c>
      <c r="AD154" s="319">
        <v>264065.49</v>
      </c>
      <c r="AE154"/>
      <c r="AF154"/>
      <c r="AG154"/>
      <c r="AH154" s="319">
        <v>34956.75</v>
      </c>
    </row>
    <row r="155" spans="1:34" x14ac:dyDescent="0.25">
      <c r="A155" t="s">
        <v>2753</v>
      </c>
      <c r="B155" s="319">
        <v>306931.13</v>
      </c>
      <c r="C155" s="319">
        <v>36609.949999999997</v>
      </c>
      <c r="D155" s="319">
        <v>428550.37</v>
      </c>
      <c r="E155"/>
      <c r="F155"/>
      <c r="G155" s="319">
        <v>1054926.26</v>
      </c>
      <c r="H155" s="319">
        <v>371722.35</v>
      </c>
      <c r="I155"/>
      <c r="J155"/>
      <c r="K155" s="319">
        <v>36000</v>
      </c>
      <c r="L155" s="319">
        <v>61894.85</v>
      </c>
      <c r="M155"/>
      <c r="N155" s="319">
        <v>2555.0500000000002</v>
      </c>
      <c r="O155"/>
      <c r="P155"/>
      <c r="Q155"/>
      <c r="R155" s="319">
        <v>-2832372.01</v>
      </c>
      <c r="S155" s="319">
        <v>5209136.26</v>
      </c>
      <c r="T155" s="319">
        <v>893447.01</v>
      </c>
      <c r="U155"/>
      <c r="V155" s="319">
        <v>423.02</v>
      </c>
      <c r="W155"/>
      <c r="X155" s="319">
        <v>1395793.5</v>
      </c>
      <c r="Y155" s="319">
        <v>243608.56</v>
      </c>
      <c r="Z155" s="319">
        <v>1727757.5</v>
      </c>
      <c r="AA155" s="319">
        <v>16112</v>
      </c>
      <c r="AB155"/>
      <c r="AC155" s="319">
        <v>574330.34</v>
      </c>
      <c r="AD155" s="319">
        <v>411465.04</v>
      </c>
      <c r="AE155"/>
      <c r="AF155"/>
      <c r="AG155"/>
      <c r="AH155" s="319">
        <v>82081.3</v>
      </c>
    </row>
    <row r="156" spans="1:34" x14ac:dyDescent="0.25">
      <c r="A156" t="s">
        <v>2754</v>
      </c>
      <c r="B156" s="319">
        <v>748427.99</v>
      </c>
      <c r="C156" s="319">
        <v>19306.97</v>
      </c>
      <c r="D156" s="319">
        <v>360039.34</v>
      </c>
      <c r="E156"/>
      <c r="F156"/>
      <c r="G156" s="319">
        <v>715740.55</v>
      </c>
      <c r="H156" s="319">
        <v>133930.43</v>
      </c>
      <c r="I156"/>
      <c r="J156"/>
      <c r="K156" s="319">
        <v>3500</v>
      </c>
      <c r="L156" s="319">
        <v>49450</v>
      </c>
      <c r="M156"/>
      <c r="N156" s="319">
        <v>0</v>
      </c>
      <c r="O156"/>
      <c r="P156"/>
      <c r="Q156"/>
      <c r="R156" s="319">
        <v>-278359.44</v>
      </c>
      <c r="S156" s="319">
        <v>2453318.4700000002</v>
      </c>
      <c r="T156" s="319">
        <v>601231.35</v>
      </c>
      <c r="U156"/>
      <c r="V156" s="319">
        <v>873.18</v>
      </c>
      <c r="W156"/>
      <c r="X156" s="319">
        <v>740133.03</v>
      </c>
      <c r="Y156" s="319">
        <v>214381.84</v>
      </c>
      <c r="Z156" s="319">
        <v>1020738.03</v>
      </c>
      <c r="AA156" s="319">
        <v>8648</v>
      </c>
      <c r="AB156"/>
      <c r="AC156" s="319">
        <v>605347.31000000006</v>
      </c>
      <c r="AD156" s="319">
        <v>154251.16</v>
      </c>
      <c r="AE156"/>
      <c r="AF156"/>
      <c r="AG156"/>
      <c r="AH156" s="319">
        <v>18098.650000000001</v>
      </c>
    </row>
    <row r="157" spans="1:34" x14ac:dyDescent="0.25">
      <c r="A157" t="s">
        <v>2755</v>
      </c>
      <c r="B157" s="319">
        <v>1693203.99</v>
      </c>
      <c r="C157" s="319">
        <v>104392.33</v>
      </c>
      <c r="D157" s="319">
        <v>855640.78</v>
      </c>
      <c r="E157"/>
      <c r="F157"/>
      <c r="G157" s="319">
        <v>314052.59999999998</v>
      </c>
      <c r="H157" s="319">
        <v>1771438.2</v>
      </c>
      <c r="I157"/>
      <c r="J157"/>
      <c r="K157" s="319">
        <v>4000</v>
      </c>
      <c r="L157" s="319">
        <v>93817.600000000006</v>
      </c>
      <c r="M157"/>
      <c r="N157" s="319">
        <v>0</v>
      </c>
      <c r="O157"/>
      <c r="P157"/>
      <c r="Q157"/>
      <c r="R157" s="319">
        <v>-48355.57</v>
      </c>
      <c r="S157" s="319">
        <v>4517827.99</v>
      </c>
      <c r="T157" s="319">
        <v>1185731.67</v>
      </c>
      <c r="U157" s="319">
        <v>472900</v>
      </c>
      <c r="V157"/>
      <c r="W157"/>
      <c r="X157" s="319">
        <v>1257403</v>
      </c>
      <c r="Y157" s="319">
        <v>378227.84</v>
      </c>
      <c r="Z157" s="319">
        <v>1937032</v>
      </c>
      <c r="AA157" s="319">
        <v>26044</v>
      </c>
      <c r="AB157"/>
      <c r="AC157" s="319">
        <v>924799.99</v>
      </c>
      <c r="AD157" s="319">
        <v>189583.89</v>
      </c>
      <c r="AE157"/>
      <c r="AF157"/>
      <c r="AG157"/>
      <c r="AH157" s="319">
        <v>45364.75</v>
      </c>
    </row>
    <row r="158" spans="1:34" x14ac:dyDescent="0.25">
      <c r="A158" t="s">
        <v>2756</v>
      </c>
      <c r="B158" s="319">
        <v>488916.52</v>
      </c>
      <c r="C158" s="319">
        <v>10806.5</v>
      </c>
      <c r="D158" s="319">
        <v>72168.31</v>
      </c>
      <c r="E158"/>
      <c r="F158"/>
      <c r="G158" s="319">
        <v>568446.76</v>
      </c>
      <c r="H158" s="319">
        <v>292240.86</v>
      </c>
      <c r="I158"/>
      <c r="J158"/>
      <c r="K158" s="319">
        <v>0</v>
      </c>
      <c r="L158" s="319">
        <v>47521</v>
      </c>
      <c r="M158"/>
      <c r="N158"/>
      <c r="O158"/>
      <c r="P158"/>
      <c r="Q158"/>
      <c r="R158" s="319">
        <v>-1338908.82</v>
      </c>
      <c r="S158" s="319">
        <v>3061336.79</v>
      </c>
      <c r="T158" s="319">
        <v>914967.96</v>
      </c>
      <c r="U158" s="319">
        <v>120000</v>
      </c>
      <c r="V158" s="319">
        <v>808.5</v>
      </c>
      <c r="W158"/>
      <c r="X158" s="319">
        <v>766598.7</v>
      </c>
      <c r="Y158" s="319">
        <v>251015.38</v>
      </c>
      <c r="Z158" s="319">
        <v>1112952.2</v>
      </c>
      <c r="AA158" s="319">
        <v>14560</v>
      </c>
      <c r="AB158"/>
      <c r="AC158" s="319">
        <v>1085377.79</v>
      </c>
      <c r="AD158" s="319">
        <v>126214.57</v>
      </c>
      <c r="AE158"/>
      <c r="AF158"/>
      <c r="AG158"/>
      <c r="AH158" s="319">
        <v>51656</v>
      </c>
    </row>
    <row r="159" spans="1:34" x14ac:dyDescent="0.25">
      <c r="A159" t="s">
        <v>2757</v>
      </c>
      <c r="B159" s="319">
        <v>663483.51</v>
      </c>
      <c r="C159" s="319">
        <v>24903.95</v>
      </c>
      <c r="D159" s="319">
        <v>338691.91</v>
      </c>
      <c r="E159"/>
      <c r="F159"/>
      <c r="G159" s="319">
        <v>1705780.79</v>
      </c>
      <c r="H159" s="319">
        <v>570861.65</v>
      </c>
      <c r="I159"/>
      <c r="J159"/>
      <c r="K159" s="319">
        <v>0</v>
      </c>
      <c r="L159" s="319">
        <v>102508.89</v>
      </c>
      <c r="M159"/>
      <c r="N159" s="319">
        <v>0</v>
      </c>
      <c r="O159"/>
      <c r="P159"/>
      <c r="Q159"/>
      <c r="R159" s="319">
        <v>840987.17</v>
      </c>
      <c r="S159" s="319">
        <v>2227904.62</v>
      </c>
      <c r="T159" s="319">
        <v>827144.93</v>
      </c>
      <c r="U159" s="319">
        <v>80000</v>
      </c>
      <c r="V159" s="319">
        <v>257.86</v>
      </c>
      <c r="W159"/>
      <c r="X159" s="319">
        <v>757563</v>
      </c>
      <c r="Y159" s="319">
        <v>177162.21</v>
      </c>
      <c r="Z159" s="319">
        <v>1062475.25</v>
      </c>
      <c r="AA159" s="319">
        <v>15660</v>
      </c>
      <c r="AB159"/>
      <c r="AC159" s="319">
        <v>511743.57</v>
      </c>
      <c r="AD159" s="319">
        <v>34556</v>
      </c>
      <c r="AE159"/>
      <c r="AF159"/>
      <c r="AG159"/>
      <c r="AH159" s="319">
        <v>85372.05</v>
      </c>
    </row>
    <row r="160" spans="1:34" x14ac:dyDescent="0.25">
      <c r="A160" t="s">
        <v>2758</v>
      </c>
      <c r="B160" s="319">
        <v>598827.5</v>
      </c>
      <c r="C160" s="319">
        <v>74342.16</v>
      </c>
      <c r="D160" s="319">
        <v>457991.57</v>
      </c>
      <c r="E160"/>
      <c r="F160"/>
      <c r="G160" s="319">
        <v>1334519.72</v>
      </c>
      <c r="H160" s="319">
        <v>325762.68</v>
      </c>
      <c r="I160"/>
      <c r="J160"/>
      <c r="K160" s="319">
        <v>4500</v>
      </c>
      <c r="L160" s="319">
        <v>73153.61</v>
      </c>
      <c r="M160"/>
      <c r="N160" s="319">
        <v>1129</v>
      </c>
      <c r="O160"/>
      <c r="P160" s="319">
        <v>464</v>
      </c>
      <c r="Q160"/>
      <c r="R160" s="319">
        <v>1228096.83</v>
      </c>
      <c r="S160" s="319">
        <v>1652500.79</v>
      </c>
      <c r="T160" s="319">
        <v>640236.81000000006</v>
      </c>
      <c r="U160"/>
      <c r="V160" s="319">
        <v>669.73</v>
      </c>
      <c r="W160"/>
      <c r="X160" s="319">
        <v>884005</v>
      </c>
      <c r="Y160" s="319">
        <v>282235.44</v>
      </c>
      <c r="Z160" s="319">
        <v>1267366</v>
      </c>
      <c r="AA160" s="319">
        <v>28392</v>
      </c>
      <c r="AB160"/>
      <c r="AC160" s="319">
        <v>563310.55000000005</v>
      </c>
      <c r="AD160" s="319">
        <v>116479.03</v>
      </c>
      <c r="AE160"/>
      <c r="AF160"/>
      <c r="AG160"/>
      <c r="AH160"/>
    </row>
    <row r="161" spans="1:34" x14ac:dyDescent="0.25">
      <c r="A161" t="s">
        <v>2759</v>
      </c>
      <c r="B161" s="319">
        <v>392905.3</v>
      </c>
      <c r="C161" s="319">
        <v>19000</v>
      </c>
      <c r="D161" s="319">
        <v>60899.519999999997</v>
      </c>
      <c r="E161"/>
      <c r="F161"/>
      <c r="G161" s="319">
        <v>731836.65</v>
      </c>
      <c r="H161" s="319">
        <v>470818.07</v>
      </c>
      <c r="I161"/>
      <c r="J161"/>
      <c r="K161"/>
      <c r="L161" s="319">
        <v>57868.57</v>
      </c>
      <c r="M161"/>
      <c r="N161" s="319">
        <v>0</v>
      </c>
      <c r="O161"/>
      <c r="P161"/>
      <c r="Q161"/>
      <c r="R161" s="319">
        <v>-141614.04</v>
      </c>
      <c r="S161" s="319">
        <v>2038406.69</v>
      </c>
      <c r="T161" s="319">
        <v>1113154.52</v>
      </c>
      <c r="U161"/>
      <c r="V161" s="319">
        <v>738.19</v>
      </c>
      <c r="W161"/>
      <c r="X161" s="319">
        <v>1226102</v>
      </c>
      <c r="Y161" s="319">
        <v>185831.76</v>
      </c>
      <c r="Z161" s="319">
        <v>1530940</v>
      </c>
      <c r="AA161"/>
      <c r="AB161"/>
      <c r="AC161" s="319">
        <v>958135.43</v>
      </c>
      <c r="AD161" s="319">
        <v>315952.71999999997</v>
      </c>
      <c r="AE161"/>
      <c r="AF161"/>
      <c r="AG161"/>
      <c r="AH161"/>
    </row>
    <row r="162" spans="1:34" x14ac:dyDescent="0.25">
      <c r="A162" t="s">
        <v>2760</v>
      </c>
      <c r="B162" s="319">
        <v>860446.76</v>
      </c>
      <c r="C162" s="319">
        <v>8046.15</v>
      </c>
      <c r="D162" s="319">
        <v>49830.57</v>
      </c>
      <c r="E162"/>
      <c r="F162"/>
      <c r="G162" s="319">
        <v>1102656.6000000001</v>
      </c>
      <c r="H162" s="319">
        <v>471748.01</v>
      </c>
      <c r="I162"/>
      <c r="J162"/>
      <c r="K162" s="319">
        <v>0</v>
      </c>
      <c r="L162" s="319">
        <v>57550</v>
      </c>
      <c r="M162"/>
      <c r="N162" s="319">
        <v>1001</v>
      </c>
      <c r="O162"/>
      <c r="P162"/>
      <c r="Q162"/>
      <c r="R162" s="319">
        <v>41401.85</v>
      </c>
      <c r="S162" s="319">
        <v>2546107.46</v>
      </c>
      <c r="T162" s="319">
        <v>784224.64</v>
      </c>
      <c r="U162" s="319">
        <v>69320</v>
      </c>
      <c r="V162" s="319">
        <v>969.72</v>
      </c>
      <c r="W162"/>
      <c r="X162" s="319">
        <v>855089.2</v>
      </c>
      <c r="Y162" s="319">
        <v>253450.41</v>
      </c>
      <c r="Z162" s="319">
        <v>1181229.45</v>
      </c>
      <c r="AA162" s="319">
        <v>27458</v>
      </c>
      <c r="AB162"/>
      <c r="AC162" s="319">
        <v>651699.59</v>
      </c>
      <c r="AD162" s="319">
        <v>216150.23</v>
      </c>
      <c r="AE162"/>
      <c r="AF162"/>
      <c r="AG162"/>
      <c r="AH162" s="319">
        <v>39848.92</v>
      </c>
    </row>
    <row r="163" spans="1:34" x14ac:dyDescent="0.25">
      <c r="A163" t="s">
        <v>2761</v>
      </c>
      <c r="B163" s="319">
        <v>234460.67</v>
      </c>
      <c r="C163" s="319">
        <v>14265.81</v>
      </c>
      <c r="D163" s="319">
        <v>60548.88</v>
      </c>
      <c r="E163"/>
      <c r="F163"/>
      <c r="G163" s="319">
        <v>245574.83</v>
      </c>
      <c r="H163" s="319">
        <v>481594.25</v>
      </c>
      <c r="I163"/>
      <c r="J163"/>
      <c r="K163" s="319">
        <v>0</v>
      </c>
      <c r="L163" s="319">
        <v>61200</v>
      </c>
      <c r="M163"/>
      <c r="N163" s="319">
        <v>0</v>
      </c>
      <c r="O163"/>
      <c r="P163"/>
      <c r="Q163"/>
      <c r="R163" s="319">
        <v>-1210219.18</v>
      </c>
      <c r="S163" s="319">
        <v>2320392.7599999998</v>
      </c>
      <c r="T163" s="319">
        <v>777346.97</v>
      </c>
      <c r="U163" s="319">
        <v>70000</v>
      </c>
      <c r="V163" s="319">
        <v>33.840000000000003</v>
      </c>
      <c r="W163"/>
      <c r="X163" s="319">
        <v>580208</v>
      </c>
      <c r="Y163" s="319">
        <v>201745.28</v>
      </c>
      <c r="Z163" s="319">
        <v>921072</v>
      </c>
      <c r="AA163" s="319">
        <v>8620</v>
      </c>
      <c r="AB163"/>
      <c r="AC163" s="319">
        <v>770199.21</v>
      </c>
      <c r="AD163" s="319">
        <v>58302.02</v>
      </c>
      <c r="AE163"/>
      <c r="AF163"/>
      <c r="AG163"/>
      <c r="AH163" s="319">
        <v>6070</v>
      </c>
    </row>
    <row r="164" spans="1:34" x14ac:dyDescent="0.25">
      <c r="A164" t="s">
        <v>2810</v>
      </c>
      <c r="B164" s="319">
        <v>545973.9</v>
      </c>
      <c r="C164" s="319">
        <v>21459.5</v>
      </c>
      <c r="D164" s="319">
        <v>125542.97</v>
      </c>
      <c r="E164"/>
      <c r="F164"/>
      <c r="G164" s="319">
        <v>876725.34</v>
      </c>
      <c r="H164" s="319">
        <v>452733.03</v>
      </c>
      <c r="I164"/>
      <c r="J164"/>
      <c r="K164" s="319">
        <v>2000</v>
      </c>
      <c r="L164" s="319">
        <v>51511.3</v>
      </c>
      <c r="M164"/>
      <c r="N164" s="319">
        <v>1039</v>
      </c>
      <c r="O164"/>
      <c r="P164"/>
      <c r="Q164"/>
      <c r="R164" s="319">
        <v>-644206.04</v>
      </c>
      <c r="S164" s="319">
        <v>2754433.99</v>
      </c>
      <c r="T164" s="319">
        <v>737361.73</v>
      </c>
      <c r="U164" s="319">
        <v>70120</v>
      </c>
      <c r="V164" s="319">
        <v>636.44000000000005</v>
      </c>
      <c r="W164"/>
      <c r="X164" s="319">
        <v>906079.3</v>
      </c>
      <c r="Y164" s="319">
        <v>219610.88</v>
      </c>
      <c r="Z164" s="319">
        <v>1220714.1399999999</v>
      </c>
      <c r="AA164" s="319">
        <v>14969</v>
      </c>
      <c r="AB164"/>
      <c r="AC164" s="319">
        <v>547110.03</v>
      </c>
      <c r="AD164" s="319">
        <v>261392.69</v>
      </c>
      <c r="AE164"/>
      <c r="AF164"/>
      <c r="AG164"/>
      <c r="AH164" s="319">
        <v>31966</v>
      </c>
    </row>
    <row r="165" spans="1:34" x14ac:dyDescent="0.25">
      <c r="A165" t="s">
        <v>2814</v>
      </c>
      <c r="B165" s="319">
        <v>752748.92</v>
      </c>
      <c r="C165" s="319">
        <v>1434.8</v>
      </c>
      <c r="D165" s="319">
        <v>82909.36</v>
      </c>
      <c r="E165"/>
      <c r="F165"/>
      <c r="G165" s="319">
        <v>504270</v>
      </c>
      <c r="H165" s="319">
        <v>295858.59000000003</v>
      </c>
      <c r="I165"/>
      <c r="J165"/>
      <c r="K165" s="319">
        <v>10000</v>
      </c>
      <c r="L165" s="319">
        <v>90334.26</v>
      </c>
      <c r="M165"/>
      <c r="N165" s="319">
        <v>0</v>
      </c>
      <c r="O165"/>
      <c r="P165"/>
      <c r="Q165"/>
      <c r="R165" s="319">
        <v>-3413898.98</v>
      </c>
      <c r="S165" s="319">
        <v>4164124</v>
      </c>
      <c r="T165" s="319">
        <v>1881382.5</v>
      </c>
      <c r="U165" s="319">
        <v>70000</v>
      </c>
      <c r="V165" s="319">
        <v>877.04</v>
      </c>
      <c r="W165"/>
      <c r="X165" s="319">
        <v>1530604.13</v>
      </c>
      <c r="Y165" s="319">
        <v>315909.71999999997</v>
      </c>
      <c r="Z165" s="319">
        <v>1851819.13</v>
      </c>
      <c r="AA165" s="319">
        <v>9880</v>
      </c>
      <c r="AB165"/>
      <c r="AC165" s="319">
        <v>1019378.29</v>
      </c>
      <c r="AD165" s="319">
        <v>59898.36</v>
      </c>
      <c r="AE165"/>
      <c r="AF165"/>
      <c r="AG165"/>
      <c r="AH165" s="319">
        <v>71135.22</v>
      </c>
    </row>
    <row r="166" spans="1:34" x14ac:dyDescent="0.25">
      <c r="A166" t="s">
        <v>2818</v>
      </c>
      <c r="B166" s="319">
        <v>381304.83</v>
      </c>
      <c r="C166" s="319">
        <v>56127.19</v>
      </c>
      <c r="D166" s="319">
        <v>490097.08</v>
      </c>
      <c r="E166"/>
      <c r="F166"/>
      <c r="G166" s="319">
        <v>771340.21</v>
      </c>
      <c r="H166" s="319">
        <v>535605.88</v>
      </c>
      <c r="I166"/>
      <c r="J166"/>
      <c r="K166" s="319">
        <v>37000</v>
      </c>
      <c r="L166" s="319">
        <v>93363.08</v>
      </c>
      <c r="M166"/>
      <c r="N166" s="319">
        <v>2265</v>
      </c>
      <c r="O166"/>
      <c r="P166"/>
      <c r="Q166"/>
      <c r="R166" s="319">
        <v>-1048184.37</v>
      </c>
      <c r="S166" s="319">
        <v>3254719.47</v>
      </c>
      <c r="T166" s="319">
        <v>668784.37</v>
      </c>
      <c r="U166"/>
      <c r="V166"/>
      <c r="W166"/>
      <c r="X166" s="319">
        <v>572547</v>
      </c>
      <c r="Y166" s="319">
        <v>60858.879999999997</v>
      </c>
      <c r="Z166" s="319">
        <v>871755.85</v>
      </c>
      <c r="AA166"/>
      <c r="AB166"/>
      <c r="AC166" s="319">
        <v>347267.82</v>
      </c>
      <c r="AD166" s="319">
        <v>164054.32</v>
      </c>
      <c r="AE166"/>
      <c r="AF166"/>
      <c r="AG166"/>
      <c r="AH166" s="319">
        <v>23800.25</v>
      </c>
    </row>
    <row r="167" spans="1:34" x14ac:dyDescent="0.25">
      <c r="A167" t="s">
        <v>2762</v>
      </c>
      <c r="B167" s="319">
        <v>666237.71</v>
      </c>
      <c r="C167" s="319">
        <v>1007739.94</v>
      </c>
      <c r="D167" s="319">
        <v>55829.96</v>
      </c>
      <c r="E167"/>
      <c r="F167"/>
      <c r="G167" s="319">
        <v>288753.33</v>
      </c>
      <c r="H167" s="319">
        <v>406686.05</v>
      </c>
      <c r="I167"/>
      <c r="J167"/>
      <c r="K167" s="319">
        <v>3000</v>
      </c>
      <c r="L167" s="319">
        <v>75406.3</v>
      </c>
      <c r="M167"/>
      <c r="N167" s="319">
        <v>145.56</v>
      </c>
      <c r="O167"/>
      <c r="P167"/>
      <c r="Q167"/>
      <c r="R167" s="319">
        <v>-2597415.71</v>
      </c>
      <c r="S167" s="319">
        <v>4774273.9400000004</v>
      </c>
      <c r="T167" s="319">
        <v>1240527.92</v>
      </c>
      <c r="U167" s="319">
        <v>243206</v>
      </c>
      <c r="V167" s="319">
        <v>742.7</v>
      </c>
      <c r="W167"/>
      <c r="X167" s="319">
        <v>441032</v>
      </c>
      <c r="Y167"/>
      <c r="Z167" s="319">
        <v>848523</v>
      </c>
      <c r="AA167" s="319">
        <v>17220</v>
      </c>
      <c r="AB167" s="319">
        <v>29390</v>
      </c>
      <c r="AC167" s="319">
        <v>709597.37</v>
      </c>
      <c r="AD167" s="319">
        <v>150941.35</v>
      </c>
      <c r="AE167"/>
      <c r="AF167"/>
      <c r="AG167"/>
      <c r="AH167"/>
    </row>
    <row r="168" spans="1:34" x14ac:dyDescent="0.25">
      <c r="A168" t="s">
        <v>2763</v>
      </c>
      <c r="B168" s="319">
        <v>245948.09</v>
      </c>
      <c r="C168" s="319">
        <v>40936</v>
      </c>
      <c r="D168" s="319">
        <v>24027.29</v>
      </c>
      <c r="E168"/>
      <c r="F168"/>
      <c r="G168" s="319">
        <v>687816.6</v>
      </c>
      <c r="H168" s="319">
        <v>163924.5</v>
      </c>
      <c r="I168"/>
      <c r="J168"/>
      <c r="K168" s="319">
        <v>3000</v>
      </c>
      <c r="L168" s="319">
        <v>107208.3</v>
      </c>
      <c r="M168"/>
      <c r="N168" s="319">
        <v>528.04</v>
      </c>
      <c r="O168"/>
      <c r="P168"/>
      <c r="Q168"/>
      <c r="R168" s="319">
        <v>-1969747.33</v>
      </c>
      <c r="S168" s="319">
        <v>3325480.98</v>
      </c>
      <c r="T168" s="319">
        <v>737602.95</v>
      </c>
      <c r="U168" s="319">
        <v>64580</v>
      </c>
      <c r="V168" s="319">
        <v>319.36</v>
      </c>
      <c r="W168"/>
      <c r="X168" s="319">
        <v>1163433</v>
      </c>
      <c r="Y168"/>
      <c r="Z168" s="319">
        <v>1479891</v>
      </c>
      <c r="AA168" s="319">
        <v>1760</v>
      </c>
      <c r="AB168" s="319">
        <v>8110</v>
      </c>
      <c r="AC168" s="319">
        <v>566128.19999999995</v>
      </c>
      <c r="AD168" s="319">
        <v>213863.62</v>
      </c>
      <c r="AE168"/>
      <c r="AF168"/>
      <c r="AG168"/>
      <c r="AH168"/>
    </row>
    <row r="169" spans="1:34" x14ac:dyDescent="0.25">
      <c r="A169" t="s">
        <v>2764</v>
      </c>
      <c r="B169" s="319">
        <v>408033.2</v>
      </c>
      <c r="C169" s="319">
        <v>408368.49</v>
      </c>
      <c r="D169" s="319">
        <v>30492.46</v>
      </c>
      <c r="E169"/>
      <c r="F169"/>
      <c r="G169" s="319">
        <v>665492.49</v>
      </c>
      <c r="H169" s="319">
        <v>223826.89</v>
      </c>
      <c r="I169"/>
      <c r="J169"/>
      <c r="K169" s="319">
        <v>4500</v>
      </c>
      <c r="L169" s="319">
        <v>113600.38</v>
      </c>
      <c r="M169"/>
      <c r="N169" s="319">
        <v>631.15</v>
      </c>
      <c r="O169"/>
      <c r="P169"/>
      <c r="Q169"/>
      <c r="R169" s="319">
        <v>-786252.41</v>
      </c>
      <c r="S169" s="319">
        <v>2333757.04</v>
      </c>
      <c r="T169" s="319">
        <v>1094420.54</v>
      </c>
      <c r="U169" s="319">
        <v>145180</v>
      </c>
      <c r="V169"/>
      <c r="W169"/>
      <c r="X169" s="319">
        <v>1076327</v>
      </c>
      <c r="Y169"/>
      <c r="Z169" s="319">
        <v>1352193</v>
      </c>
      <c r="AA169" s="319">
        <v>1600</v>
      </c>
      <c r="AB169" s="319">
        <v>15380</v>
      </c>
      <c r="AC169" s="319">
        <v>723500.9</v>
      </c>
      <c r="AD169" s="319">
        <v>153276.26999999999</v>
      </c>
      <c r="AE169"/>
      <c r="AF169"/>
      <c r="AG169"/>
      <c r="AH169"/>
    </row>
    <row r="170" spans="1:34" x14ac:dyDescent="0.25">
      <c r="A170" t="s">
        <v>2765</v>
      </c>
      <c r="B170" s="319">
        <v>1275846.76</v>
      </c>
      <c r="C170" s="319">
        <v>1054520.3200000001</v>
      </c>
      <c r="D170" s="319">
        <v>134038.41</v>
      </c>
      <c r="E170"/>
      <c r="F170"/>
      <c r="G170" s="319">
        <v>121151.24</v>
      </c>
      <c r="H170" s="319">
        <v>107334.35</v>
      </c>
      <c r="I170"/>
      <c r="J170"/>
      <c r="K170" s="319">
        <v>3000</v>
      </c>
      <c r="L170" s="319">
        <v>65526.27</v>
      </c>
      <c r="M170"/>
      <c r="N170" s="319">
        <v>0</v>
      </c>
      <c r="O170"/>
      <c r="P170"/>
      <c r="Q170"/>
      <c r="R170" s="319">
        <v>-691875.46</v>
      </c>
      <c r="S170" s="319">
        <v>2500833.27</v>
      </c>
      <c r="T170" s="319">
        <v>2400639.94</v>
      </c>
      <c r="U170" s="319">
        <v>189780</v>
      </c>
      <c r="V170" s="319">
        <v>1168.07</v>
      </c>
      <c r="W170"/>
      <c r="X170" s="319">
        <v>1057048</v>
      </c>
      <c r="Y170"/>
      <c r="Z170" s="319">
        <v>1840969</v>
      </c>
      <c r="AA170" s="319">
        <v>12280</v>
      </c>
      <c r="AB170" s="319">
        <v>21000</v>
      </c>
      <c r="AC170" s="319">
        <v>868814.45</v>
      </c>
      <c r="AD170" s="319">
        <v>89680.56</v>
      </c>
      <c r="AE170"/>
      <c r="AF170"/>
      <c r="AG170"/>
      <c r="AH170" s="319">
        <v>485</v>
      </c>
    </row>
    <row r="171" spans="1:34" x14ac:dyDescent="0.25">
      <c r="A171" t="s">
        <v>2766</v>
      </c>
      <c r="B171" s="319">
        <v>1701596.87</v>
      </c>
      <c r="C171" s="319">
        <v>4754637.34</v>
      </c>
      <c r="D171" s="319">
        <v>89048.85</v>
      </c>
      <c r="E171"/>
      <c r="F171"/>
      <c r="G171" s="319">
        <v>415944.16</v>
      </c>
      <c r="H171" s="319">
        <v>520610.25</v>
      </c>
      <c r="I171"/>
      <c r="J171"/>
      <c r="K171" s="319">
        <v>2100</v>
      </c>
      <c r="L171" s="319">
        <v>193413.54</v>
      </c>
      <c r="M171"/>
      <c r="N171" s="319">
        <v>1638.39</v>
      </c>
      <c r="O171"/>
      <c r="P171"/>
      <c r="Q171"/>
      <c r="R171" s="319">
        <v>4012859.74</v>
      </c>
      <c r="S171" s="319">
        <v>1757956.06</v>
      </c>
      <c r="T171" s="319">
        <v>2908910.78</v>
      </c>
      <c r="U171" s="319">
        <v>496925</v>
      </c>
      <c r="V171" s="319">
        <v>1694.82</v>
      </c>
      <c r="W171"/>
      <c r="X171" s="319">
        <v>1011388</v>
      </c>
      <c r="Y171"/>
      <c r="Z171" s="319">
        <v>1610280</v>
      </c>
      <c r="AA171" s="319">
        <v>5640</v>
      </c>
      <c r="AB171" s="319">
        <v>24640</v>
      </c>
      <c r="AC171" s="319">
        <v>1025893.68</v>
      </c>
      <c r="AD171" s="319">
        <v>224495.18</v>
      </c>
      <c r="AE171"/>
      <c r="AF171"/>
      <c r="AG171"/>
      <c r="AH171" s="319">
        <v>14100</v>
      </c>
    </row>
    <row r="172" spans="1:34" x14ac:dyDescent="0.25">
      <c r="A172" t="s">
        <v>2767</v>
      </c>
      <c r="B172" s="319">
        <v>513543.29</v>
      </c>
      <c r="C172" s="319">
        <v>310971.40000000002</v>
      </c>
      <c r="D172" s="319">
        <v>30940.04</v>
      </c>
      <c r="E172"/>
      <c r="F172"/>
      <c r="G172" s="319">
        <v>611416.02</v>
      </c>
      <c r="H172" s="319">
        <v>143381.34</v>
      </c>
      <c r="I172"/>
      <c r="J172"/>
      <c r="K172" s="319">
        <v>2000</v>
      </c>
      <c r="L172" s="319">
        <v>64535.7</v>
      </c>
      <c r="M172"/>
      <c r="N172" s="319">
        <v>365.83</v>
      </c>
      <c r="O172"/>
      <c r="P172"/>
      <c r="Q172"/>
      <c r="R172" s="319">
        <v>-779344.11</v>
      </c>
      <c r="S172" s="319">
        <v>2322668.0699999998</v>
      </c>
      <c r="T172" s="319">
        <v>838800.1</v>
      </c>
      <c r="U172" s="319">
        <v>135610.25</v>
      </c>
      <c r="V172" s="319">
        <v>478.7</v>
      </c>
      <c r="W172"/>
      <c r="X172" s="319">
        <v>757134</v>
      </c>
      <c r="Y172"/>
      <c r="Z172" s="319">
        <v>999664</v>
      </c>
      <c r="AA172" s="319">
        <v>3480</v>
      </c>
      <c r="AB172" s="319">
        <v>9640</v>
      </c>
      <c r="AC172" s="319">
        <v>520134</v>
      </c>
      <c r="AD172" s="319">
        <v>182913.45</v>
      </c>
      <c r="AE172"/>
      <c r="AF172"/>
      <c r="AG172"/>
      <c r="AH172" s="319">
        <v>16165</v>
      </c>
    </row>
    <row r="173" spans="1:34" x14ac:dyDescent="0.25">
      <c r="A173" t="s">
        <v>2768</v>
      </c>
      <c r="B173" s="319">
        <v>686182.32</v>
      </c>
      <c r="C173" s="319">
        <v>1005514.05</v>
      </c>
      <c r="D173" s="319">
        <v>85560.23</v>
      </c>
      <c r="E173"/>
      <c r="F173"/>
      <c r="G173" s="319">
        <v>289365.69</v>
      </c>
      <c r="H173" s="319">
        <v>949873.91</v>
      </c>
      <c r="I173"/>
      <c r="J173"/>
      <c r="K173" s="319">
        <v>4000</v>
      </c>
      <c r="L173" s="319">
        <v>117443.02</v>
      </c>
      <c r="M173"/>
      <c r="N173" s="319">
        <v>426.58</v>
      </c>
      <c r="O173"/>
      <c r="P173"/>
      <c r="Q173"/>
      <c r="R173" s="319">
        <v>-889239.61</v>
      </c>
      <c r="S173" s="319">
        <v>2694098.62</v>
      </c>
      <c r="T173" s="319">
        <v>2095226.19</v>
      </c>
      <c r="U173" s="319">
        <v>72880</v>
      </c>
      <c r="V173" s="319">
        <v>736.18</v>
      </c>
      <c r="W173"/>
      <c r="X173" s="319">
        <v>770098</v>
      </c>
      <c r="Y173" s="319">
        <v>9800</v>
      </c>
      <c r="Z173" s="319">
        <v>1242445</v>
      </c>
      <c r="AA173" s="319">
        <v>4400</v>
      </c>
      <c r="AB173" s="319">
        <v>29660</v>
      </c>
      <c r="AC173" s="319">
        <v>524002.7</v>
      </c>
      <c r="AD173" s="319">
        <v>58438.080000000002</v>
      </c>
      <c r="AE173"/>
      <c r="AF173"/>
      <c r="AG173"/>
      <c r="AH173" s="319">
        <v>27</v>
      </c>
    </row>
    <row r="174" spans="1:34" x14ac:dyDescent="0.25">
      <c r="A174" t="s">
        <v>2808</v>
      </c>
      <c r="B174" s="319">
        <v>427980.46</v>
      </c>
      <c r="C174" s="319">
        <v>396199.5</v>
      </c>
      <c r="D174" s="319">
        <v>22351.13</v>
      </c>
      <c r="E174"/>
      <c r="F174"/>
      <c r="G174" s="319">
        <v>468534.38</v>
      </c>
      <c r="H174" s="319">
        <v>1032590.53</v>
      </c>
      <c r="I174"/>
      <c r="J174"/>
      <c r="K174"/>
      <c r="L174" s="319">
        <v>49150</v>
      </c>
      <c r="M174"/>
      <c r="N174" s="319">
        <v>0</v>
      </c>
      <c r="O174"/>
      <c r="P174"/>
      <c r="Q174"/>
      <c r="R174" s="319">
        <v>-1244731.6100000001</v>
      </c>
      <c r="S174" s="319">
        <v>2583594.75</v>
      </c>
      <c r="T174" s="319">
        <v>1669957.58</v>
      </c>
      <c r="U174" s="319">
        <v>149000</v>
      </c>
      <c r="V174" s="319">
        <v>386.88</v>
      </c>
      <c r="W174"/>
      <c r="X174" s="319">
        <v>340578</v>
      </c>
      <c r="Y174"/>
      <c r="Z174" s="319">
        <v>669934</v>
      </c>
      <c r="AA174" s="319">
        <v>2240</v>
      </c>
      <c r="AB174" s="319">
        <v>16528</v>
      </c>
      <c r="AC174" s="319">
        <v>397696.52</v>
      </c>
      <c r="AD174" s="319">
        <v>113881.08</v>
      </c>
      <c r="AE174"/>
      <c r="AF174"/>
      <c r="AG174"/>
      <c r="AH174"/>
    </row>
    <row r="175" spans="1:34" x14ac:dyDescent="0.25">
      <c r="A175" t="s">
        <v>2819</v>
      </c>
      <c r="B175" s="319">
        <v>201823.08</v>
      </c>
      <c r="C175" s="319">
        <v>81225.2</v>
      </c>
      <c r="D175" s="319">
        <v>51813.27</v>
      </c>
      <c r="E175"/>
      <c r="F175"/>
      <c r="G175" s="319">
        <v>1062398.74</v>
      </c>
      <c r="H175" s="319">
        <v>139830.10999999999</v>
      </c>
      <c r="I175"/>
      <c r="J175"/>
      <c r="K175" s="319">
        <v>2000</v>
      </c>
      <c r="L175" s="319">
        <v>30174.3</v>
      </c>
      <c r="M175"/>
      <c r="N175" s="319">
        <v>106</v>
      </c>
      <c r="O175"/>
      <c r="P175"/>
      <c r="Q175"/>
      <c r="R175" s="319">
        <v>-1404280.82</v>
      </c>
      <c r="S175" s="319">
        <v>2913433.4</v>
      </c>
      <c r="T175" s="319">
        <v>645587.36</v>
      </c>
      <c r="U175" s="319">
        <v>90000</v>
      </c>
      <c r="V175" s="319">
        <v>206.28</v>
      </c>
      <c r="W175"/>
      <c r="X175" s="319">
        <v>497707</v>
      </c>
      <c r="Y175"/>
      <c r="Z175" s="319">
        <v>749639</v>
      </c>
      <c r="AA175" s="319">
        <v>9060</v>
      </c>
      <c r="AB175" s="319">
        <v>26640</v>
      </c>
      <c r="AC175" s="319">
        <v>326973.96000000002</v>
      </c>
      <c r="AD175" s="319">
        <v>125530.16</v>
      </c>
      <c r="AE175"/>
      <c r="AF175"/>
      <c r="AG175"/>
      <c r="AH175"/>
    </row>
    <row r="176" spans="1:34" x14ac:dyDescent="0.25">
      <c r="A176" t="s">
        <v>17</v>
      </c>
      <c r="B176" s="319">
        <v>516654.61</v>
      </c>
      <c r="C176" s="319">
        <v>125792.63</v>
      </c>
      <c r="D176" s="319">
        <v>106050.55</v>
      </c>
      <c r="E176"/>
      <c r="F176"/>
      <c r="G176" s="319">
        <v>1018558.47</v>
      </c>
      <c r="H176" s="319">
        <v>587070.05000000005</v>
      </c>
      <c r="I176"/>
      <c r="J176"/>
      <c r="K176" s="319">
        <v>0</v>
      </c>
      <c r="L176" s="319">
        <v>314977.78999999998</v>
      </c>
      <c r="M176"/>
      <c r="N176" s="319">
        <v>15213.27</v>
      </c>
      <c r="O176"/>
      <c r="P176"/>
      <c r="Q176"/>
      <c r="R176" s="319">
        <v>1183591.28</v>
      </c>
      <c r="S176" s="319">
        <v>2535471.5499999998</v>
      </c>
      <c r="T176" s="319">
        <v>-403561.25</v>
      </c>
      <c r="U176"/>
      <c r="V176"/>
      <c r="W176"/>
      <c r="X176" s="319">
        <v>1153963.2</v>
      </c>
      <c r="Y176" s="319">
        <v>129450</v>
      </c>
      <c r="Z176" s="319">
        <v>1862739.2</v>
      </c>
      <c r="AA176" s="319">
        <v>10650</v>
      </c>
      <c r="AB176"/>
      <c r="AC176" s="319">
        <v>627632.55000000005</v>
      </c>
      <c r="AD176" s="319">
        <v>49277.78</v>
      </c>
      <c r="AE176"/>
      <c r="AF176"/>
      <c r="AG176"/>
      <c r="AH176" s="319">
        <v>24680</v>
      </c>
    </row>
    <row r="177" spans="1:34" x14ac:dyDescent="0.25">
      <c r="A177" t="s">
        <v>18</v>
      </c>
      <c r="B177" s="319">
        <v>532029.07999999996</v>
      </c>
      <c r="C177" s="319">
        <v>33800</v>
      </c>
      <c r="D177" s="319">
        <v>168117.38</v>
      </c>
      <c r="E177"/>
      <c r="F177"/>
      <c r="G177" s="319">
        <v>786813.94</v>
      </c>
      <c r="H177" s="319">
        <v>202694.17</v>
      </c>
      <c r="I177"/>
      <c r="J177"/>
      <c r="K177" s="319">
        <v>3000</v>
      </c>
      <c r="L177" s="319">
        <v>65070.21</v>
      </c>
      <c r="M177" s="319">
        <v>4000</v>
      </c>
      <c r="N177" s="319">
        <v>133.63999999999999</v>
      </c>
      <c r="O177"/>
      <c r="P177"/>
      <c r="Q177"/>
      <c r="R177" s="319">
        <v>-1850889.38</v>
      </c>
      <c r="S177" s="319">
        <v>3491897.05</v>
      </c>
      <c r="T177" s="319">
        <v>907894.66</v>
      </c>
      <c r="U177" s="319">
        <v>1800</v>
      </c>
      <c r="V177" s="319">
        <v>863.76</v>
      </c>
      <c r="W177" s="319">
        <v>1950</v>
      </c>
      <c r="X177" s="319">
        <v>1358355</v>
      </c>
      <c r="Y177" s="319">
        <v>570000</v>
      </c>
      <c r="Z177" s="319">
        <v>1788937</v>
      </c>
      <c r="AA177" s="319">
        <v>13758</v>
      </c>
      <c r="AB177"/>
      <c r="AC177" s="319">
        <v>753015.9</v>
      </c>
      <c r="AD177" s="319">
        <v>186263.76</v>
      </c>
      <c r="AE177"/>
      <c r="AF177"/>
      <c r="AG177"/>
      <c r="AH177" s="319">
        <v>88645.71</v>
      </c>
    </row>
    <row r="178" spans="1:34" x14ac:dyDescent="0.25">
      <c r="A178" t="s">
        <v>2769</v>
      </c>
      <c r="B178" s="319">
        <v>625235.86</v>
      </c>
      <c r="C178" s="319">
        <v>18123</v>
      </c>
      <c r="D178" s="319">
        <v>219280.71</v>
      </c>
      <c r="E178"/>
      <c r="F178"/>
      <c r="G178" s="319">
        <v>7473690</v>
      </c>
      <c r="H178" s="319">
        <v>4115887.81</v>
      </c>
      <c r="I178"/>
      <c r="J178"/>
      <c r="K178" s="319">
        <v>0</v>
      </c>
      <c r="L178" s="319">
        <v>139223.19</v>
      </c>
      <c r="M178"/>
      <c r="N178" s="319">
        <v>134.49</v>
      </c>
      <c r="O178"/>
      <c r="P178"/>
      <c r="Q178"/>
      <c r="R178" s="319">
        <v>12708358.800000001</v>
      </c>
      <c r="S178"/>
      <c r="T178" s="319">
        <v>1741137.58</v>
      </c>
      <c r="U178" s="319">
        <v>378315.61</v>
      </c>
      <c r="V178" s="319">
        <v>1194.77</v>
      </c>
      <c r="W178"/>
      <c r="X178" s="319">
        <v>2249263.2999999998</v>
      </c>
      <c r="Y178" s="319">
        <v>135000</v>
      </c>
      <c r="Z178" s="319">
        <v>2865731.3</v>
      </c>
      <c r="AA178"/>
      <c r="AB178" s="319">
        <v>19554</v>
      </c>
      <c r="AC178" s="319">
        <v>1020189.82</v>
      </c>
      <c r="AD178" s="319">
        <v>848338.02</v>
      </c>
      <c r="AE178"/>
      <c r="AF178"/>
      <c r="AG178" s="319">
        <v>12266.66</v>
      </c>
      <c r="AH178" s="319">
        <v>134330.56</v>
      </c>
    </row>
    <row r="179" spans="1:34" x14ac:dyDescent="0.25">
      <c r="A179" t="s">
        <v>19</v>
      </c>
      <c r="B179" s="319">
        <v>952660.09</v>
      </c>
      <c r="C179" s="319">
        <v>32128.55</v>
      </c>
      <c r="D179" s="319">
        <v>114838.01</v>
      </c>
      <c r="E179"/>
      <c r="F179"/>
      <c r="G179" s="319">
        <v>78359.839999999997</v>
      </c>
      <c r="H179" s="319">
        <v>142940.53</v>
      </c>
      <c r="I179"/>
      <c r="J179"/>
      <c r="K179" s="319">
        <v>0</v>
      </c>
      <c r="L179" s="319">
        <v>38024.300000000003</v>
      </c>
      <c r="M179" s="319">
        <v>5040</v>
      </c>
      <c r="N179" s="319">
        <v>572.75</v>
      </c>
      <c r="O179"/>
      <c r="P179" s="319">
        <v>135000</v>
      </c>
      <c r="Q179"/>
      <c r="R179" s="319">
        <v>-1681192.13</v>
      </c>
      <c r="S179" s="319">
        <v>3101018.9</v>
      </c>
      <c r="T179" s="319">
        <v>900228.05</v>
      </c>
      <c r="U179" s="319">
        <v>554000</v>
      </c>
      <c r="V179" s="319">
        <v>1158.31</v>
      </c>
      <c r="W179"/>
      <c r="X179"/>
      <c r="Y179" s="319">
        <v>1922257.83</v>
      </c>
      <c r="Z179" s="319">
        <v>2410393</v>
      </c>
      <c r="AA179" s="319">
        <v>14250</v>
      </c>
      <c r="AB179"/>
      <c r="AC179" s="319">
        <v>739803.56</v>
      </c>
      <c r="AD179" s="319">
        <v>285328.24</v>
      </c>
      <c r="AE179"/>
      <c r="AF179"/>
      <c r="AG179"/>
      <c r="AH179" s="319">
        <v>205406.19</v>
      </c>
    </row>
    <row r="180" spans="1:34" x14ac:dyDescent="0.25">
      <c r="A180" t="s">
        <v>20</v>
      </c>
      <c r="B180" s="319">
        <v>651528.82999999996</v>
      </c>
      <c r="C180" s="319">
        <v>24273.39</v>
      </c>
      <c r="D180" s="319">
        <v>190196.64</v>
      </c>
      <c r="E180"/>
      <c r="F180"/>
      <c r="G180" s="319">
        <v>162152.46</v>
      </c>
      <c r="H180" s="319">
        <v>766473.04</v>
      </c>
      <c r="I180"/>
      <c r="J180"/>
      <c r="K180" s="319">
        <v>2750</v>
      </c>
      <c r="L180" s="319">
        <v>154212.31</v>
      </c>
      <c r="M180" s="319">
        <v>80400</v>
      </c>
      <c r="N180" s="319">
        <v>35.51</v>
      </c>
      <c r="O180"/>
      <c r="P180" s="319">
        <v>10000</v>
      </c>
      <c r="Q180"/>
      <c r="R180" s="319">
        <v>1796133.59</v>
      </c>
      <c r="S180" s="319">
        <v>254405.43</v>
      </c>
      <c r="T180" s="319">
        <v>1255596.8500000001</v>
      </c>
      <c r="U180"/>
      <c r="V180" s="319">
        <v>981.48</v>
      </c>
      <c r="W180" s="319">
        <v>3010</v>
      </c>
      <c r="X180" s="319">
        <v>1573121.13</v>
      </c>
      <c r="Y180" s="319">
        <v>60000</v>
      </c>
      <c r="Z180" s="319">
        <v>2070616.13</v>
      </c>
      <c r="AA180" s="319">
        <v>15948</v>
      </c>
      <c r="AB180"/>
      <c r="AC180" s="319">
        <v>830004.81</v>
      </c>
      <c r="AD180" s="319">
        <v>357379.62</v>
      </c>
      <c r="AE180"/>
      <c r="AF180"/>
      <c r="AG180" s="319">
        <v>3800</v>
      </c>
      <c r="AH180" s="319">
        <v>118273.38</v>
      </c>
    </row>
    <row r="181" spans="1:34" x14ac:dyDescent="0.25">
      <c r="A181" t="s">
        <v>21</v>
      </c>
      <c r="B181" s="319">
        <v>854467.28</v>
      </c>
      <c r="C181" s="319">
        <v>35874.74</v>
      </c>
      <c r="D181" s="319">
        <v>191583.97</v>
      </c>
      <c r="E181"/>
      <c r="F181"/>
      <c r="G181" s="319">
        <v>5</v>
      </c>
      <c r="H181" s="319">
        <v>567788.91</v>
      </c>
      <c r="I181"/>
      <c r="J181"/>
      <c r="K181" s="319">
        <v>4900</v>
      </c>
      <c r="L181" s="319">
        <v>77814.19</v>
      </c>
      <c r="M181" s="319">
        <v>215800</v>
      </c>
      <c r="N181" s="319">
        <v>50000</v>
      </c>
      <c r="O181"/>
      <c r="P181"/>
      <c r="Q181"/>
      <c r="R181" s="319">
        <v>-3046300.76</v>
      </c>
      <c r="S181" s="319">
        <v>4470863.96</v>
      </c>
      <c r="T181" s="319">
        <v>1292565.81</v>
      </c>
      <c r="U181"/>
      <c r="V181" s="319">
        <v>1155.56</v>
      </c>
      <c r="W181" s="319">
        <v>261</v>
      </c>
      <c r="X181" s="319">
        <v>1709240.4</v>
      </c>
      <c r="Y181" s="319">
        <v>152000</v>
      </c>
      <c r="Z181" s="319">
        <v>2117618.9</v>
      </c>
      <c r="AA181" s="319">
        <v>18428</v>
      </c>
      <c r="AB181"/>
      <c r="AC181" s="319">
        <v>765987.89</v>
      </c>
      <c r="AD181" s="319">
        <v>133869.28</v>
      </c>
      <c r="AE181"/>
      <c r="AF181"/>
      <c r="AG181"/>
      <c r="AH181" s="319">
        <v>242676.19</v>
      </c>
    </row>
    <row r="182" spans="1:34" x14ac:dyDescent="0.25">
      <c r="A182" t="s">
        <v>22</v>
      </c>
      <c r="B182" s="319">
        <v>607791.14</v>
      </c>
      <c r="C182" s="319">
        <v>34644.25</v>
      </c>
      <c r="D182" s="319">
        <v>196874.01</v>
      </c>
      <c r="E182"/>
      <c r="F182"/>
      <c r="G182" s="319">
        <v>38720.35</v>
      </c>
      <c r="H182" s="319">
        <v>164440.82</v>
      </c>
      <c r="I182"/>
      <c r="J182"/>
      <c r="K182" s="319">
        <v>39569.300000000003</v>
      </c>
      <c r="L182" s="319">
        <v>76132.039999999994</v>
      </c>
      <c r="M182" s="319">
        <v>4960</v>
      </c>
      <c r="N182" s="319">
        <v>0</v>
      </c>
      <c r="O182"/>
      <c r="P182"/>
      <c r="Q182"/>
      <c r="R182" s="319">
        <v>445547.73</v>
      </c>
      <c r="S182" s="319">
        <v>1315785.06</v>
      </c>
      <c r="T182" s="319">
        <v>1107399.3899999999</v>
      </c>
      <c r="U182"/>
      <c r="V182" s="319">
        <v>1229.8399999999999</v>
      </c>
      <c r="W182" s="319">
        <v>1910</v>
      </c>
      <c r="X182" s="319">
        <v>1729115.4</v>
      </c>
      <c r="Y182" s="319">
        <v>123200</v>
      </c>
      <c r="Z182" s="319">
        <v>2328383.4</v>
      </c>
      <c r="AA182" s="319">
        <v>31823</v>
      </c>
      <c r="AB182"/>
      <c r="AC182" s="319">
        <v>979176.45</v>
      </c>
      <c r="AD182" s="319">
        <v>362732.46</v>
      </c>
      <c r="AE182"/>
      <c r="AF182"/>
      <c r="AG182"/>
      <c r="AH182" s="319">
        <v>100262.88</v>
      </c>
    </row>
    <row r="183" spans="1:34" x14ac:dyDescent="0.25">
      <c r="A183" t="s">
        <v>23</v>
      </c>
      <c r="B183" s="319">
        <v>946970.08</v>
      </c>
      <c r="C183" s="319">
        <v>5238.5</v>
      </c>
      <c r="D183" s="319">
        <v>333864.71000000002</v>
      </c>
      <c r="E183"/>
      <c r="F183"/>
      <c r="G183" s="319">
        <v>780929.24</v>
      </c>
      <c r="H183" s="319">
        <v>294073.34000000003</v>
      </c>
      <c r="I183"/>
      <c r="J183"/>
      <c r="K183" s="319">
        <v>1900</v>
      </c>
      <c r="L183" s="319">
        <v>65391.75</v>
      </c>
      <c r="M183" s="319">
        <v>155200</v>
      </c>
      <c r="N183" s="319">
        <v>91.86</v>
      </c>
      <c r="O183"/>
      <c r="P183"/>
      <c r="Q183"/>
      <c r="R183" s="319">
        <v>1629149.23</v>
      </c>
      <c r="S183" s="319">
        <v>1137972.49</v>
      </c>
      <c r="T183" s="319">
        <v>1148076.1000000001</v>
      </c>
      <c r="U183"/>
      <c r="V183" s="319">
        <v>1334.36</v>
      </c>
      <c r="W183" s="319">
        <v>1430</v>
      </c>
      <c r="X183" s="319">
        <v>1785347.4</v>
      </c>
      <c r="Y183" s="319">
        <v>79800</v>
      </c>
      <c r="Z183" s="319">
        <v>2221594.4</v>
      </c>
      <c r="AA183" s="319">
        <v>17130</v>
      </c>
      <c r="AB183" s="319">
        <v>7608</v>
      </c>
      <c r="AC183" s="319">
        <v>945002.17</v>
      </c>
      <c r="AD183" s="319">
        <v>171347.25</v>
      </c>
      <c r="AE183"/>
      <c r="AF183"/>
      <c r="AG183"/>
      <c r="AH183" s="319">
        <v>281935.5</v>
      </c>
    </row>
    <row r="184" spans="1:34" x14ac:dyDescent="0.25">
      <c r="A184" t="s">
        <v>24</v>
      </c>
      <c r="B184" s="319">
        <v>1241495.17</v>
      </c>
      <c r="C184" s="319">
        <v>7826.48</v>
      </c>
      <c r="D184" s="319">
        <v>159242.38</v>
      </c>
      <c r="E184"/>
      <c r="F184"/>
      <c r="G184" s="319">
        <v>1999069.4</v>
      </c>
      <c r="H184" s="319">
        <v>767431.9</v>
      </c>
      <c r="I184"/>
      <c r="J184"/>
      <c r="K184" s="319">
        <v>9000</v>
      </c>
      <c r="L184" s="319">
        <v>193148.26</v>
      </c>
      <c r="M184" s="319">
        <v>26340</v>
      </c>
      <c r="N184" s="319">
        <v>1492.6</v>
      </c>
      <c r="O184"/>
      <c r="P184" s="319">
        <v>294940</v>
      </c>
      <c r="Q184"/>
      <c r="R184" s="319">
        <v>2692341.31</v>
      </c>
      <c r="S184" s="319">
        <v>1899168.01</v>
      </c>
      <c r="T184" s="319">
        <v>1520443.81</v>
      </c>
      <c r="U184"/>
      <c r="V184" s="319">
        <v>2100.64</v>
      </c>
      <c r="W184" s="319">
        <v>1590</v>
      </c>
      <c r="X184" s="319">
        <v>1257317.2</v>
      </c>
      <c r="Y184" s="319">
        <v>61200</v>
      </c>
      <c r="Z184" s="319">
        <v>2068809.2</v>
      </c>
      <c r="AA184" s="319">
        <v>34768</v>
      </c>
      <c r="AB184"/>
      <c r="AC184" s="319">
        <v>1252323.0900000001</v>
      </c>
      <c r="AD184" s="319">
        <v>293580.79999999999</v>
      </c>
      <c r="AE184"/>
      <c r="AF184"/>
      <c r="AG184"/>
      <c r="AH184" s="319">
        <v>134535.41</v>
      </c>
    </row>
    <row r="185" spans="1:34" x14ac:dyDescent="0.25">
      <c r="A185" t="s">
        <v>25</v>
      </c>
      <c r="B185" s="319">
        <v>189293.3</v>
      </c>
      <c r="C185" s="319">
        <v>13968.14</v>
      </c>
      <c r="D185" s="319">
        <v>197800.85</v>
      </c>
      <c r="E185"/>
      <c r="F185"/>
      <c r="G185" s="319">
        <v>1578411.44</v>
      </c>
      <c r="H185" s="319">
        <v>271890.28000000003</v>
      </c>
      <c r="I185"/>
      <c r="J185"/>
      <c r="K185" s="319">
        <v>3760</v>
      </c>
      <c r="L185" s="319">
        <v>123214.47</v>
      </c>
      <c r="M185" s="319">
        <v>5040</v>
      </c>
      <c r="N185" s="319">
        <v>16960</v>
      </c>
      <c r="O185"/>
      <c r="P185"/>
      <c r="Q185"/>
      <c r="R185" s="319">
        <v>-1432704.87</v>
      </c>
      <c r="S185" s="319">
        <v>4128965.53</v>
      </c>
      <c r="T185" s="319">
        <v>892583.86</v>
      </c>
      <c r="U185"/>
      <c r="V185" s="319">
        <v>446.27</v>
      </c>
      <c r="W185" s="319">
        <v>790</v>
      </c>
      <c r="X185" s="319">
        <v>932101.5</v>
      </c>
      <c r="Y185" s="319">
        <v>42600</v>
      </c>
      <c r="Z185" s="319">
        <v>1375246.5</v>
      </c>
      <c r="AA185" s="319">
        <v>7828</v>
      </c>
      <c r="AB185" s="319">
        <v>9560</v>
      </c>
      <c r="AC185" s="319">
        <v>809473.87</v>
      </c>
      <c r="AD185" s="319">
        <v>204428.62</v>
      </c>
      <c r="AE185"/>
      <c r="AF185"/>
      <c r="AG185"/>
      <c r="AH185" s="319">
        <v>55855.76</v>
      </c>
    </row>
    <row r="186" spans="1:34" x14ac:dyDescent="0.25">
      <c r="A186" t="s">
        <v>26</v>
      </c>
      <c r="B186" s="319">
        <v>591100.80000000005</v>
      </c>
      <c r="C186" s="319">
        <v>5900</v>
      </c>
      <c r="D186" s="319">
        <v>130405.2</v>
      </c>
      <c r="E186"/>
      <c r="F186"/>
      <c r="G186" s="319">
        <v>227790.58</v>
      </c>
      <c r="H186" s="319">
        <v>641891.6</v>
      </c>
      <c r="I186"/>
      <c r="J186"/>
      <c r="K186" s="319">
        <v>6000</v>
      </c>
      <c r="L186" s="319">
        <v>83427.3</v>
      </c>
      <c r="M186" s="319">
        <v>98610</v>
      </c>
      <c r="N186" s="319">
        <v>0</v>
      </c>
      <c r="O186"/>
      <c r="P186" s="319">
        <v>0</v>
      </c>
      <c r="Q186"/>
      <c r="R186" s="319">
        <v>-52031.78</v>
      </c>
      <c r="S186" s="319">
        <v>1898710.57</v>
      </c>
      <c r="T186" s="319">
        <v>975285.47</v>
      </c>
      <c r="U186" s="319">
        <v>33600</v>
      </c>
      <c r="V186" s="319">
        <v>856.71</v>
      </c>
      <c r="W186" s="319">
        <v>1420</v>
      </c>
      <c r="X186" s="319">
        <v>1838089.6</v>
      </c>
      <c r="Y186" s="319">
        <v>72600</v>
      </c>
      <c r="Z186" s="319">
        <v>2363801.6000000001</v>
      </c>
      <c r="AA186" s="319">
        <v>21165</v>
      </c>
      <c r="AB186" s="319">
        <v>7838</v>
      </c>
      <c r="AC186" s="319">
        <v>744638.26</v>
      </c>
      <c r="AD186" s="319">
        <v>89639.4</v>
      </c>
      <c r="AE186"/>
      <c r="AF186"/>
      <c r="AG186"/>
      <c r="AH186" s="319">
        <v>132397.43</v>
      </c>
    </row>
    <row r="187" spans="1:34" x14ac:dyDescent="0.25">
      <c r="A187" t="s">
        <v>27</v>
      </c>
      <c r="B187" s="319">
        <v>594086.57999999996</v>
      </c>
      <c r="C187" s="319">
        <v>13036.34</v>
      </c>
      <c r="D187" s="319">
        <v>138110.19</v>
      </c>
      <c r="E187"/>
      <c r="F187"/>
      <c r="G187" s="319">
        <v>219080.82</v>
      </c>
      <c r="H187" s="319">
        <v>82675.67</v>
      </c>
      <c r="I187"/>
      <c r="J187"/>
      <c r="K187" s="319">
        <v>7500</v>
      </c>
      <c r="L187" s="319">
        <v>53096.08</v>
      </c>
      <c r="M187" s="319">
        <v>84670</v>
      </c>
      <c r="N187" s="319">
        <v>45.23</v>
      </c>
      <c r="O187"/>
      <c r="P187"/>
      <c r="Q187"/>
      <c r="R187" s="319">
        <v>-936834.33</v>
      </c>
      <c r="S187" s="319">
        <v>2242933.0699999998</v>
      </c>
      <c r="T187" s="319">
        <v>878454.25</v>
      </c>
      <c r="U187" s="319">
        <v>30300</v>
      </c>
      <c r="V187" s="319">
        <v>797.38</v>
      </c>
      <c r="W187" s="319">
        <v>610</v>
      </c>
      <c r="X187" s="319">
        <v>1294284.8</v>
      </c>
      <c r="Y187" s="319">
        <v>90700</v>
      </c>
      <c r="Z187" s="319">
        <v>1783244.8</v>
      </c>
      <c r="AA187" s="319">
        <v>12158</v>
      </c>
      <c r="AB187"/>
      <c r="AC187" s="319">
        <v>664000.4</v>
      </c>
      <c r="AD187" s="319">
        <v>159405.57999999999</v>
      </c>
      <c r="AE187"/>
      <c r="AF187"/>
      <c r="AG187"/>
      <c r="AH187" s="319">
        <v>80758.100000000006</v>
      </c>
    </row>
    <row r="188" spans="1:34" x14ac:dyDescent="0.25">
      <c r="A188" t="s">
        <v>2811</v>
      </c>
      <c r="B188" s="319">
        <v>221205.97</v>
      </c>
      <c r="C188" s="319">
        <v>10700</v>
      </c>
      <c r="D188" s="319">
        <v>132636.96</v>
      </c>
      <c r="E188"/>
      <c r="F188"/>
      <c r="G188" s="319">
        <v>620009.94999999995</v>
      </c>
      <c r="H188" s="319">
        <v>348693</v>
      </c>
      <c r="I188"/>
      <c r="J188"/>
      <c r="K188" s="319">
        <v>17600</v>
      </c>
      <c r="L188" s="319">
        <v>54814</v>
      </c>
      <c r="M188" s="319">
        <v>3040</v>
      </c>
      <c r="N188" s="319">
        <v>0</v>
      </c>
      <c r="O188"/>
      <c r="P188"/>
      <c r="Q188"/>
      <c r="R188" s="319">
        <v>-2224846.98</v>
      </c>
      <c r="S188" s="319">
        <v>3605471.06</v>
      </c>
      <c r="T188" s="319">
        <v>824496.69</v>
      </c>
      <c r="U188"/>
      <c r="V188" s="319">
        <v>266.8</v>
      </c>
      <c r="W188" s="319">
        <v>1380</v>
      </c>
      <c r="X188" s="319">
        <v>1049634.3999999999</v>
      </c>
      <c r="Y188" s="319">
        <v>208800</v>
      </c>
      <c r="Z188" s="319">
        <v>1467071.4</v>
      </c>
      <c r="AA188" s="319">
        <v>17808</v>
      </c>
      <c r="AB188"/>
      <c r="AC188" s="319">
        <v>410881.83</v>
      </c>
      <c r="AD188" s="319">
        <v>224386.86</v>
      </c>
      <c r="AE188"/>
      <c r="AF188"/>
      <c r="AG188"/>
      <c r="AH188" s="319">
        <v>87262</v>
      </c>
    </row>
    <row r="189" spans="1:34" x14ac:dyDescent="0.25">
      <c r="A189" t="s">
        <v>28</v>
      </c>
      <c r="B189" s="319">
        <v>1022995.02</v>
      </c>
      <c r="C189" s="319">
        <v>5828.75</v>
      </c>
      <c r="D189" s="319">
        <v>364711.28</v>
      </c>
      <c r="E189"/>
      <c r="F189"/>
      <c r="G189" s="319">
        <v>1713667.58</v>
      </c>
      <c r="H189" s="319">
        <v>305198</v>
      </c>
      <c r="I189"/>
      <c r="J189"/>
      <c r="K189" s="319">
        <v>1700</v>
      </c>
      <c r="L189" s="319">
        <v>67233.850000000006</v>
      </c>
      <c r="M189" s="319">
        <v>6320</v>
      </c>
      <c r="N189" s="319">
        <v>401.56</v>
      </c>
      <c r="O189"/>
      <c r="P189" s="319">
        <v>20000</v>
      </c>
      <c r="Q189"/>
      <c r="R189" s="319">
        <v>569591.1</v>
      </c>
      <c r="S189" s="319">
        <v>3600900</v>
      </c>
      <c r="T189" s="319">
        <v>944303.92</v>
      </c>
      <c r="U189"/>
      <c r="V189" s="319">
        <v>1629.33</v>
      </c>
      <c r="W189" s="319">
        <v>2510</v>
      </c>
      <c r="X189" s="319">
        <v>1226862.6000000001</v>
      </c>
      <c r="Y189" s="319">
        <v>97600</v>
      </c>
      <c r="Z189" s="319">
        <v>1729539.6</v>
      </c>
      <c r="AA189" s="319">
        <v>12258</v>
      </c>
      <c r="AB189"/>
      <c r="AC189" s="319">
        <v>863752.85</v>
      </c>
      <c r="AD189" s="319">
        <v>318440.96000000002</v>
      </c>
      <c r="AE189"/>
      <c r="AF189"/>
      <c r="AG189"/>
      <c r="AH189" s="319">
        <v>202660.32</v>
      </c>
    </row>
    <row r="190" spans="1:34" x14ac:dyDescent="0.25">
      <c r="A190" t="s">
        <v>2770</v>
      </c>
      <c r="B190" s="319">
        <v>865560.73</v>
      </c>
      <c r="C190" s="319">
        <v>7655</v>
      </c>
      <c r="D190" s="319">
        <v>151657.32999999999</v>
      </c>
      <c r="E190"/>
      <c r="F190"/>
      <c r="G190" s="319">
        <v>595443.6</v>
      </c>
      <c r="H190" s="319">
        <v>71606.91</v>
      </c>
      <c r="I190"/>
      <c r="J190"/>
      <c r="K190" s="319">
        <v>0</v>
      </c>
      <c r="L190" s="319">
        <v>-27230.15</v>
      </c>
      <c r="M190"/>
      <c r="N190" s="319">
        <v>29206</v>
      </c>
      <c r="O190"/>
      <c r="P190"/>
      <c r="Q190"/>
      <c r="R190" s="319">
        <v>-1660421.21</v>
      </c>
      <c r="S190" s="319">
        <v>2938659.03</v>
      </c>
      <c r="T190" s="319">
        <v>1175799.75</v>
      </c>
      <c r="U190" s="319">
        <v>187630</v>
      </c>
      <c r="V190" s="319">
        <v>559.41</v>
      </c>
      <c r="W190"/>
      <c r="X190" s="319">
        <v>1160851</v>
      </c>
      <c r="Y190" s="319">
        <v>1000</v>
      </c>
      <c r="Z190" s="319">
        <v>1481384</v>
      </c>
      <c r="AA190"/>
      <c r="AB190"/>
      <c r="AC190" s="319">
        <v>539132.79</v>
      </c>
      <c r="AD190" s="319">
        <v>54997.47</v>
      </c>
      <c r="AE190"/>
      <c r="AF190"/>
      <c r="AG190"/>
      <c r="AH190" s="319">
        <v>38616</v>
      </c>
    </row>
    <row r="191" spans="1:34" x14ac:dyDescent="0.25">
      <c r="A191" t="s">
        <v>2771</v>
      </c>
      <c r="B191" s="319">
        <v>290779.78000000003</v>
      </c>
      <c r="C191" s="319">
        <v>11075</v>
      </c>
      <c r="D191" s="319">
        <v>408645.12</v>
      </c>
      <c r="E191"/>
      <c r="F191"/>
      <c r="G191" s="319">
        <v>1764826.08</v>
      </c>
      <c r="H191" s="319">
        <v>656924.34</v>
      </c>
      <c r="I191"/>
      <c r="J191"/>
      <c r="K191" s="319">
        <v>-3440</v>
      </c>
      <c r="L191" s="319">
        <v>-11552.99</v>
      </c>
      <c r="M191"/>
      <c r="N191" s="319">
        <v>-10586.36</v>
      </c>
      <c r="O191"/>
      <c r="P191"/>
      <c r="Q191"/>
      <c r="R191" s="319">
        <v>2237582.9300000002</v>
      </c>
      <c r="S191" s="319">
        <v>578789.84</v>
      </c>
      <c r="T191" s="319">
        <v>795514.45</v>
      </c>
      <c r="U191"/>
      <c r="V191" s="319">
        <v>1439.03</v>
      </c>
      <c r="W191"/>
      <c r="X191" s="319">
        <v>863334.5</v>
      </c>
      <c r="Y191" s="319">
        <v>211900</v>
      </c>
      <c r="Z191" s="319">
        <v>1204431.5</v>
      </c>
      <c r="AA191" s="319">
        <v>2320</v>
      </c>
      <c r="AB191" s="319">
        <v>880</v>
      </c>
      <c r="AC191" s="319">
        <v>304791.7</v>
      </c>
      <c r="AD191" s="319">
        <v>18307.88</v>
      </c>
      <c r="AE191"/>
      <c r="AF191"/>
      <c r="AG191"/>
      <c r="AH191"/>
    </row>
    <row r="192" spans="1:34" x14ac:dyDescent="0.25">
      <c r="A192" t="s">
        <v>2772</v>
      </c>
      <c r="B192" s="319">
        <v>575276.36</v>
      </c>
      <c r="C192" s="319">
        <v>3600</v>
      </c>
      <c r="D192" s="319">
        <v>60601.33</v>
      </c>
      <c r="E192"/>
      <c r="F192"/>
      <c r="G192" s="319">
        <v>2258917.12</v>
      </c>
      <c r="H192" s="319">
        <v>274094.43</v>
      </c>
      <c r="I192"/>
      <c r="J192"/>
      <c r="K192" s="319">
        <v>0</v>
      </c>
      <c r="L192" s="319">
        <v>65840</v>
      </c>
      <c r="M192"/>
      <c r="N192" s="319">
        <v>11511.71</v>
      </c>
      <c r="O192"/>
      <c r="P192"/>
      <c r="Q192"/>
      <c r="R192" s="319">
        <v>109583.7</v>
      </c>
      <c r="S192" s="319">
        <v>2920045.89</v>
      </c>
      <c r="T192" s="319">
        <v>1462633.74</v>
      </c>
      <c r="U192" s="319">
        <v>166550</v>
      </c>
      <c r="V192" s="319">
        <v>362.4</v>
      </c>
      <c r="W192"/>
      <c r="X192" s="319">
        <v>1335540.5</v>
      </c>
      <c r="Y192" s="319">
        <v>232000</v>
      </c>
      <c r="Z192" s="319">
        <v>2047936.07</v>
      </c>
      <c r="AA192" s="319">
        <v>1040</v>
      </c>
      <c r="AB192" s="319">
        <v>3660</v>
      </c>
      <c r="AC192" s="319">
        <v>825558.74</v>
      </c>
      <c r="AD192" s="319">
        <v>253383.89</v>
      </c>
      <c r="AE192"/>
      <c r="AF192"/>
      <c r="AG192"/>
      <c r="AH192"/>
    </row>
    <row r="193" spans="1:34" x14ac:dyDescent="0.25">
      <c r="A193" t="s">
        <v>2773</v>
      </c>
      <c r="B193" s="319">
        <v>610907.87</v>
      </c>
      <c r="C193" s="319">
        <v>5627.68</v>
      </c>
      <c r="D193" s="319">
        <v>41687.69</v>
      </c>
      <c r="E193"/>
      <c r="F193"/>
      <c r="G193" s="319">
        <v>392151.95</v>
      </c>
      <c r="H193" s="319">
        <v>305775.62</v>
      </c>
      <c r="I193"/>
      <c r="J193"/>
      <c r="K193" s="319">
        <v>0</v>
      </c>
      <c r="L193" s="319">
        <v>-76600</v>
      </c>
      <c r="M193"/>
      <c r="N193" s="319">
        <v>0</v>
      </c>
      <c r="O193"/>
      <c r="P193"/>
      <c r="Q193"/>
      <c r="R193" s="319">
        <v>-1402686.74</v>
      </c>
      <c r="S193" s="319">
        <v>2662416.9900000002</v>
      </c>
      <c r="T193" s="319">
        <v>879884.59</v>
      </c>
      <c r="U193"/>
      <c r="V193" s="319">
        <v>425</v>
      </c>
      <c r="W193"/>
      <c r="X193" s="319">
        <v>641760</v>
      </c>
      <c r="Y193" s="319">
        <v>15000</v>
      </c>
      <c r="Z193" s="319">
        <v>920936</v>
      </c>
      <c r="AA193"/>
      <c r="AB193" s="319">
        <v>900</v>
      </c>
      <c r="AC193" s="319">
        <v>290244.11</v>
      </c>
      <c r="AD193" s="319">
        <v>130392.96000000001</v>
      </c>
      <c r="AE193"/>
      <c r="AF193"/>
      <c r="AG193"/>
      <c r="AH193" s="319">
        <v>21575.96</v>
      </c>
    </row>
    <row r="194" spans="1:34" x14ac:dyDescent="0.25">
      <c r="A194" t="s">
        <v>2774</v>
      </c>
      <c r="B194" s="319">
        <v>1014775.7</v>
      </c>
      <c r="C194" s="319">
        <v>397481.72</v>
      </c>
      <c r="D194" s="319">
        <v>8420.35</v>
      </c>
      <c r="E194"/>
      <c r="F194"/>
      <c r="G194" s="319">
        <v>96537.38</v>
      </c>
      <c r="H194" s="319">
        <v>228208.14</v>
      </c>
      <c r="I194"/>
      <c r="J194"/>
      <c r="K194" s="319">
        <v>-3500</v>
      </c>
      <c r="L194" s="319">
        <v>-24990</v>
      </c>
      <c r="M194"/>
      <c r="N194" s="319">
        <v>124.9</v>
      </c>
      <c r="O194"/>
      <c r="P194"/>
      <c r="Q194" s="319">
        <v>18000</v>
      </c>
      <c r="R194" s="319">
        <v>-1381393.96</v>
      </c>
      <c r="S194" s="319">
        <v>2577037.9500000002</v>
      </c>
      <c r="T194" s="319">
        <v>1333848.46</v>
      </c>
      <c r="U194"/>
      <c r="V194" s="319">
        <v>959.67</v>
      </c>
      <c r="W194"/>
      <c r="X194" s="319">
        <v>618931</v>
      </c>
      <c r="Y194" s="319">
        <v>7000</v>
      </c>
      <c r="Z194" s="319">
        <v>861373</v>
      </c>
      <c r="AA194" s="319">
        <v>6080</v>
      </c>
      <c r="AB194" s="319">
        <v>2844</v>
      </c>
      <c r="AC194" s="319">
        <v>386528.32</v>
      </c>
      <c r="AD194" s="319">
        <v>136799.41</v>
      </c>
      <c r="AE194"/>
      <c r="AF194"/>
      <c r="AG194"/>
      <c r="AH194" s="319">
        <v>6970</v>
      </c>
    </row>
    <row r="195" spans="1:34" x14ac:dyDescent="0.25">
      <c r="A195" t="s">
        <v>2775</v>
      </c>
      <c r="B195" s="319">
        <v>974316.82</v>
      </c>
      <c r="C195" s="319">
        <v>40700</v>
      </c>
      <c r="D195" s="319">
        <v>108911.32</v>
      </c>
      <c r="E195"/>
      <c r="F195"/>
      <c r="G195" s="319">
        <v>511924.29</v>
      </c>
      <c r="H195" s="319">
        <v>510009.88</v>
      </c>
      <c r="I195"/>
      <c r="J195"/>
      <c r="K195"/>
      <c r="L195" s="319">
        <v>49250</v>
      </c>
      <c r="M195"/>
      <c r="N195" s="319">
        <v>58.11</v>
      </c>
      <c r="O195"/>
      <c r="P195"/>
      <c r="Q195"/>
      <c r="R195" s="319">
        <v>-619134.17000000004</v>
      </c>
      <c r="S195" s="319">
        <v>2987149.95</v>
      </c>
      <c r="T195" s="319">
        <v>1197252.24</v>
      </c>
      <c r="U195"/>
      <c r="V195" s="319">
        <v>1384.02</v>
      </c>
      <c r="W195"/>
      <c r="X195" s="319">
        <v>564080</v>
      </c>
      <c r="Y195" s="319">
        <v>70800</v>
      </c>
      <c r="Z195" s="319">
        <v>951325</v>
      </c>
      <c r="AA195" s="319">
        <v>49010</v>
      </c>
      <c r="AB195" s="319">
        <v>3780</v>
      </c>
      <c r="AC195" s="319">
        <v>854778.06</v>
      </c>
      <c r="AD195" s="319">
        <v>246084.78</v>
      </c>
      <c r="AE195"/>
      <c r="AF195"/>
      <c r="AG195"/>
      <c r="AH195"/>
    </row>
    <row r="196" spans="1:34" x14ac:dyDescent="0.25">
      <c r="A196" t="s">
        <v>2776</v>
      </c>
      <c r="B196" s="319">
        <v>728237.38</v>
      </c>
      <c r="C196" s="319">
        <v>38860.46</v>
      </c>
      <c r="D196" s="319">
        <v>14513</v>
      </c>
      <c r="E196"/>
      <c r="F196"/>
      <c r="G196" s="319">
        <v>3284776.63</v>
      </c>
      <c r="H196" s="319">
        <v>489455.68</v>
      </c>
      <c r="I196"/>
      <c r="J196"/>
      <c r="K196"/>
      <c r="L196" s="319">
        <v>4123.71</v>
      </c>
      <c r="M196"/>
      <c r="N196"/>
      <c r="O196"/>
      <c r="P196"/>
      <c r="Q196"/>
      <c r="R196" s="319">
        <v>1559696.05</v>
      </c>
      <c r="S196" s="319">
        <v>2987149.95</v>
      </c>
      <c r="T196" s="319">
        <v>814919.28</v>
      </c>
      <c r="U196"/>
      <c r="V196" s="319">
        <v>922.95</v>
      </c>
      <c r="W196"/>
      <c r="X196" s="319">
        <v>1393600</v>
      </c>
      <c r="Y196" s="319">
        <v>75709</v>
      </c>
      <c r="Z196" s="319">
        <v>1651277</v>
      </c>
      <c r="AA196" s="319">
        <v>3000</v>
      </c>
      <c r="AB196"/>
      <c r="AC196" s="319">
        <v>620371.48</v>
      </c>
      <c r="AD196" s="319">
        <v>4724.72</v>
      </c>
      <c r="AE196"/>
      <c r="AF196"/>
      <c r="AG196"/>
      <c r="AH196" s="319">
        <v>904.59</v>
      </c>
    </row>
    <row r="197" spans="1:34" x14ac:dyDescent="0.25">
      <c r="A197" t="s">
        <v>2777</v>
      </c>
      <c r="B197" s="319">
        <v>702854.98</v>
      </c>
      <c r="C197" s="319">
        <v>11509.5</v>
      </c>
      <c r="D197" s="319">
        <v>60318.01</v>
      </c>
      <c r="E197"/>
      <c r="F197"/>
      <c r="G197" s="319">
        <v>555803.78</v>
      </c>
      <c r="H197" s="319">
        <v>267580.07</v>
      </c>
      <c r="I197"/>
      <c r="J197"/>
      <c r="K197" s="319">
        <v>0</v>
      </c>
      <c r="L197" s="319">
        <v>30790</v>
      </c>
      <c r="M197"/>
      <c r="N197" s="319">
        <v>0</v>
      </c>
      <c r="O197"/>
      <c r="P197" s="319">
        <v>882</v>
      </c>
      <c r="Q197"/>
      <c r="R197" s="319">
        <v>-368875.87</v>
      </c>
      <c r="S197" s="319">
        <v>2090614.96</v>
      </c>
      <c r="T197" s="319">
        <v>912430.94</v>
      </c>
      <c r="U197" s="319">
        <v>54800</v>
      </c>
      <c r="V197" s="319">
        <v>935.56</v>
      </c>
      <c r="W197"/>
      <c r="X197" s="319">
        <v>1083100</v>
      </c>
      <c r="Y197" s="319">
        <v>47400</v>
      </c>
      <c r="Z197" s="319">
        <v>1601695</v>
      </c>
      <c r="AA197" s="319">
        <v>20476</v>
      </c>
      <c r="AB197"/>
      <c r="AC197" s="319">
        <v>490610.75</v>
      </c>
      <c r="AD197" s="319">
        <v>139955</v>
      </c>
      <c r="AE197"/>
      <c r="AF197"/>
      <c r="AG197"/>
      <c r="AH197" s="319">
        <v>1274.5</v>
      </c>
    </row>
    <row r="198" spans="1:34" x14ac:dyDescent="0.25">
      <c r="A198" t="s">
        <v>2778</v>
      </c>
      <c r="B198" s="319">
        <v>834184.93</v>
      </c>
      <c r="C198" s="319">
        <v>412611.18</v>
      </c>
      <c r="D198" s="319">
        <v>18907.03</v>
      </c>
      <c r="E198"/>
      <c r="F198"/>
      <c r="G198" s="319">
        <v>686613.49</v>
      </c>
      <c r="H198" s="319">
        <v>674786.23</v>
      </c>
      <c r="I198"/>
      <c r="J198"/>
      <c r="K198"/>
      <c r="L198" s="319">
        <v>79070</v>
      </c>
      <c r="M198" s="319">
        <v>109</v>
      </c>
      <c r="N198" s="319">
        <v>718.22</v>
      </c>
      <c r="O198"/>
      <c r="P198"/>
      <c r="Q198"/>
      <c r="R198" s="319">
        <v>1938900.79</v>
      </c>
      <c r="S198" s="319">
        <v>433496.95</v>
      </c>
      <c r="T198" s="319">
        <v>1151799.92</v>
      </c>
      <c r="U198" s="319">
        <v>160150</v>
      </c>
      <c r="V198" s="319">
        <v>1013.33</v>
      </c>
      <c r="W198"/>
      <c r="X198" s="319">
        <v>1097760</v>
      </c>
      <c r="Y198" s="319">
        <v>82200</v>
      </c>
      <c r="Z198" s="319">
        <v>1398573</v>
      </c>
      <c r="AA198" s="319">
        <v>11460</v>
      </c>
      <c r="AB198"/>
      <c r="AC198" s="319">
        <v>736531.16</v>
      </c>
      <c r="AD198" s="319">
        <v>171551.19</v>
      </c>
      <c r="AE198"/>
      <c r="AF198"/>
      <c r="AG198"/>
      <c r="AH198"/>
    </row>
    <row r="199" spans="1:34" x14ac:dyDescent="0.25">
      <c r="A199" t="s">
        <v>2779</v>
      </c>
      <c r="B199" s="319">
        <v>907664.6</v>
      </c>
      <c r="C199" s="319">
        <v>0</v>
      </c>
      <c r="D199" s="319">
        <v>52747.1</v>
      </c>
      <c r="E199"/>
      <c r="F199"/>
      <c r="G199" s="319">
        <v>468897.64</v>
      </c>
      <c r="H199" s="319">
        <v>-1415639.6</v>
      </c>
      <c r="I199"/>
      <c r="J199"/>
      <c r="K199" s="319">
        <v>52500</v>
      </c>
      <c r="L199" s="319">
        <v>165830.65</v>
      </c>
      <c r="M199" s="319">
        <v>7640</v>
      </c>
      <c r="N199" s="319">
        <v>-750</v>
      </c>
      <c r="O199"/>
      <c r="P199"/>
      <c r="Q199" s="319">
        <v>-8100056.1100000003</v>
      </c>
      <c r="R199" s="319">
        <v>4399972.1399999997</v>
      </c>
      <c r="S199" s="319">
        <v>4047651.72</v>
      </c>
      <c r="T199" s="319">
        <v>1038913.31</v>
      </c>
      <c r="U199" s="319">
        <v>65000</v>
      </c>
      <c r="V199" s="319">
        <v>1386.09</v>
      </c>
      <c r="W199"/>
      <c r="X199" s="319">
        <v>1179160</v>
      </c>
      <c r="Y199"/>
      <c r="Z199" s="319">
        <v>1466258</v>
      </c>
      <c r="AA199" s="319">
        <v>21586</v>
      </c>
      <c r="AB199"/>
      <c r="AC199" s="319">
        <v>613728.19999999995</v>
      </c>
      <c r="AD199" s="319">
        <v>741255.86</v>
      </c>
      <c r="AE199"/>
      <c r="AF199"/>
      <c r="AG199"/>
      <c r="AH199" s="319">
        <v>750</v>
      </c>
    </row>
    <row r="200" spans="1:34" x14ac:dyDescent="0.25">
      <c r="A200" t="s">
        <v>2780</v>
      </c>
      <c r="B200" s="319">
        <v>783026.64</v>
      </c>
      <c r="C200" s="319">
        <v>29180</v>
      </c>
      <c r="D200" s="319">
        <v>-21551.02</v>
      </c>
      <c r="E200"/>
      <c r="F200"/>
      <c r="G200" s="319">
        <v>697873.51</v>
      </c>
      <c r="H200" s="319">
        <v>225848.99</v>
      </c>
      <c r="I200"/>
      <c r="J200"/>
      <c r="K200" s="319">
        <v>8900</v>
      </c>
      <c r="L200" s="319">
        <v>89150.73</v>
      </c>
      <c r="M200"/>
      <c r="N200" s="319">
        <v>994</v>
      </c>
      <c r="O200"/>
      <c r="P200"/>
      <c r="Q200" s="319">
        <v>327749.2</v>
      </c>
      <c r="R200" s="319">
        <v>466500.24</v>
      </c>
      <c r="S200" s="319">
        <v>769808.6</v>
      </c>
      <c r="T200" s="319">
        <v>670120.44999999995</v>
      </c>
      <c r="U200" s="319">
        <v>67863</v>
      </c>
      <c r="V200"/>
      <c r="W200"/>
      <c r="X200" s="319">
        <v>639187.5</v>
      </c>
      <c r="Y200"/>
      <c r="Z200" s="319">
        <v>724157.5</v>
      </c>
      <c r="AA200" s="319">
        <v>14727</v>
      </c>
      <c r="AB200"/>
      <c r="AC200" s="319">
        <v>466712.38</v>
      </c>
      <c r="AD200" s="319">
        <v>120298.72</v>
      </c>
      <c r="AE200"/>
      <c r="AF200"/>
      <c r="AG200"/>
      <c r="AH200"/>
    </row>
    <row r="201" spans="1:34" x14ac:dyDescent="0.25">
      <c r="A201" t="s">
        <v>2781</v>
      </c>
      <c r="B201" s="319">
        <v>300963.88</v>
      </c>
      <c r="C201" s="319">
        <v>6044</v>
      </c>
      <c r="D201" s="319">
        <v>75047.210000000006</v>
      </c>
      <c r="E201"/>
      <c r="F201"/>
      <c r="G201" s="319">
        <v>858205.72</v>
      </c>
      <c r="H201" s="319">
        <v>119991.18</v>
      </c>
      <c r="I201"/>
      <c r="J201"/>
      <c r="K201" s="319">
        <v>4500</v>
      </c>
      <c r="L201" s="319">
        <v>-39000</v>
      </c>
      <c r="M201" s="319">
        <v>57679</v>
      </c>
      <c r="N201" s="319">
        <v>7353</v>
      </c>
      <c r="O201"/>
      <c r="P201"/>
      <c r="Q201"/>
      <c r="R201"/>
      <c r="S201" s="319">
        <v>1268762.8700000001</v>
      </c>
      <c r="T201" s="319">
        <v>994413.02</v>
      </c>
      <c r="U201"/>
      <c r="V201" s="319">
        <v>893.89</v>
      </c>
      <c r="W201"/>
      <c r="X201" s="319">
        <v>818272</v>
      </c>
      <c r="Y201"/>
      <c r="Z201" s="319">
        <v>1082194</v>
      </c>
      <c r="AA201"/>
      <c r="AB201" s="319">
        <v>29048</v>
      </c>
      <c r="AC201" s="319">
        <v>533529.78</v>
      </c>
      <c r="AD201" s="319">
        <v>107850.01</v>
      </c>
      <c r="AE201"/>
      <c r="AF201"/>
      <c r="AG201"/>
      <c r="AH201"/>
    </row>
    <row r="202" spans="1:34" x14ac:dyDescent="0.25">
      <c r="A202" t="s">
        <v>2782</v>
      </c>
      <c r="B202" s="319">
        <v>313901.18</v>
      </c>
      <c r="C202" s="319">
        <v>15404.89</v>
      </c>
      <c r="D202" s="319">
        <v>78754.83</v>
      </c>
      <c r="E202"/>
      <c r="F202"/>
      <c r="G202" s="319">
        <v>834229.32</v>
      </c>
      <c r="H202" s="319">
        <v>102664.14</v>
      </c>
      <c r="I202"/>
      <c r="J202"/>
      <c r="K202" s="319">
        <v>3500</v>
      </c>
      <c r="L202" s="319">
        <v>21000</v>
      </c>
      <c r="M202"/>
      <c r="N202" s="319">
        <v>-9938</v>
      </c>
      <c r="O202"/>
      <c r="P202"/>
      <c r="Q202"/>
      <c r="R202" s="319">
        <v>-1195063.25</v>
      </c>
      <c r="S202" s="319">
        <v>2464354.4300000002</v>
      </c>
      <c r="T202" s="319">
        <v>727258.18</v>
      </c>
      <c r="U202" s="319">
        <v>40000</v>
      </c>
      <c r="V202" s="319">
        <v>555.63</v>
      </c>
      <c r="W202"/>
      <c r="X202" s="319">
        <v>340040</v>
      </c>
      <c r="Y202"/>
      <c r="Z202" s="319">
        <v>499385</v>
      </c>
      <c r="AA202" s="319">
        <v>19508</v>
      </c>
      <c r="AB202"/>
      <c r="AC202" s="319">
        <v>288454.11</v>
      </c>
      <c r="AD202" s="319">
        <v>239405.52</v>
      </c>
      <c r="AE202"/>
      <c r="AF202"/>
      <c r="AG202"/>
      <c r="AH202"/>
    </row>
    <row r="203" spans="1:34" x14ac:dyDescent="0.25">
      <c r="A203" t="s">
        <v>2783</v>
      </c>
      <c r="B203" s="319">
        <v>458444.71</v>
      </c>
      <c r="C203" s="319">
        <v>0</v>
      </c>
      <c r="D203" s="319">
        <v>241389.31</v>
      </c>
      <c r="E203"/>
      <c r="F203"/>
      <c r="G203" s="319">
        <v>1190101.83</v>
      </c>
      <c r="H203" s="319">
        <v>107260.34</v>
      </c>
      <c r="I203"/>
      <c r="J203"/>
      <c r="K203" s="319">
        <v>62717</v>
      </c>
      <c r="L203" s="319">
        <v>207022.2</v>
      </c>
      <c r="M203"/>
      <c r="N203" s="319">
        <v>447129</v>
      </c>
      <c r="O203"/>
      <c r="P203"/>
      <c r="Q203" s="319">
        <v>-759421.69</v>
      </c>
      <c r="R203" s="319">
        <v>880010.65</v>
      </c>
      <c r="S203" s="319">
        <v>1488605.78</v>
      </c>
      <c r="T203" s="319">
        <v>466408.43</v>
      </c>
      <c r="U203"/>
      <c r="V203"/>
      <c r="W203"/>
      <c r="X203" s="319">
        <v>1073432</v>
      </c>
      <c r="Y203" s="319">
        <v>-18400</v>
      </c>
      <c r="Z203" s="319">
        <v>1317509</v>
      </c>
      <c r="AA203" s="319">
        <v>20304</v>
      </c>
      <c r="AB203"/>
      <c r="AC203" s="319">
        <v>291309.84999999998</v>
      </c>
      <c r="AD203" s="319">
        <v>221184.33</v>
      </c>
      <c r="AE203"/>
      <c r="AF203"/>
      <c r="AG203"/>
      <c r="AH203"/>
    </row>
    <row r="204" spans="1:34" x14ac:dyDescent="0.25">
      <c r="A204" t="s">
        <v>2784</v>
      </c>
      <c r="B204" s="319">
        <v>643878.84</v>
      </c>
      <c r="C204" s="319">
        <v>66860.25</v>
      </c>
      <c r="D204" s="319">
        <v>1650.3</v>
      </c>
      <c r="E204"/>
      <c r="F204"/>
      <c r="G204" s="319">
        <v>225315.64</v>
      </c>
      <c r="H204" s="319">
        <v>114638.95</v>
      </c>
      <c r="I204"/>
      <c r="J204"/>
      <c r="K204" s="319">
        <v>55550</v>
      </c>
      <c r="L204" s="319">
        <v>23259.87</v>
      </c>
      <c r="M204" s="319">
        <v>400</v>
      </c>
      <c r="N204" s="319">
        <v>1170</v>
      </c>
      <c r="O204"/>
      <c r="P204"/>
      <c r="Q204"/>
      <c r="R204" s="319">
        <v>-1581451.04</v>
      </c>
      <c r="S204" s="319">
        <v>2328715.77</v>
      </c>
      <c r="T204" s="319">
        <v>680499.19999999995</v>
      </c>
      <c r="U204"/>
      <c r="V204" s="319">
        <v>604.9</v>
      </c>
      <c r="W204"/>
      <c r="X204" s="319">
        <v>834960</v>
      </c>
      <c r="Y204"/>
      <c r="Z204" s="319">
        <v>890797</v>
      </c>
      <c r="AA204" s="319">
        <v>41850</v>
      </c>
      <c r="AB204"/>
      <c r="AC204" s="319">
        <v>325753.90000000002</v>
      </c>
      <c r="AD204" s="319">
        <v>32963.82</v>
      </c>
      <c r="AE204"/>
      <c r="AF204"/>
      <c r="AG204"/>
      <c r="AH204"/>
    </row>
    <row r="205" spans="1:34" x14ac:dyDescent="0.25">
      <c r="A205" t="s">
        <v>2785</v>
      </c>
      <c r="B205" s="319">
        <v>1153356.7</v>
      </c>
      <c r="C205" s="319">
        <v>0</v>
      </c>
      <c r="D205" s="319">
        <v>57003.68</v>
      </c>
      <c r="E205"/>
      <c r="F205"/>
      <c r="G205" s="319">
        <v>2264245.88</v>
      </c>
      <c r="H205" s="319">
        <v>343195.98</v>
      </c>
      <c r="I205"/>
      <c r="J205"/>
      <c r="K205" s="319">
        <v>13500</v>
      </c>
      <c r="L205" s="319">
        <v>-19500</v>
      </c>
      <c r="M205"/>
      <c r="N205" s="319">
        <v>-1551</v>
      </c>
      <c r="O205"/>
      <c r="P205"/>
      <c r="Q205"/>
      <c r="R205" s="319">
        <v>-444362.9</v>
      </c>
      <c r="S205" s="319">
        <v>4119895.74</v>
      </c>
      <c r="T205" s="319">
        <v>615311.18000000005</v>
      </c>
      <c r="U205" s="319">
        <v>182237</v>
      </c>
      <c r="V205" s="319">
        <v>1240.8800000000001</v>
      </c>
      <c r="W205"/>
      <c r="X205" s="319">
        <v>885696</v>
      </c>
      <c r="Y205"/>
      <c r="Z205" s="319">
        <v>1048753</v>
      </c>
      <c r="AA205"/>
      <c r="AB205" s="319">
        <v>29260</v>
      </c>
      <c r="AC205" s="319">
        <v>397641.78</v>
      </c>
      <c r="AD205" s="319">
        <v>59009.88</v>
      </c>
      <c r="AE205"/>
      <c r="AF205"/>
      <c r="AG205"/>
      <c r="AH205"/>
    </row>
    <row r="206" spans="1:34" x14ac:dyDescent="0.25">
      <c r="A206" t="s">
        <v>2809</v>
      </c>
      <c r="B206" s="319">
        <v>1119875.3400000001</v>
      </c>
      <c r="C206" s="319">
        <v>145082.4</v>
      </c>
      <c r="D206" s="319">
        <v>204240.45</v>
      </c>
      <c r="E206"/>
      <c r="F206"/>
      <c r="G206" s="319">
        <v>522417.33</v>
      </c>
      <c r="H206" s="319">
        <v>-313.47000000000003</v>
      </c>
      <c r="I206"/>
      <c r="J206"/>
      <c r="K206" s="319">
        <v>55616</v>
      </c>
      <c r="L206" s="319">
        <v>53835.59</v>
      </c>
      <c r="M206"/>
      <c r="N206" s="319">
        <v>-6517</v>
      </c>
      <c r="O206"/>
      <c r="P206"/>
      <c r="Q206"/>
      <c r="R206" s="319">
        <v>-1420100.65</v>
      </c>
      <c r="S206" s="319">
        <v>2992215.82</v>
      </c>
      <c r="T206" s="319">
        <v>768238.45</v>
      </c>
      <c r="U206" s="319">
        <v>144950</v>
      </c>
      <c r="V206" s="319">
        <v>149</v>
      </c>
      <c r="W206"/>
      <c r="X206" s="319">
        <v>1073432</v>
      </c>
      <c r="Y206"/>
      <c r="Z206" s="319">
        <v>1234387</v>
      </c>
      <c r="AA206" s="319">
        <v>21912</v>
      </c>
      <c r="AB206"/>
      <c r="AC206" s="319">
        <v>287871.59000000003</v>
      </c>
      <c r="AD206" s="319">
        <v>126346.57</v>
      </c>
      <c r="AE206"/>
      <c r="AF206"/>
      <c r="AG206"/>
      <c r="AH206"/>
    </row>
    <row r="207" spans="1:34" x14ac:dyDescent="0.25">
      <c r="A207" t="s">
        <v>2820</v>
      </c>
      <c r="B207" s="319">
        <v>367965.04</v>
      </c>
      <c r="C207" s="319">
        <v>0</v>
      </c>
      <c r="D207" s="319">
        <v>142969.67000000001</v>
      </c>
      <c r="E207"/>
      <c r="F207"/>
      <c r="G207" s="319">
        <v>1122794.05</v>
      </c>
      <c r="H207" s="319">
        <v>170425.36</v>
      </c>
      <c r="I207"/>
      <c r="J207"/>
      <c r="K207" s="319">
        <v>0</v>
      </c>
      <c r="L207" s="319">
        <v>5169.42</v>
      </c>
      <c r="M207"/>
      <c r="N207"/>
      <c r="O207"/>
      <c r="P207"/>
      <c r="Q207"/>
      <c r="R207" s="319">
        <v>745708.59</v>
      </c>
      <c r="S207" s="319">
        <v>889745.48</v>
      </c>
      <c r="T207" s="319">
        <v>502562.6</v>
      </c>
      <c r="U207"/>
      <c r="V207" s="319">
        <v>349.38</v>
      </c>
      <c r="W207"/>
      <c r="X207" s="319">
        <v>6000</v>
      </c>
      <c r="Y207"/>
      <c r="Z207" s="319">
        <v>73600</v>
      </c>
      <c r="AA207" s="319">
        <v>12740</v>
      </c>
      <c r="AB207" s="319">
        <v>2460</v>
      </c>
      <c r="AC207" s="319">
        <v>185866.76</v>
      </c>
      <c r="AD207" s="319">
        <v>70714.59</v>
      </c>
      <c r="AE207"/>
      <c r="AF207"/>
      <c r="AG207"/>
      <c r="AH207"/>
    </row>
    <row r="208" spans="1:34" x14ac:dyDescent="0.25">
      <c r="A208" t="s">
        <v>2786</v>
      </c>
      <c r="B208" s="319">
        <v>492563.88</v>
      </c>
      <c r="C208" s="319">
        <v>44160</v>
      </c>
      <c r="D208" s="319">
        <v>53084.3</v>
      </c>
      <c r="E208"/>
      <c r="F208"/>
      <c r="G208" s="319">
        <v>1819143.26</v>
      </c>
      <c r="H208" s="319">
        <v>260059.39</v>
      </c>
      <c r="I208"/>
      <c r="J208"/>
      <c r="K208"/>
      <c r="L208" s="319">
        <v>34384.339999999997</v>
      </c>
      <c r="M208"/>
      <c r="N208" s="319">
        <v>0</v>
      </c>
      <c r="O208"/>
      <c r="P208"/>
      <c r="Q208"/>
      <c r="R208" s="319">
        <v>2284130.2000000002</v>
      </c>
      <c r="S208" s="319">
        <v>574807.30000000005</v>
      </c>
      <c r="T208" s="319">
        <v>1737160.94</v>
      </c>
      <c r="U208"/>
      <c r="V208" s="319">
        <v>1174.3499999999999</v>
      </c>
      <c r="W208"/>
      <c r="X208" s="319">
        <v>1141721.5</v>
      </c>
      <c r="Y208" s="319">
        <v>125400</v>
      </c>
      <c r="Z208" s="319">
        <v>1430814.5</v>
      </c>
      <c r="AA208" s="319">
        <v>30340</v>
      </c>
      <c r="AB208"/>
      <c r="AC208" s="319">
        <v>1470052.02</v>
      </c>
      <c r="AD208" s="319">
        <v>204920.28</v>
      </c>
      <c r="AE208"/>
      <c r="AF208"/>
      <c r="AG208"/>
      <c r="AH208" s="319">
        <v>93641</v>
      </c>
    </row>
    <row r="209" spans="1:34" x14ac:dyDescent="0.25">
      <c r="A209" t="s">
        <v>2787</v>
      </c>
      <c r="B209" s="319">
        <v>650692.43999999994</v>
      </c>
      <c r="C209" s="319">
        <v>20625</v>
      </c>
      <c r="D209" s="319">
        <v>87003.32</v>
      </c>
      <c r="E209"/>
      <c r="F209"/>
      <c r="G209" s="319">
        <v>819573.51</v>
      </c>
      <c r="H209" s="319">
        <v>88006.12</v>
      </c>
      <c r="I209"/>
      <c r="J209"/>
      <c r="K209" s="319">
        <v>22170</v>
      </c>
      <c r="L209" s="319">
        <v>63614.3</v>
      </c>
      <c r="M209"/>
      <c r="N209" s="319">
        <v>570</v>
      </c>
      <c r="O209"/>
      <c r="P209"/>
      <c r="Q209"/>
      <c r="R209" s="319">
        <v>-884207.58</v>
      </c>
      <c r="S209" s="319">
        <v>2085517.75</v>
      </c>
      <c r="T209" s="319">
        <v>1186922.0900000001</v>
      </c>
      <c r="U209"/>
      <c r="V209" s="319">
        <v>553.9</v>
      </c>
      <c r="W209"/>
      <c r="X209" s="319">
        <v>350099.5</v>
      </c>
      <c r="Y209" s="319">
        <v>278566.01</v>
      </c>
      <c r="Z209" s="319">
        <v>708901.5</v>
      </c>
      <c r="AA209" s="319">
        <v>22650</v>
      </c>
      <c r="AB209" s="319">
        <v>5050</v>
      </c>
      <c r="AC209" s="319">
        <v>593329.64</v>
      </c>
      <c r="AD209" s="319">
        <v>61977.440000000002</v>
      </c>
      <c r="AE209"/>
      <c r="AF209"/>
      <c r="AG209"/>
      <c r="AH209" s="319">
        <v>45997</v>
      </c>
    </row>
    <row r="210" spans="1:34" x14ac:dyDescent="0.25">
      <c r="A210" t="s">
        <v>2788</v>
      </c>
      <c r="B210" s="319">
        <v>1670915.86</v>
      </c>
      <c r="C210" s="319">
        <v>117627</v>
      </c>
      <c r="D210" s="319">
        <v>175833.49</v>
      </c>
      <c r="E210"/>
      <c r="F210"/>
      <c r="G210" s="319">
        <v>774721.16</v>
      </c>
      <c r="H210" s="319">
        <v>420046.79</v>
      </c>
      <c r="I210"/>
      <c r="J210"/>
      <c r="K210" s="319">
        <v>0</v>
      </c>
      <c r="L210" s="319">
        <v>49990.720000000001</v>
      </c>
      <c r="M210"/>
      <c r="N210" s="319">
        <v>0</v>
      </c>
      <c r="O210"/>
      <c r="P210" s="319">
        <v>22800</v>
      </c>
      <c r="Q210"/>
      <c r="R210" s="319">
        <v>-360181.64</v>
      </c>
      <c r="S210" s="319">
        <v>2982894.62</v>
      </c>
      <c r="T210" s="319">
        <v>2163882.86</v>
      </c>
      <c r="U210"/>
      <c r="V210" s="319">
        <v>2018.2</v>
      </c>
      <c r="W210"/>
      <c r="X210" s="319">
        <v>1820951</v>
      </c>
      <c r="Y210" s="319">
        <v>214700</v>
      </c>
      <c r="Z210" s="319">
        <v>2286475</v>
      </c>
      <c r="AA210" s="319">
        <v>49991</v>
      </c>
      <c r="AB210"/>
      <c r="AC210" s="319">
        <v>1083835.3700000001</v>
      </c>
      <c r="AD210" s="319">
        <v>214420.09</v>
      </c>
      <c r="AE210" s="319">
        <v>83000</v>
      </c>
      <c r="AF210"/>
      <c r="AG210"/>
      <c r="AH210" s="319">
        <v>20190</v>
      </c>
    </row>
    <row r="211" spans="1:34" x14ac:dyDescent="0.25">
      <c r="A211" t="s">
        <v>2812</v>
      </c>
      <c r="B211" s="319">
        <v>538158.06999999995</v>
      </c>
      <c r="C211" s="319">
        <v>68934</v>
      </c>
      <c r="D211" s="319">
        <v>149211.9</v>
      </c>
      <c r="E211"/>
      <c r="F211"/>
      <c r="G211" s="319">
        <v>1971385.81</v>
      </c>
      <c r="H211" s="319">
        <v>834625.3</v>
      </c>
      <c r="I211"/>
      <c r="J211"/>
      <c r="K211"/>
      <c r="L211" s="319">
        <v>41396.99</v>
      </c>
      <c r="M211"/>
      <c r="N211" s="319">
        <v>0</v>
      </c>
      <c r="O211"/>
      <c r="P211"/>
      <c r="Q211" s="319">
        <v>-367441.95</v>
      </c>
      <c r="R211" s="319">
        <v>434201.38</v>
      </c>
      <c r="S211" s="319">
        <v>2454994.11</v>
      </c>
      <c r="T211" s="319">
        <v>2184973.38</v>
      </c>
      <c r="U211" s="319">
        <v>181300</v>
      </c>
      <c r="V211" s="319">
        <v>615.76</v>
      </c>
      <c r="W211"/>
      <c r="X211" s="319">
        <v>1060212.5</v>
      </c>
      <c r="Y211" s="319">
        <v>148200</v>
      </c>
      <c r="Z211" s="319">
        <v>1458646.5</v>
      </c>
      <c r="AA211" s="319">
        <v>15050</v>
      </c>
      <c r="AB211"/>
      <c r="AC211" s="319">
        <v>850930.88</v>
      </c>
      <c r="AD211" s="319">
        <v>243305.71</v>
      </c>
      <c r="AE211"/>
      <c r="AF211"/>
      <c r="AG211"/>
      <c r="AH211" s="319">
        <v>8204</v>
      </c>
    </row>
    <row r="212" spans="1:34" x14ac:dyDescent="0.25">
      <c r="A212" t="s">
        <v>2789</v>
      </c>
      <c r="B212" s="319">
        <v>1477657.51</v>
      </c>
      <c r="C212" s="319">
        <v>381053.19</v>
      </c>
      <c r="D212" s="319">
        <v>149377.16</v>
      </c>
      <c r="E212"/>
      <c r="F212"/>
      <c r="G212" s="319">
        <v>1303535.3799999999</v>
      </c>
      <c r="H212" s="319">
        <v>391667.63</v>
      </c>
      <c r="I212"/>
      <c r="J212"/>
      <c r="K212" s="319">
        <v>18460</v>
      </c>
      <c r="L212" s="319">
        <v>41206.74</v>
      </c>
      <c r="M212"/>
      <c r="N212" s="319">
        <v>2523.84</v>
      </c>
      <c r="O212"/>
      <c r="P212"/>
      <c r="Q212"/>
      <c r="R212" s="319">
        <v>-80699.23</v>
      </c>
      <c r="S212" s="319">
        <v>3281871.5</v>
      </c>
      <c r="T212" s="319">
        <v>1454150.34</v>
      </c>
      <c r="U212" s="319">
        <v>103100</v>
      </c>
      <c r="V212" s="319">
        <v>1253.26</v>
      </c>
      <c r="W212"/>
      <c r="X212" s="319">
        <v>859480</v>
      </c>
      <c r="Y212" s="319">
        <v>20000</v>
      </c>
      <c r="Z212" s="319">
        <v>1154891</v>
      </c>
      <c r="AA212" s="319">
        <v>17780</v>
      </c>
      <c r="AB212"/>
      <c r="AC212" s="319">
        <v>612021.27</v>
      </c>
      <c r="AD212" s="319">
        <v>151323.07999999999</v>
      </c>
      <c r="AE212"/>
      <c r="AF212" s="319">
        <v>62040.23</v>
      </c>
      <c r="AG212"/>
      <c r="AH212"/>
    </row>
    <row r="213" spans="1:34" x14ac:dyDescent="0.25">
      <c r="A213" t="s">
        <v>2790</v>
      </c>
      <c r="B213" s="319">
        <v>437895.15</v>
      </c>
      <c r="C213" s="319">
        <v>12820</v>
      </c>
      <c r="D213" s="319">
        <v>236408.14</v>
      </c>
      <c r="E213"/>
      <c r="F213"/>
      <c r="G213" s="319">
        <v>736950.92</v>
      </c>
      <c r="H213" s="319">
        <v>136470.01</v>
      </c>
      <c r="I213"/>
      <c r="J213"/>
      <c r="K213"/>
      <c r="L213" s="319">
        <v>376128</v>
      </c>
      <c r="M213"/>
      <c r="N213" s="319">
        <v>2199</v>
      </c>
      <c r="O213"/>
      <c r="P213"/>
      <c r="Q213"/>
      <c r="R213" s="319">
        <v>-293599.99</v>
      </c>
      <c r="S213" s="319">
        <v>1733966.78</v>
      </c>
      <c r="T213" s="319">
        <v>155382.65</v>
      </c>
      <c r="U213"/>
      <c r="V213" s="319">
        <v>633.28</v>
      </c>
      <c r="W213"/>
      <c r="X213" s="319">
        <v>781200</v>
      </c>
      <c r="Y213" s="319">
        <v>555917.97</v>
      </c>
      <c r="Z213" s="319">
        <v>1156389</v>
      </c>
      <c r="AA213" s="319">
        <v>12620</v>
      </c>
      <c r="AB213"/>
      <c r="AC213" s="319">
        <v>469578.21</v>
      </c>
      <c r="AD213" s="319">
        <v>95827.76</v>
      </c>
      <c r="AE213"/>
      <c r="AF213" s="319">
        <v>16868.5</v>
      </c>
      <c r="AG213"/>
      <c r="AH213"/>
    </row>
    <row r="214" spans="1:34" x14ac:dyDescent="0.25">
      <c r="A214" t="s">
        <v>2791</v>
      </c>
      <c r="B214" s="319">
        <v>978228.48</v>
      </c>
      <c r="C214" s="319">
        <v>303180.5</v>
      </c>
      <c r="D214" s="319">
        <v>65069.46</v>
      </c>
      <c r="E214"/>
      <c r="F214"/>
      <c r="G214" s="319">
        <v>1742726.34</v>
      </c>
      <c r="H214" s="319">
        <v>139589.92000000001</v>
      </c>
      <c r="I214"/>
      <c r="J214"/>
      <c r="K214" s="319">
        <v>1000</v>
      </c>
      <c r="L214" s="319">
        <v>225828.73</v>
      </c>
      <c r="M214"/>
      <c r="N214" s="319">
        <v>412.35</v>
      </c>
      <c r="O214"/>
      <c r="P214"/>
      <c r="Q214"/>
      <c r="R214" s="319">
        <v>147247.62</v>
      </c>
      <c r="S214" s="319">
        <v>2788476.86</v>
      </c>
      <c r="T214" s="319">
        <v>1054360.67</v>
      </c>
      <c r="U214"/>
      <c r="V214"/>
      <c r="W214"/>
      <c r="X214" s="319">
        <v>603025</v>
      </c>
      <c r="Y214"/>
      <c r="Z214" s="319">
        <v>1092591</v>
      </c>
      <c r="AA214" s="319">
        <v>15160</v>
      </c>
      <c r="AB214"/>
      <c r="AC214" s="319">
        <v>342374.98</v>
      </c>
      <c r="AD214" s="319">
        <v>141430.54999999999</v>
      </c>
      <c r="AE214"/>
      <c r="AF214"/>
      <c r="AG214"/>
      <c r="AH214"/>
    </row>
    <row r="215" spans="1:34" x14ac:dyDescent="0.25">
      <c r="A215" t="s">
        <v>2792</v>
      </c>
      <c r="B215" s="319">
        <v>1559555.29</v>
      </c>
      <c r="C215" s="319">
        <v>66478.5</v>
      </c>
      <c r="D215" s="319">
        <v>139642.06</v>
      </c>
      <c r="E215"/>
      <c r="F215"/>
      <c r="G215" s="319">
        <v>516224.91</v>
      </c>
      <c r="H215" s="319">
        <v>1047477.88</v>
      </c>
      <c r="I215"/>
      <c r="J215"/>
      <c r="K215" s="319">
        <v>41910</v>
      </c>
      <c r="L215" s="319">
        <v>64912.88</v>
      </c>
      <c r="M215"/>
      <c r="N215" s="319">
        <v>2959.09</v>
      </c>
      <c r="O215"/>
      <c r="P215"/>
      <c r="Q215"/>
      <c r="R215" s="319">
        <v>-2190232.64</v>
      </c>
      <c r="S215" s="319">
        <v>5060758.04</v>
      </c>
      <c r="T215" s="319">
        <v>2038576.7</v>
      </c>
      <c r="U215"/>
      <c r="V215" s="319">
        <v>2396.33</v>
      </c>
      <c r="W215"/>
      <c r="X215" s="319">
        <v>1479280</v>
      </c>
      <c r="Y215" s="319">
        <v>64206.5</v>
      </c>
      <c r="Z215" s="319">
        <v>2185189.2999999998</v>
      </c>
      <c r="AA215"/>
      <c r="AB215" s="319">
        <v>12477</v>
      </c>
      <c r="AC215" s="319">
        <v>900895.55</v>
      </c>
      <c r="AD215" s="319">
        <v>136826.41</v>
      </c>
      <c r="AE215"/>
      <c r="AF215"/>
      <c r="AG215"/>
      <c r="AH215"/>
    </row>
    <row r="216" spans="1:34" x14ac:dyDescent="0.25">
      <c r="A216" t="s">
        <v>2813</v>
      </c>
      <c r="B216" s="319">
        <v>709165.95</v>
      </c>
      <c r="C216" s="319">
        <v>36847.25</v>
      </c>
      <c r="D216" s="319">
        <v>80291.47</v>
      </c>
      <c r="E216"/>
      <c r="F216"/>
      <c r="G216" s="319">
        <v>142949.39000000001</v>
      </c>
      <c r="H216" s="319">
        <v>233629.73</v>
      </c>
      <c r="I216"/>
      <c r="J216"/>
      <c r="K216" s="319">
        <v>0</v>
      </c>
      <c r="L216" s="319">
        <v>33938.71</v>
      </c>
      <c r="M216"/>
      <c r="N216" s="319">
        <v>1744.48</v>
      </c>
      <c r="O216"/>
      <c r="P216"/>
      <c r="Q216"/>
      <c r="R216" s="319">
        <v>-820725.62</v>
      </c>
      <c r="S216" s="319">
        <v>1741122.88</v>
      </c>
      <c r="T216" s="319">
        <v>893869.39</v>
      </c>
      <c r="U216"/>
      <c r="V216" s="319">
        <v>499.46</v>
      </c>
      <c r="W216"/>
      <c r="X216" s="319">
        <v>334520</v>
      </c>
      <c r="Y216" s="319">
        <v>140000.01</v>
      </c>
      <c r="Z216" s="319">
        <v>719532</v>
      </c>
      <c r="AA216" s="319">
        <v>17930</v>
      </c>
      <c r="AB216"/>
      <c r="AC216" s="319">
        <v>312607.61</v>
      </c>
      <c r="AD216" s="319">
        <v>70815.91</v>
      </c>
      <c r="AE216"/>
      <c r="AF216"/>
      <c r="AG216"/>
      <c r="AH216" s="319">
        <v>1200</v>
      </c>
    </row>
    <row r="217" spans="1:34" x14ac:dyDescent="0.25">
      <c r="A217" t="s">
        <v>2668</v>
      </c>
      <c r="B217" s="319">
        <v>702746.83</v>
      </c>
      <c r="C217" s="319">
        <v>23748</v>
      </c>
      <c r="D217" s="319">
        <v>96410.77</v>
      </c>
      <c r="E217"/>
      <c r="F217"/>
      <c r="G217" s="319">
        <v>764529.42</v>
      </c>
      <c r="H217" s="319">
        <v>403883.2</v>
      </c>
      <c r="I217"/>
      <c r="J217"/>
      <c r="K217" s="319">
        <v>0</v>
      </c>
      <c r="L217" s="319">
        <v>24976.959999999999</v>
      </c>
      <c r="M217"/>
      <c r="N217" s="319">
        <v>2004.98</v>
      </c>
      <c r="O217"/>
      <c r="P217"/>
      <c r="Q217"/>
      <c r="R217" s="319">
        <v>-2017108.39</v>
      </c>
      <c r="S217" s="319">
        <v>3760347.17</v>
      </c>
      <c r="T217" s="319">
        <v>1746162.66</v>
      </c>
      <c r="U217" s="319">
        <v>141600</v>
      </c>
      <c r="V217" s="319">
        <v>1130</v>
      </c>
      <c r="W217"/>
      <c r="X217" s="319">
        <v>1087530</v>
      </c>
      <c r="Y217" s="319">
        <v>49600</v>
      </c>
      <c r="Z217" s="319">
        <v>1591215</v>
      </c>
      <c r="AA217"/>
      <c r="AB217"/>
      <c r="AC217" s="319">
        <v>702891.85</v>
      </c>
      <c r="AD217" s="319">
        <v>454960.81</v>
      </c>
      <c r="AE217"/>
      <c r="AF217"/>
      <c r="AG217"/>
      <c r="AH217" s="319">
        <v>55857.5</v>
      </c>
    </row>
    <row r="218" spans="1:34" x14ac:dyDescent="0.25">
      <c r="A218" t="s">
        <v>2671</v>
      </c>
      <c r="B218" s="319">
        <v>632899.54</v>
      </c>
      <c r="C218" s="319">
        <v>33706</v>
      </c>
      <c r="D218" s="319">
        <v>63609.06</v>
      </c>
      <c r="E218"/>
      <c r="F218"/>
      <c r="G218" s="319">
        <v>-27358.37</v>
      </c>
      <c r="H218" s="319">
        <v>85039.48</v>
      </c>
      <c r="I218"/>
      <c r="J218"/>
      <c r="K218" s="319">
        <v>3000</v>
      </c>
      <c r="L218" s="319">
        <v>48500</v>
      </c>
      <c r="M218"/>
      <c r="N218" s="319">
        <v>1608.49</v>
      </c>
      <c r="O218"/>
      <c r="P218"/>
      <c r="Q218"/>
      <c r="R218" s="319">
        <v>-1630504.47</v>
      </c>
      <c r="S218" s="319">
        <v>2267172.48</v>
      </c>
      <c r="T218" s="319">
        <v>895826.95</v>
      </c>
      <c r="U218" s="319">
        <v>115745</v>
      </c>
      <c r="V218" s="319">
        <v>733.82</v>
      </c>
      <c r="W218"/>
      <c r="X218" s="319">
        <v>682092.5</v>
      </c>
      <c r="Y218" s="319">
        <v>21200</v>
      </c>
      <c r="Z218" s="319">
        <v>939620.7</v>
      </c>
      <c r="AA218" s="319">
        <v>13360</v>
      </c>
      <c r="AB218"/>
      <c r="AC218" s="319">
        <v>508749.2</v>
      </c>
      <c r="AD218" s="319">
        <v>78948.639999999999</v>
      </c>
      <c r="AE218"/>
      <c r="AF218"/>
      <c r="AG218"/>
      <c r="AH218" s="319">
        <v>76800.52</v>
      </c>
    </row>
    <row r="219" spans="1:34" x14ac:dyDescent="0.25">
      <c r="A219" t="s">
        <v>2672</v>
      </c>
      <c r="B219" s="319">
        <v>335747.13</v>
      </c>
      <c r="C219" s="319">
        <v>11708</v>
      </c>
      <c r="D219" s="319">
        <v>30709.02</v>
      </c>
      <c r="E219"/>
      <c r="F219"/>
      <c r="G219" s="319">
        <v>240540.08</v>
      </c>
      <c r="H219" s="319">
        <v>144283.92000000001</v>
      </c>
      <c r="I219"/>
      <c r="J219"/>
      <c r="K219" s="319">
        <v>31822</v>
      </c>
      <c r="L219" s="319">
        <v>32836.29</v>
      </c>
      <c r="M219"/>
      <c r="N219" s="319">
        <v>46971.4</v>
      </c>
      <c r="O219"/>
      <c r="P219" s="319">
        <v>1815</v>
      </c>
      <c r="Q219"/>
      <c r="R219" s="319">
        <v>-1052181.5900000001</v>
      </c>
      <c r="S219" s="319">
        <v>1870864.76</v>
      </c>
      <c r="T219" s="319">
        <v>783416.29</v>
      </c>
      <c r="U219" s="319">
        <v>30000</v>
      </c>
      <c r="V219" s="319">
        <v>477.17</v>
      </c>
      <c r="W219"/>
      <c r="X219" s="319">
        <v>1075732</v>
      </c>
      <c r="Y219" s="319">
        <v>1600</v>
      </c>
      <c r="Z219" s="319">
        <v>1288878.6000000001</v>
      </c>
      <c r="AA219" s="319">
        <v>2500</v>
      </c>
      <c r="AB219" s="319">
        <v>6360</v>
      </c>
      <c r="AC219" s="319">
        <v>449922.14</v>
      </c>
      <c r="AD219" s="319">
        <v>228515.18</v>
      </c>
      <c r="AE219"/>
      <c r="AF219"/>
      <c r="AG219"/>
      <c r="AH219" s="319">
        <v>84189.25</v>
      </c>
    </row>
    <row r="220" spans="1:34" x14ac:dyDescent="0.25">
      <c r="A220" t="s">
        <v>2676</v>
      </c>
      <c r="B220" s="319">
        <v>692047.67</v>
      </c>
      <c r="C220" s="319">
        <v>19994.599999999999</v>
      </c>
      <c r="D220" s="319">
        <v>272759.39</v>
      </c>
      <c r="E220"/>
      <c r="F220"/>
      <c r="G220" s="319">
        <v>249690.02</v>
      </c>
      <c r="H220" s="319">
        <v>693035.4</v>
      </c>
      <c r="I220"/>
      <c r="J220"/>
      <c r="K220" s="319">
        <v>17875</v>
      </c>
      <c r="L220" s="319">
        <v>50522.26</v>
      </c>
      <c r="M220"/>
      <c r="N220" s="319">
        <v>6805.2</v>
      </c>
      <c r="O220"/>
      <c r="P220" s="319">
        <v>1827</v>
      </c>
      <c r="Q220"/>
      <c r="R220" s="319">
        <v>-2314289.4700000002</v>
      </c>
      <c r="S220" s="319">
        <v>4524693.96</v>
      </c>
      <c r="T220" s="319">
        <v>1610143.25</v>
      </c>
      <c r="U220" s="319">
        <v>-29400</v>
      </c>
      <c r="V220" s="319">
        <v>963.43</v>
      </c>
      <c r="W220"/>
      <c r="X220" s="319">
        <v>1421016.4</v>
      </c>
      <c r="Y220" s="319">
        <v>133334</v>
      </c>
      <c r="Z220" s="319">
        <v>2038124.6</v>
      </c>
      <c r="AA220" s="319">
        <v>32904</v>
      </c>
      <c r="AB220"/>
      <c r="AC220" s="319">
        <v>987848.44</v>
      </c>
      <c r="AD220" s="319">
        <v>279275.53999999998</v>
      </c>
      <c r="AE220"/>
      <c r="AF220"/>
      <c r="AG220"/>
      <c r="AH220" s="319">
        <v>157811.37</v>
      </c>
    </row>
  </sheetData>
  <sheetProtection algorithmName="SHA-512" hashValue="buVrikNXXWt0D6KE8QtNdtZcGZqkU67zl6MpaTd6hOPMC2M/9f6cWxreDi/ZYKtjjJOIvpicXQCB6wZWFrP0ZA==" saltValue="eaH3gyOkq0OKL8CcVRF8zA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S222"/>
  <sheetViews>
    <sheetView topLeftCell="AI1" zoomScale="60" zoomScaleNormal="60" workbookViewId="0">
      <pane ySplit="3" topLeftCell="A4" activePane="bottomLeft" state="frozen"/>
      <selection pane="bottomLeft" activeCell="AQ10" sqref="AQ10:AQ222"/>
    </sheetView>
  </sheetViews>
  <sheetFormatPr defaultColWidth="9" defaultRowHeight="13.8" x14ac:dyDescent="0.25"/>
  <cols>
    <col min="1" max="1" width="6.69921875" style="245" bestFit="1" customWidth="1"/>
    <col min="2" max="2" width="14.59765625" style="245" customWidth="1"/>
    <col min="3" max="3" width="7.5" style="245" bestFit="1" customWidth="1"/>
    <col min="4" max="4" width="44.59765625" style="245" bestFit="1" customWidth="1"/>
    <col min="5" max="5" width="44.8984375" style="243" customWidth="1"/>
    <col min="6" max="9" width="33.09765625" style="15"/>
    <col min="10" max="14" width="33.09765625" style="243"/>
    <col min="15" max="15" width="33.09765625" style="231"/>
    <col min="16" max="19" width="33.09765625" style="77"/>
    <col min="20" max="22" width="33.09765625" style="243"/>
    <col min="23" max="23" width="33.09765625" style="73"/>
    <col min="24" max="29" width="33.09765625" style="16"/>
    <col min="30" max="38" width="33.09765625" style="31"/>
    <col min="39" max="39" width="16.5" style="255" bestFit="1" customWidth="1"/>
    <col min="40" max="40" width="15.19921875" style="256" bestFit="1" customWidth="1"/>
    <col min="41" max="41" width="16.8984375" style="279" customWidth="1"/>
    <col min="42" max="42" width="18.09765625" style="275" bestFit="1" customWidth="1"/>
    <col min="43" max="43" width="19.3984375" style="282" bestFit="1" customWidth="1"/>
    <col min="44" max="44" width="15.19921875" style="257" bestFit="1" customWidth="1"/>
    <col min="45" max="45" width="17.8984375" style="281" bestFit="1" customWidth="1"/>
    <col min="46" max="16384" width="9" style="281"/>
  </cols>
  <sheetData>
    <row r="1" spans="1:44" x14ac:dyDescent="0.25">
      <c r="E1" t="s">
        <v>2458</v>
      </c>
      <c r="F1" s="320" t="s">
        <v>2459</v>
      </c>
      <c r="G1" s="320" t="s">
        <v>2460</v>
      </c>
      <c r="H1" s="320" t="s">
        <v>2461</v>
      </c>
      <c r="I1" s="320" t="s">
        <v>2462</v>
      </c>
      <c r="J1" t="s">
        <v>2612</v>
      </c>
      <c r="K1" t="s">
        <v>2463</v>
      </c>
      <c r="L1" t="s">
        <v>2464</v>
      </c>
      <c r="M1" t="s">
        <v>2465</v>
      </c>
      <c r="N1" t="s">
        <v>2613</v>
      </c>
      <c r="O1" t="s">
        <v>2466</v>
      </c>
      <c r="P1" s="328" t="s">
        <v>2467</v>
      </c>
      <c r="Q1" s="328" t="s">
        <v>2470</v>
      </c>
      <c r="R1" s="328" t="s">
        <v>2471</v>
      </c>
      <c r="S1" s="328" t="s">
        <v>2614</v>
      </c>
      <c r="T1" t="s">
        <v>2472</v>
      </c>
      <c r="U1" t="s">
        <v>2473</v>
      </c>
      <c r="V1" t="s">
        <v>2474</v>
      </c>
      <c r="W1" t="s">
        <v>2475</v>
      </c>
      <c r="X1" s="341" t="s">
        <v>2478</v>
      </c>
      <c r="Y1" s="341" t="s">
        <v>2479</v>
      </c>
      <c r="Z1" s="341" t="s">
        <v>2480</v>
      </c>
      <c r="AA1" s="341" t="s">
        <v>2615</v>
      </c>
      <c r="AB1" s="341" t="s">
        <v>2481</v>
      </c>
      <c r="AC1" s="341" t="s">
        <v>2483</v>
      </c>
      <c r="AD1" s="343" t="s">
        <v>2484</v>
      </c>
      <c r="AE1" s="343" t="s">
        <v>2485</v>
      </c>
      <c r="AF1" s="343" t="s">
        <v>2486</v>
      </c>
      <c r="AG1" s="343" t="s">
        <v>2487</v>
      </c>
      <c r="AH1" s="343" t="s">
        <v>2488</v>
      </c>
      <c r="AI1" s="343" t="s">
        <v>2489</v>
      </c>
      <c r="AJ1" s="343" t="s">
        <v>2616</v>
      </c>
      <c r="AK1" s="343" t="s">
        <v>2617</v>
      </c>
      <c r="AL1" s="343" t="s">
        <v>2490</v>
      </c>
      <c r="AM1" s="255" t="s">
        <v>6</v>
      </c>
      <c r="AN1" s="256" t="s">
        <v>7</v>
      </c>
      <c r="AO1" s="279" t="s">
        <v>8</v>
      </c>
      <c r="AP1" s="258" t="s">
        <v>9</v>
      </c>
      <c r="AQ1" s="280" t="s">
        <v>10</v>
      </c>
      <c r="AR1" s="260" t="s">
        <v>11</v>
      </c>
    </row>
    <row r="2" spans="1:44" x14ac:dyDescent="0.25">
      <c r="E2" t="s">
        <v>2491</v>
      </c>
      <c r="F2" s="320" t="s">
        <v>2492</v>
      </c>
      <c r="G2" s="320" t="s">
        <v>2493</v>
      </c>
      <c r="H2" s="320" t="s">
        <v>2494</v>
      </c>
      <c r="I2" s="320" t="s">
        <v>2495</v>
      </c>
      <c r="J2" t="s">
        <v>2618</v>
      </c>
      <c r="K2" t="s">
        <v>2496</v>
      </c>
      <c r="L2" t="s">
        <v>2497</v>
      </c>
      <c r="M2" t="s">
        <v>2498</v>
      </c>
      <c r="N2" t="s">
        <v>2619</v>
      </c>
      <c r="O2" t="s">
        <v>2499</v>
      </c>
      <c r="P2" s="328" t="s">
        <v>2500</v>
      </c>
      <c r="Q2" s="328" t="s">
        <v>2503</v>
      </c>
      <c r="R2" s="328" t="s">
        <v>2504</v>
      </c>
      <c r="S2" s="328" t="s">
        <v>2620</v>
      </c>
      <c r="T2" t="s">
        <v>2505</v>
      </c>
      <c r="U2" t="s">
        <v>2506</v>
      </c>
      <c r="V2" t="s">
        <v>2507</v>
      </c>
      <c r="W2" t="s">
        <v>2508</v>
      </c>
      <c r="X2" s="341" t="s">
        <v>2511</v>
      </c>
      <c r="Y2" s="341" t="s">
        <v>2512</v>
      </c>
      <c r="Z2" s="341" t="s">
        <v>2513</v>
      </c>
      <c r="AA2" s="341" t="s">
        <v>2621</v>
      </c>
      <c r="AB2" s="341" t="s">
        <v>2514</v>
      </c>
      <c r="AC2" s="341" t="s">
        <v>2516</v>
      </c>
      <c r="AD2" s="343" t="s">
        <v>2517</v>
      </c>
      <c r="AE2" s="343" t="s">
        <v>2518</v>
      </c>
      <c r="AF2" s="343" t="s">
        <v>2519</v>
      </c>
      <c r="AG2" s="343" t="s">
        <v>2520</v>
      </c>
      <c r="AH2" s="343" t="s">
        <v>2521</v>
      </c>
      <c r="AI2" s="343" t="s">
        <v>2522</v>
      </c>
      <c r="AJ2" s="343" t="s">
        <v>2622</v>
      </c>
      <c r="AK2" s="343" t="s">
        <v>2623</v>
      </c>
      <c r="AL2" s="343" t="s">
        <v>2523</v>
      </c>
    </row>
    <row r="3" spans="1:44" x14ac:dyDescent="0.25">
      <c r="B3" s="245" t="s">
        <v>55</v>
      </c>
      <c r="E3" t="s">
        <v>2524</v>
      </c>
      <c r="F3" s="321">
        <v>161354113.31</v>
      </c>
      <c r="G3" s="321">
        <v>21128541.050000001</v>
      </c>
      <c r="H3" s="321">
        <v>39602340.229999997</v>
      </c>
      <c r="I3" s="321">
        <v>0</v>
      </c>
      <c r="J3" s="319">
        <v>321513</v>
      </c>
      <c r="K3" s="319">
        <v>154569590.40000001</v>
      </c>
      <c r="L3" s="319">
        <v>84027223.390000001</v>
      </c>
      <c r="M3" s="319">
        <v>0</v>
      </c>
      <c r="N3" s="319">
        <v>0</v>
      </c>
      <c r="O3" s="319">
        <v>2098658.52</v>
      </c>
      <c r="P3" s="329">
        <v>17595200.43</v>
      </c>
      <c r="Q3" s="329">
        <v>3209234.2</v>
      </c>
      <c r="R3" s="329">
        <v>94557.95</v>
      </c>
      <c r="S3" s="329">
        <v>0</v>
      </c>
      <c r="T3" s="319">
        <v>6681875.0999999996</v>
      </c>
      <c r="U3" s="319">
        <v>-10724031.34</v>
      </c>
      <c r="V3" s="319">
        <v>-61338551.890000001</v>
      </c>
      <c r="W3" s="319">
        <v>512719192.50999999</v>
      </c>
      <c r="X3" s="342">
        <v>240460302.46000001</v>
      </c>
      <c r="Y3" s="342">
        <v>20725079.09</v>
      </c>
      <c r="Z3" s="342">
        <v>218750.83</v>
      </c>
      <c r="AA3" s="342">
        <v>974488.5</v>
      </c>
      <c r="AB3" s="342">
        <v>237162810.94</v>
      </c>
      <c r="AC3" s="342">
        <v>25735300.32</v>
      </c>
      <c r="AD3" s="344">
        <v>330377476.17000002</v>
      </c>
      <c r="AE3" s="344">
        <v>2646921</v>
      </c>
      <c r="AF3" s="344">
        <v>607843</v>
      </c>
      <c r="AG3" s="344">
        <v>154481532.30000001</v>
      </c>
      <c r="AH3" s="344">
        <v>32956264.609999999</v>
      </c>
      <c r="AI3" s="344">
        <v>177305.43</v>
      </c>
      <c r="AJ3" s="344">
        <v>222140.53</v>
      </c>
      <c r="AK3" s="344">
        <v>77063.16</v>
      </c>
      <c r="AL3" s="344">
        <v>13063000.039999999</v>
      </c>
      <c r="AM3" s="255">
        <f t="shared" ref="AM3:AR3" si="0">SUM(AM4:AM222)</f>
        <v>222084994.59000006</v>
      </c>
      <c r="AN3" s="256">
        <f t="shared" si="0"/>
        <v>20898992.579999998</v>
      </c>
      <c r="AO3" s="279">
        <f t="shared" si="0"/>
        <v>201186002.00999993</v>
      </c>
      <c r="AP3" s="275">
        <f t="shared" si="0"/>
        <v>527015126.1299997</v>
      </c>
      <c r="AQ3" s="282">
        <f t="shared" si="0"/>
        <v>535321594.25</v>
      </c>
      <c r="AR3" s="257">
        <f t="shared" si="0"/>
        <v>-8306468.1199999982</v>
      </c>
    </row>
    <row r="4" spans="1:44" x14ac:dyDescent="0.25">
      <c r="D4" s="245" t="s">
        <v>12</v>
      </c>
      <c r="E4" t="s">
        <v>15</v>
      </c>
      <c r="F4" s="321">
        <v>270775.77</v>
      </c>
      <c r="G4" s="320"/>
      <c r="H4" s="321">
        <v>44078</v>
      </c>
      <c r="I4" s="320"/>
      <c r="J4"/>
      <c r="K4" s="319">
        <v>58281.96</v>
      </c>
      <c r="L4" s="319">
        <v>78701.86</v>
      </c>
      <c r="M4"/>
      <c r="N4"/>
      <c r="O4"/>
      <c r="P4" s="328"/>
      <c r="Q4" s="328"/>
      <c r="R4" s="329">
        <v>-3836163.65</v>
      </c>
      <c r="S4" s="328"/>
      <c r="T4"/>
      <c r="U4" s="319">
        <v>2351172.4700000002</v>
      </c>
      <c r="V4" s="319">
        <v>-1003440.34</v>
      </c>
      <c r="W4" s="319">
        <v>2450442</v>
      </c>
      <c r="X4" s="342">
        <v>81220</v>
      </c>
      <c r="Y4" s="341"/>
      <c r="Z4" s="342">
        <v>99.18</v>
      </c>
      <c r="AA4" s="341"/>
      <c r="AB4" s="342">
        <v>1341258</v>
      </c>
      <c r="AC4" s="342">
        <v>712048.01</v>
      </c>
      <c r="AD4" s="344">
        <v>1437232</v>
      </c>
      <c r="AE4" s="343"/>
      <c r="AF4" s="343"/>
      <c r="AG4" s="344">
        <v>56016.01</v>
      </c>
      <c r="AH4" s="344">
        <v>151550.07</v>
      </c>
      <c r="AI4" s="343"/>
      <c r="AJ4" s="343"/>
      <c r="AK4" s="343"/>
      <c r="AL4" s="343"/>
      <c r="AM4" s="255">
        <f t="shared" ref="AM4:AM10" si="1">SUM(F4:I4)</f>
        <v>314853.77</v>
      </c>
      <c r="AN4" s="256">
        <f t="shared" ref="AN4:AN9" si="2">SUM(O4:R4)</f>
        <v>-3836163.65</v>
      </c>
      <c r="AO4" s="279">
        <f>AM4-AN4</f>
        <v>4151017.42</v>
      </c>
      <c r="AP4" s="275">
        <f t="shared" ref="AP4:AP9" si="3">SUM(W4:AB4)</f>
        <v>3873019.18</v>
      </c>
      <c r="AQ4" s="282">
        <f t="shared" ref="AQ4:AQ9" si="4">SUM(AC4:AL4)</f>
        <v>2356846.0899999994</v>
      </c>
      <c r="AR4" s="257">
        <f>AP4-AQ4</f>
        <v>1516173.0900000008</v>
      </c>
    </row>
    <row r="5" spans="1:44" x14ac:dyDescent="0.25">
      <c r="D5" s="245" t="s">
        <v>1419</v>
      </c>
      <c r="E5"/>
      <c r="F5" s="321"/>
      <c r="G5" s="320"/>
      <c r="H5" s="321"/>
      <c r="I5" s="320"/>
      <c r="J5"/>
      <c r="K5" s="319"/>
      <c r="L5" s="319"/>
      <c r="M5"/>
      <c r="N5"/>
      <c r="O5"/>
      <c r="P5" s="328"/>
      <c r="Q5" s="328"/>
      <c r="R5" s="329"/>
      <c r="S5" s="328"/>
      <c r="T5"/>
      <c r="U5" s="319"/>
      <c r="V5" s="319"/>
      <c r="W5" s="319"/>
      <c r="X5" s="342"/>
      <c r="Y5" s="341"/>
      <c r="Z5" s="342"/>
      <c r="AA5" s="341"/>
      <c r="AB5" s="342"/>
      <c r="AC5" s="342"/>
      <c r="AD5" s="344"/>
      <c r="AE5" s="343"/>
      <c r="AF5" s="343"/>
      <c r="AG5" s="344"/>
      <c r="AH5" s="344"/>
      <c r="AI5" s="343"/>
      <c r="AJ5" s="343"/>
      <c r="AK5" s="343"/>
      <c r="AL5" s="343"/>
      <c r="AM5" s="255">
        <f t="shared" si="1"/>
        <v>0</v>
      </c>
      <c r="AN5" s="256">
        <f t="shared" si="2"/>
        <v>0</v>
      </c>
      <c r="AO5" s="279">
        <f>AM5-AN5</f>
        <v>0</v>
      </c>
      <c r="AP5" s="275">
        <f t="shared" si="3"/>
        <v>0</v>
      </c>
      <c r="AQ5" s="282">
        <f t="shared" si="4"/>
        <v>0</v>
      </c>
      <c r="AR5" s="257">
        <f t="shared" ref="AR5:AR68" si="5">AP5-AQ5</f>
        <v>0</v>
      </c>
    </row>
    <row r="6" spans="1:44" x14ac:dyDescent="0.25">
      <c r="D6" s="245" t="s">
        <v>13</v>
      </c>
      <c r="E6"/>
      <c r="F6" s="321"/>
      <c r="G6" s="320"/>
      <c r="H6" s="321"/>
      <c r="I6" s="320"/>
      <c r="J6"/>
      <c r="K6" s="319"/>
      <c r="L6" s="319"/>
      <c r="M6"/>
      <c r="N6"/>
      <c r="O6"/>
      <c r="P6" s="328"/>
      <c r="Q6" s="328"/>
      <c r="R6" s="329"/>
      <c r="S6" s="328"/>
      <c r="T6"/>
      <c r="U6" s="319"/>
      <c r="V6" s="319"/>
      <c r="W6" s="319"/>
      <c r="X6" s="342"/>
      <c r="Y6" s="341"/>
      <c r="Z6" s="342"/>
      <c r="AA6" s="341"/>
      <c r="AB6" s="342"/>
      <c r="AC6" s="342"/>
      <c r="AD6" s="344"/>
      <c r="AE6" s="343"/>
      <c r="AF6" s="343"/>
      <c r="AG6" s="344"/>
      <c r="AH6" s="344"/>
      <c r="AI6" s="343"/>
      <c r="AJ6" s="343"/>
      <c r="AK6" s="343"/>
      <c r="AL6" s="343"/>
      <c r="AM6" s="255">
        <f t="shared" si="1"/>
        <v>0</v>
      </c>
      <c r="AN6" s="256">
        <f t="shared" si="2"/>
        <v>0</v>
      </c>
      <c r="AO6" s="279">
        <f t="shared" ref="AO6:AO9" si="6">AM6-AN6</f>
        <v>0</v>
      </c>
      <c r="AP6" s="275">
        <f t="shared" si="3"/>
        <v>0</v>
      </c>
      <c r="AQ6" s="282">
        <f t="shared" si="4"/>
        <v>0</v>
      </c>
      <c r="AR6" s="257">
        <f t="shared" si="5"/>
        <v>0</v>
      </c>
    </row>
    <row r="7" spans="1:44" x14ac:dyDescent="0.25">
      <c r="D7" s="245" t="s">
        <v>14</v>
      </c>
      <c r="E7"/>
      <c r="F7" s="321"/>
      <c r="G7" s="320"/>
      <c r="H7" s="321"/>
      <c r="I7" s="320"/>
      <c r="J7"/>
      <c r="K7" s="319"/>
      <c r="L7" s="319"/>
      <c r="M7"/>
      <c r="N7"/>
      <c r="O7"/>
      <c r="P7" s="328"/>
      <c r="Q7" s="328"/>
      <c r="R7" s="329"/>
      <c r="S7" s="328"/>
      <c r="T7"/>
      <c r="U7" s="319"/>
      <c r="V7" s="319"/>
      <c r="W7" s="319"/>
      <c r="X7" s="342"/>
      <c r="Y7" s="341"/>
      <c r="Z7" s="342"/>
      <c r="AA7" s="341"/>
      <c r="AB7" s="342"/>
      <c r="AC7" s="342"/>
      <c r="AD7" s="344"/>
      <c r="AE7" s="343"/>
      <c r="AF7" s="343"/>
      <c r="AG7" s="344"/>
      <c r="AH7" s="344"/>
      <c r="AI7" s="343"/>
      <c r="AJ7" s="343"/>
      <c r="AK7" s="343"/>
      <c r="AL7" s="343"/>
      <c r="AM7" s="255">
        <f t="shared" si="1"/>
        <v>0</v>
      </c>
      <c r="AN7" s="256">
        <f t="shared" si="2"/>
        <v>0</v>
      </c>
      <c r="AO7" s="279">
        <f t="shared" si="6"/>
        <v>0</v>
      </c>
      <c r="AP7" s="275">
        <f t="shared" si="3"/>
        <v>0</v>
      </c>
      <c r="AQ7" s="282">
        <f t="shared" si="4"/>
        <v>0</v>
      </c>
      <c r="AR7" s="257">
        <f t="shared" si="5"/>
        <v>0</v>
      </c>
    </row>
    <row r="8" spans="1:44" x14ac:dyDescent="0.25">
      <c r="D8" s="245" t="s">
        <v>15</v>
      </c>
      <c r="E8"/>
      <c r="F8" s="321"/>
      <c r="G8" s="320"/>
      <c r="H8" s="321"/>
      <c r="I8" s="320"/>
      <c r="J8"/>
      <c r="K8" s="319"/>
      <c r="L8" s="319"/>
      <c r="M8"/>
      <c r="N8"/>
      <c r="O8"/>
      <c r="P8" s="328"/>
      <c r="Q8" s="328"/>
      <c r="R8" s="329"/>
      <c r="S8" s="328"/>
      <c r="T8"/>
      <c r="U8" s="319"/>
      <c r="V8" s="319"/>
      <c r="W8" s="319"/>
      <c r="X8" s="342"/>
      <c r="Y8" s="341"/>
      <c r="Z8" s="342"/>
      <c r="AA8" s="341"/>
      <c r="AB8" s="342"/>
      <c r="AC8" s="342"/>
      <c r="AD8" s="344"/>
      <c r="AE8" s="343"/>
      <c r="AF8" s="343"/>
      <c r="AG8" s="344"/>
      <c r="AH8" s="344"/>
      <c r="AI8" s="343"/>
      <c r="AJ8" s="343"/>
      <c r="AK8" s="343"/>
      <c r="AL8" s="343"/>
      <c r="AM8" s="255">
        <f t="shared" si="1"/>
        <v>0</v>
      </c>
      <c r="AN8" s="256">
        <f t="shared" si="2"/>
        <v>0</v>
      </c>
      <c r="AO8" s="279">
        <f t="shared" si="6"/>
        <v>0</v>
      </c>
      <c r="AP8" s="275">
        <f t="shared" si="3"/>
        <v>0</v>
      </c>
      <c r="AQ8" s="282">
        <f t="shared" si="4"/>
        <v>0</v>
      </c>
      <c r="AR8" s="257">
        <f t="shared" si="5"/>
        <v>0</v>
      </c>
    </row>
    <row r="9" spans="1:44" ht="14.4" thickBot="1" x14ac:dyDescent="0.3">
      <c r="D9" s="245" t="s">
        <v>16</v>
      </c>
      <c r="E9"/>
      <c r="F9" s="321"/>
      <c r="G9" s="320"/>
      <c r="H9" s="321"/>
      <c r="I9" s="320"/>
      <c r="J9"/>
      <c r="K9" s="319"/>
      <c r="L9" s="319"/>
      <c r="M9"/>
      <c r="N9"/>
      <c r="O9"/>
      <c r="P9" s="328"/>
      <c r="Q9" s="328"/>
      <c r="R9" s="329"/>
      <c r="S9" s="328"/>
      <c r="T9"/>
      <c r="U9" s="319"/>
      <c r="V9" s="319"/>
      <c r="W9" s="319"/>
      <c r="X9" s="342"/>
      <c r="Y9" s="341"/>
      <c r="Z9" s="342"/>
      <c r="AA9" s="341"/>
      <c r="AB9" s="342"/>
      <c r="AC9" s="342"/>
      <c r="AD9" s="344"/>
      <c r="AE9" s="343"/>
      <c r="AF9" s="343"/>
      <c r="AG9" s="344"/>
      <c r="AH9" s="344"/>
      <c r="AI9" s="343"/>
      <c r="AJ9" s="343"/>
      <c r="AK9" s="343"/>
      <c r="AL9" s="343"/>
      <c r="AM9" s="255">
        <f t="shared" si="1"/>
        <v>0</v>
      </c>
      <c r="AN9" s="256">
        <f t="shared" si="2"/>
        <v>0</v>
      </c>
      <c r="AO9" s="279">
        <f t="shared" si="6"/>
        <v>0</v>
      </c>
      <c r="AP9" s="275">
        <f t="shared" si="3"/>
        <v>0</v>
      </c>
      <c r="AQ9" s="282">
        <f t="shared" si="4"/>
        <v>0</v>
      </c>
      <c r="AR9" s="257">
        <f t="shared" si="5"/>
        <v>0</v>
      </c>
    </row>
    <row r="10" spans="1:44" ht="14.4" thickBot="1" x14ac:dyDescent="0.3">
      <c r="A10" s="245" t="s">
        <v>300</v>
      </c>
      <c r="B10" s="245" t="s">
        <v>41</v>
      </c>
      <c r="C10" s="283">
        <v>6923</v>
      </c>
      <c r="D10" s="284" t="s">
        <v>1420</v>
      </c>
      <c r="E10" t="s">
        <v>2624</v>
      </c>
      <c r="F10" s="321">
        <v>811538.84</v>
      </c>
      <c r="G10" s="321">
        <v>32200</v>
      </c>
      <c r="H10" s="321">
        <v>593759.57999999996</v>
      </c>
      <c r="I10" s="320"/>
      <c r="J10"/>
      <c r="K10" s="319">
        <v>95222</v>
      </c>
      <c r="L10" s="319">
        <v>1188170.6499999999</v>
      </c>
      <c r="M10"/>
      <c r="N10"/>
      <c r="O10" s="319">
        <v>12500</v>
      </c>
      <c r="P10" s="329">
        <v>89520.4</v>
      </c>
      <c r="Q10" s="328"/>
      <c r="R10" s="329">
        <v>0</v>
      </c>
      <c r="S10" s="328"/>
      <c r="T10"/>
      <c r="U10"/>
      <c r="V10" s="319">
        <v>672868.21</v>
      </c>
      <c r="W10" s="319">
        <v>1691218.36</v>
      </c>
      <c r="X10" s="342">
        <v>1201106.8600000001</v>
      </c>
      <c r="Y10" s="342">
        <v>593300</v>
      </c>
      <c r="Z10" s="342">
        <v>590.63</v>
      </c>
      <c r="AA10" s="341"/>
      <c r="AB10" s="342">
        <v>2023624</v>
      </c>
      <c r="AC10" s="342">
        <v>128220</v>
      </c>
      <c r="AD10" s="344">
        <v>2620659</v>
      </c>
      <c r="AE10" s="344">
        <v>4364</v>
      </c>
      <c r="AF10" s="343"/>
      <c r="AG10" s="344">
        <v>804762.03</v>
      </c>
      <c r="AH10" s="344">
        <v>262272.36</v>
      </c>
      <c r="AI10" s="343"/>
      <c r="AJ10" s="343"/>
      <c r="AK10" s="343"/>
      <c r="AL10" s="343"/>
      <c r="AM10" s="332">
        <f t="shared" si="1"/>
        <v>1437498.42</v>
      </c>
      <c r="AN10" s="345">
        <f>SUM(P10:S10)</f>
        <v>89520.4</v>
      </c>
      <c r="AO10" s="346">
        <f>AM10-AN10</f>
        <v>1347978.02</v>
      </c>
      <c r="AP10" s="347">
        <f>SUM(X10:AC10)</f>
        <v>3946841.49</v>
      </c>
      <c r="AQ10" s="348">
        <f>SUM(AD10:AL10)</f>
        <v>3692057.39</v>
      </c>
      <c r="AR10" s="257">
        <f t="shared" si="5"/>
        <v>254784.10000000009</v>
      </c>
    </row>
    <row r="11" spans="1:44" ht="14.4" thickBot="1" x14ac:dyDescent="0.3">
      <c r="A11" s="245" t="s">
        <v>300</v>
      </c>
      <c r="B11" s="245" t="s">
        <v>41</v>
      </c>
      <c r="C11" s="283">
        <v>7817</v>
      </c>
      <c r="D11" s="284" t="s">
        <v>812</v>
      </c>
      <c r="E11" t="s">
        <v>2625</v>
      </c>
      <c r="F11" s="321">
        <v>529726.09</v>
      </c>
      <c r="G11" s="321">
        <v>15301</v>
      </c>
      <c r="H11" s="321">
        <v>466763.1</v>
      </c>
      <c r="I11" s="320"/>
      <c r="J11"/>
      <c r="K11" s="319">
        <v>384536.28</v>
      </c>
      <c r="L11" s="319">
        <v>380940.95</v>
      </c>
      <c r="M11"/>
      <c r="N11"/>
      <c r="O11"/>
      <c r="P11" s="329">
        <v>94488.63</v>
      </c>
      <c r="Q11" s="328"/>
      <c r="R11" s="329">
        <v>0</v>
      </c>
      <c r="S11" s="328"/>
      <c r="T11"/>
      <c r="U11"/>
      <c r="V11" s="319">
        <v>437077.4</v>
      </c>
      <c r="W11" s="319">
        <v>1534772.11</v>
      </c>
      <c r="X11" s="342">
        <v>1170278.33</v>
      </c>
      <c r="Y11" s="341"/>
      <c r="Z11" s="342">
        <v>643.63</v>
      </c>
      <c r="AA11" s="341"/>
      <c r="AB11" s="342">
        <v>2035850</v>
      </c>
      <c r="AC11" s="342">
        <v>120760</v>
      </c>
      <c r="AD11" s="344">
        <v>2648773</v>
      </c>
      <c r="AE11" s="344">
        <v>13508</v>
      </c>
      <c r="AF11" s="343"/>
      <c r="AG11" s="344">
        <v>732971.06</v>
      </c>
      <c r="AH11" s="344">
        <v>221350.62</v>
      </c>
      <c r="AI11" s="343"/>
      <c r="AJ11" s="343"/>
      <c r="AK11" s="343"/>
      <c r="AL11" s="343"/>
      <c r="AM11" s="332">
        <f t="shared" ref="AM11:AM74" si="7">SUM(F11:I11)</f>
        <v>1011790.19</v>
      </c>
      <c r="AN11" s="345">
        <f t="shared" ref="AN11:AN74" si="8">SUM(P11:S11)</f>
        <v>94488.63</v>
      </c>
      <c r="AO11" s="346">
        <f t="shared" ref="AO11:AO74" si="9">AM11-AN11</f>
        <v>917301.55999999994</v>
      </c>
      <c r="AP11" s="347">
        <f t="shared" ref="AP11:AP74" si="10">SUM(X11:AC11)</f>
        <v>3327531.96</v>
      </c>
      <c r="AQ11" s="348">
        <f t="shared" ref="AQ11:AQ74" si="11">SUM(AD11:AL11)</f>
        <v>3616602.68</v>
      </c>
      <c r="AR11" s="257">
        <f t="shared" si="5"/>
        <v>-289070.7200000002</v>
      </c>
    </row>
    <row r="12" spans="1:44" ht="14.4" thickBot="1" x14ac:dyDescent="0.3">
      <c r="A12" s="245" t="s">
        <v>300</v>
      </c>
      <c r="B12" s="245" t="s">
        <v>41</v>
      </c>
      <c r="C12" s="283">
        <v>11016</v>
      </c>
      <c r="D12" s="284" t="s">
        <v>813</v>
      </c>
      <c r="E12" t="s">
        <v>2626</v>
      </c>
      <c r="F12" s="321">
        <v>987076.89</v>
      </c>
      <c r="G12" s="321">
        <v>13665.7</v>
      </c>
      <c r="H12" s="321">
        <v>908740.83</v>
      </c>
      <c r="I12" s="320"/>
      <c r="J12"/>
      <c r="K12" s="319">
        <v>676694.83</v>
      </c>
      <c r="L12" s="319">
        <v>492134.04</v>
      </c>
      <c r="M12"/>
      <c r="N12"/>
      <c r="O12"/>
      <c r="P12" s="329">
        <v>400469.41</v>
      </c>
      <c r="Q12" s="328"/>
      <c r="R12" s="329">
        <v>86.95</v>
      </c>
      <c r="S12" s="328"/>
      <c r="T12"/>
      <c r="U12"/>
      <c r="V12" s="319">
        <v>2639630.8199999998</v>
      </c>
      <c r="W12" s="319">
        <v>1567224.53</v>
      </c>
      <c r="X12" s="342">
        <v>1383123.13</v>
      </c>
      <c r="Y12" s="342">
        <v>-123920</v>
      </c>
      <c r="Z12" s="342">
        <v>2226.5700000000002</v>
      </c>
      <c r="AA12" s="341"/>
      <c r="AB12" s="342">
        <v>1578810</v>
      </c>
      <c r="AC12" s="342">
        <v>5750</v>
      </c>
      <c r="AD12" s="344">
        <v>2245525</v>
      </c>
      <c r="AE12" s="344">
        <v>15712</v>
      </c>
      <c r="AF12" s="344">
        <v>1600</v>
      </c>
      <c r="AG12" s="344">
        <v>1722297.26</v>
      </c>
      <c r="AH12" s="344">
        <v>202564.86</v>
      </c>
      <c r="AI12" s="343"/>
      <c r="AJ12" s="343"/>
      <c r="AK12" s="343"/>
      <c r="AL12" s="344">
        <v>187390</v>
      </c>
      <c r="AM12" s="332">
        <f t="shared" si="7"/>
        <v>1909483.42</v>
      </c>
      <c r="AN12" s="345">
        <f t="shared" si="8"/>
        <v>400556.36</v>
      </c>
      <c r="AO12" s="346">
        <f t="shared" si="9"/>
        <v>1508927.06</v>
      </c>
      <c r="AP12" s="347">
        <f t="shared" si="10"/>
        <v>2845989.7</v>
      </c>
      <c r="AQ12" s="348">
        <f t="shared" si="11"/>
        <v>4375089.1199999992</v>
      </c>
      <c r="AR12" s="257">
        <f t="shared" si="5"/>
        <v>-1529099.419999999</v>
      </c>
    </row>
    <row r="13" spans="1:44" ht="14.4" thickBot="1" x14ac:dyDescent="0.3">
      <c r="A13" s="245" t="s">
        <v>300</v>
      </c>
      <c r="B13" s="245" t="s">
        <v>41</v>
      </c>
      <c r="C13" s="283">
        <v>5402</v>
      </c>
      <c r="D13" s="284" t="s">
        <v>814</v>
      </c>
      <c r="E13" t="s">
        <v>2627</v>
      </c>
      <c r="F13" s="321">
        <v>1493988.96</v>
      </c>
      <c r="G13" s="321">
        <v>5600</v>
      </c>
      <c r="H13" s="321">
        <v>386750.85</v>
      </c>
      <c r="I13" s="320"/>
      <c r="J13"/>
      <c r="K13" s="319">
        <v>65634.929999999993</v>
      </c>
      <c r="L13" s="319">
        <v>2215861.4</v>
      </c>
      <c r="M13"/>
      <c r="N13"/>
      <c r="O13" s="319">
        <v>13000</v>
      </c>
      <c r="P13" s="329">
        <v>75884.22</v>
      </c>
      <c r="Q13" s="328"/>
      <c r="R13" s="329">
        <v>0</v>
      </c>
      <c r="S13" s="328"/>
      <c r="T13"/>
      <c r="U13"/>
      <c r="V13" s="319">
        <v>1337475.28</v>
      </c>
      <c r="W13" s="319">
        <v>1097038.29</v>
      </c>
      <c r="X13" s="342">
        <v>929041.58</v>
      </c>
      <c r="Y13" s="342">
        <v>1800000</v>
      </c>
      <c r="Z13" s="342">
        <v>1694.66</v>
      </c>
      <c r="AA13" s="341"/>
      <c r="AB13" s="342">
        <v>1586152</v>
      </c>
      <c r="AC13" s="342">
        <v>155910.69</v>
      </c>
      <c r="AD13" s="344">
        <v>1982047.69</v>
      </c>
      <c r="AE13" s="344">
        <v>9708</v>
      </c>
      <c r="AF13" s="343"/>
      <c r="AG13" s="344">
        <v>458073.25</v>
      </c>
      <c r="AH13" s="344">
        <v>378531.64</v>
      </c>
      <c r="AI13" s="343"/>
      <c r="AJ13" s="343"/>
      <c r="AK13" s="343"/>
      <c r="AL13" s="343"/>
      <c r="AM13" s="332">
        <f t="shared" si="7"/>
        <v>1886339.81</v>
      </c>
      <c r="AN13" s="345">
        <f t="shared" si="8"/>
        <v>75884.22</v>
      </c>
      <c r="AO13" s="346">
        <f t="shared" si="9"/>
        <v>1810455.59</v>
      </c>
      <c r="AP13" s="347">
        <f t="shared" si="10"/>
        <v>4472798.9300000006</v>
      </c>
      <c r="AQ13" s="348">
        <f t="shared" si="11"/>
        <v>2828360.58</v>
      </c>
      <c r="AR13" s="257">
        <f t="shared" si="5"/>
        <v>1644438.3500000006</v>
      </c>
    </row>
    <row r="14" spans="1:44" ht="14.4" thickBot="1" x14ac:dyDescent="0.3">
      <c r="A14" s="245" t="s">
        <v>300</v>
      </c>
      <c r="B14" s="245" t="s">
        <v>41</v>
      </c>
      <c r="C14" s="283">
        <v>4534</v>
      </c>
      <c r="D14" s="284" t="s">
        <v>815</v>
      </c>
      <c r="E14" t="s">
        <v>2628</v>
      </c>
      <c r="F14" s="321">
        <v>394140.98</v>
      </c>
      <c r="G14" s="321">
        <v>1121.75</v>
      </c>
      <c r="H14" s="321">
        <v>250049.88</v>
      </c>
      <c r="I14" s="320"/>
      <c r="J14"/>
      <c r="K14" s="319">
        <v>1915282</v>
      </c>
      <c r="L14" s="319">
        <v>232541.64</v>
      </c>
      <c r="M14"/>
      <c r="N14"/>
      <c r="O14" s="319">
        <v>10500</v>
      </c>
      <c r="P14" s="329">
        <v>63357.37</v>
      </c>
      <c r="Q14" s="328"/>
      <c r="R14" s="329">
        <v>0</v>
      </c>
      <c r="S14" s="328"/>
      <c r="T14"/>
      <c r="U14"/>
      <c r="V14" s="319">
        <v>1253851.1200000001</v>
      </c>
      <c r="W14" s="319">
        <v>1718005.94</v>
      </c>
      <c r="X14" s="342">
        <v>753855.14</v>
      </c>
      <c r="Y14" s="341"/>
      <c r="Z14" s="342">
        <v>464.5</v>
      </c>
      <c r="AA14" s="341"/>
      <c r="AB14" s="342">
        <v>1361962</v>
      </c>
      <c r="AC14" s="342">
        <v>34800</v>
      </c>
      <c r="AD14" s="344">
        <v>1763751</v>
      </c>
      <c r="AE14" s="344">
        <v>4104</v>
      </c>
      <c r="AF14" s="343"/>
      <c r="AG14" s="344">
        <v>469828.99</v>
      </c>
      <c r="AH14" s="344">
        <v>165975.82999999999</v>
      </c>
      <c r="AI14" s="343"/>
      <c r="AJ14" s="343"/>
      <c r="AK14" s="343"/>
      <c r="AL14" s="343"/>
      <c r="AM14" s="332">
        <f t="shared" si="7"/>
        <v>645312.61</v>
      </c>
      <c r="AN14" s="345">
        <f t="shared" si="8"/>
        <v>63357.37</v>
      </c>
      <c r="AO14" s="346">
        <f t="shared" si="9"/>
        <v>581955.24</v>
      </c>
      <c r="AP14" s="347">
        <f t="shared" si="10"/>
        <v>2151081.64</v>
      </c>
      <c r="AQ14" s="348">
        <f t="shared" si="11"/>
        <v>2403659.8200000003</v>
      </c>
      <c r="AR14" s="257">
        <f t="shared" si="5"/>
        <v>-252578.18000000017</v>
      </c>
    </row>
    <row r="15" spans="1:44" ht="14.4" thickBot="1" x14ac:dyDescent="0.3">
      <c r="A15" s="245" t="s">
        <v>300</v>
      </c>
      <c r="B15" s="245" t="s">
        <v>41</v>
      </c>
      <c r="C15" s="283">
        <v>8215</v>
      </c>
      <c r="D15" s="284" t="s">
        <v>816</v>
      </c>
      <c r="E15" t="s">
        <v>2629</v>
      </c>
      <c r="F15" s="321">
        <v>1133377.69</v>
      </c>
      <c r="G15" s="321">
        <v>27179</v>
      </c>
      <c r="H15" s="321">
        <v>612059.47</v>
      </c>
      <c r="I15" s="320"/>
      <c r="J15"/>
      <c r="K15" s="319">
        <v>1572970.63</v>
      </c>
      <c r="L15" s="319">
        <v>160634.99</v>
      </c>
      <c r="M15"/>
      <c r="N15"/>
      <c r="O15"/>
      <c r="P15" s="329">
        <v>101407.61</v>
      </c>
      <c r="Q15" s="329">
        <v>62009.2</v>
      </c>
      <c r="R15" s="329">
        <v>1295133</v>
      </c>
      <c r="S15" s="328"/>
      <c r="T15"/>
      <c r="U15"/>
      <c r="V15" s="319">
        <v>-1762994.87</v>
      </c>
      <c r="W15" s="319">
        <v>3950541.16</v>
      </c>
      <c r="X15" s="342">
        <v>1806898.37</v>
      </c>
      <c r="Y15" s="341"/>
      <c r="Z15" s="342">
        <v>876.51</v>
      </c>
      <c r="AA15" s="341"/>
      <c r="AB15" s="342">
        <v>1586895</v>
      </c>
      <c r="AC15" s="342">
        <v>629300</v>
      </c>
      <c r="AD15" s="344">
        <v>2047756</v>
      </c>
      <c r="AE15" s="344">
        <v>3800</v>
      </c>
      <c r="AF15" s="344">
        <v>4104</v>
      </c>
      <c r="AG15" s="344">
        <v>2074128.6</v>
      </c>
      <c r="AH15" s="344">
        <v>32905.599999999999</v>
      </c>
      <c r="AI15" s="343"/>
      <c r="AJ15" s="343"/>
      <c r="AK15" s="343"/>
      <c r="AL15" s="344">
        <v>1150</v>
      </c>
      <c r="AM15" s="332">
        <f t="shared" si="7"/>
        <v>1772616.16</v>
      </c>
      <c r="AN15" s="345">
        <f t="shared" si="8"/>
        <v>1458549.81</v>
      </c>
      <c r="AO15" s="346">
        <f t="shared" si="9"/>
        <v>314066.34999999986</v>
      </c>
      <c r="AP15" s="347">
        <f t="shared" si="10"/>
        <v>4023969.88</v>
      </c>
      <c r="AQ15" s="348">
        <f t="shared" si="11"/>
        <v>4163844.2</v>
      </c>
      <c r="AR15" s="257">
        <f t="shared" si="5"/>
        <v>-139874.3200000003</v>
      </c>
    </row>
    <row r="16" spans="1:44" ht="14.4" thickBot="1" x14ac:dyDescent="0.3">
      <c r="A16" s="245" t="s">
        <v>300</v>
      </c>
      <c r="B16" s="245" t="s">
        <v>41</v>
      </c>
      <c r="C16" s="283">
        <v>8736</v>
      </c>
      <c r="D16" s="284" t="s">
        <v>817</v>
      </c>
      <c r="E16" t="s">
        <v>2630</v>
      </c>
      <c r="F16" s="321">
        <v>1267402.1599999999</v>
      </c>
      <c r="G16" s="321">
        <v>44749.25</v>
      </c>
      <c r="H16" s="321">
        <v>665770.18999999994</v>
      </c>
      <c r="I16" s="320"/>
      <c r="J16"/>
      <c r="K16" s="319">
        <v>713482.79</v>
      </c>
      <c r="L16" s="319">
        <v>843079.72</v>
      </c>
      <c r="M16"/>
      <c r="N16"/>
      <c r="O16" s="319">
        <v>0</v>
      </c>
      <c r="P16" s="329">
        <v>124047.5</v>
      </c>
      <c r="Q16" s="329">
        <v>5000</v>
      </c>
      <c r="R16" s="329">
        <v>548.76</v>
      </c>
      <c r="S16" s="328"/>
      <c r="T16"/>
      <c r="U16"/>
      <c r="V16" s="319">
        <v>401300.72</v>
      </c>
      <c r="W16" s="319">
        <v>2643840</v>
      </c>
      <c r="X16" s="342">
        <v>1902088.31</v>
      </c>
      <c r="Y16" s="342">
        <v>633550</v>
      </c>
      <c r="Z16" s="342">
        <v>950.09</v>
      </c>
      <c r="AA16" s="341"/>
      <c r="AB16" s="342">
        <v>1517449</v>
      </c>
      <c r="AC16" s="342">
        <v>183600</v>
      </c>
      <c r="AD16" s="344">
        <v>2381843</v>
      </c>
      <c r="AE16" s="344">
        <v>1680</v>
      </c>
      <c r="AF16" s="344">
        <v>2800</v>
      </c>
      <c r="AG16" s="344">
        <v>1183205.18</v>
      </c>
      <c r="AH16" s="344">
        <v>308362.09000000003</v>
      </c>
      <c r="AI16" s="343"/>
      <c r="AJ16" s="343"/>
      <c r="AK16" s="343"/>
      <c r="AL16" s="343"/>
      <c r="AM16" s="332">
        <f t="shared" si="7"/>
        <v>1977921.5999999999</v>
      </c>
      <c r="AN16" s="345">
        <f t="shared" si="8"/>
        <v>129596.26</v>
      </c>
      <c r="AO16" s="346">
        <f t="shared" si="9"/>
        <v>1848325.3399999999</v>
      </c>
      <c r="AP16" s="347">
        <f t="shared" si="10"/>
        <v>4237637.4000000004</v>
      </c>
      <c r="AQ16" s="348">
        <f t="shared" si="11"/>
        <v>3877890.2699999996</v>
      </c>
      <c r="AR16" s="257">
        <f t="shared" si="5"/>
        <v>359747.13000000082</v>
      </c>
    </row>
    <row r="17" spans="1:44" ht="14.4" thickBot="1" x14ac:dyDescent="0.3">
      <c r="A17" s="245" t="s">
        <v>300</v>
      </c>
      <c r="B17" s="245" t="s">
        <v>41</v>
      </c>
      <c r="C17" s="283">
        <v>4649</v>
      </c>
      <c r="D17" s="284" t="s">
        <v>818</v>
      </c>
      <c r="E17" t="s">
        <v>2631</v>
      </c>
      <c r="F17" s="321">
        <v>534185.56000000006</v>
      </c>
      <c r="G17" s="321">
        <v>4065.1</v>
      </c>
      <c r="H17" s="321">
        <v>239506.93</v>
      </c>
      <c r="I17" s="320"/>
      <c r="J17"/>
      <c r="K17" s="319">
        <v>614734.46</v>
      </c>
      <c r="L17" s="319">
        <v>215.98</v>
      </c>
      <c r="M17"/>
      <c r="N17"/>
      <c r="O17"/>
      <c r="P17" s="329">
        <v>118236.51</v>
      </c>
      <c r="Q17" s="328"/>
      <c r="R17" s="329">
        <v>0</v>
      </c>
      <c r="S17" s="328"/>
      <c r="T17"/>
      <c r="U17"/>
      <c r="V17" s="319">
        <v>-1040702.46</v>
      </c>
      <c r="W17" s="319">
        <v>2287723.02</v>
      </c>
      <c r="X17" s="342">
        <v>1056998.69</v>
      </c>
      <c r="Y17" s="342">
        <v>131057</v>
      </c>
      <c r="Z17" s="342">
        <v>407.02</v>
      </c>
      <c r="AA17" s="341"/>
      <c r="AB17" s="342">
        <v>923236.5</v>
      </c>
      <c r="AC17" s="342">
        <v>31200</v>
      </c>
      <c r="AD17" s="344">
        <v>1430285.5</v>
      </c>
      <c r="AE17" s="344">
        <v>9708</v>
      </c>
      <c r="AF17" s="343"/>
      <c r="AG17" s="344">
        <v>594007.41</v>
      </c>
      <c r="AH17" s="344">
        <v>80287.34</v>
      </c>
      <c r="AI17" s="343"/>
      <c r="AJ17" s="343"/>
      <c r="AK17" s="343"/>
      <c r="AL17" s="344">
        <v>1160</v>
      </c>
      <c r="AM17" s="332">
        <f t="shared" si="7"/>
        <v>777757.59000000008</v>
      </c>
      <c r="AN17" s="345">
        <f t="shared" si="8"/>
        <v>118236.51</v>
      </c>
      <c r="AO17" s="346">
        <f t="shared" si="9"/>
        <v>659521.08000000007</v>
      </c>
      <c r="AP17" s="347">
        <f t="shared" si="10"/>
        <v>2142899.21</v>
      </c>
      <c r="AQ17" s="348">
        <f t="shared" si="11"/>
        <v>2115448.25</v>
      </c>
      <c r="AR17" s="257">
        <f t="shared" si="5"/>
        <v>27450.959999999963</v>
      </c>
    </row>
    <row r="18" spans="1:44" ht="14.4" thickBot="1" x14ac:dyDescent="0.3">
      <c r="A18" s="245" t="s">
        <v>300</v>
      </c>
      <c r="B18" s="245" t="s">
        <v>41</v>
      </c>
      <c r="C18" s="283">
        <v>8434</v>
      </c>
      <c r="D18" s="284" t="s">
        <v>819</v>
      </c>
      <c r="E18" t="s">
        <v>2632</v>
      </c>
      <c r="F18" s="321">
        <v>951472.56</v>
      </c>
      <c r="G18" s="321">
        <v>10687.25</v>
      </c>
      <c r="H18" s="321">
        <v>641475.73</v>
      </c>
      <c r="I18" s="320"/>
      <c r="J18"/>
      <c r="K18" s="319">
        <v>616422.74</v>
      </c>
      <c r="L18" s="319">
        <v>859622.32</v>
      </c>
      <c r="M18"/>
      <c r="N18"/>
      <c r="O18" s="319">
        <v>0</v>
      </c>
      <c r="P18" s="329">
        <v>226361.84</v>
      </c>
      <c r="Q18" s="328"/>
      <c r="R18" s="329">
        <v>341.78</v>
      </c>
      <c r="S18" s="328"/>
      <c r="T18"/>
      <c r="U18"/>
      <c r="V18" s="319">
        <v>2519511.11</v>
      </c>
      <c r="W18" s="319">
        <v>312292.87</v>
      </c>
      <c r="X18" s="342">
        <v>1455539.41</v>
      </c>
      <c r="Y18" s="342">
        <v>231490</v>
      </c>
      <c r="Z18" s="342">
        <v>1077.67</v>
      </c>
      <c r="AA18" s="341"/>
      <c r="AB18" s="342">
        <v>2274872</v>
      </c>
      <c r="AC18" s="342">
        <v>132490</v>
      </c>
      <c r="AD18" s="344">
        <v>2967769</v>
      </c>
      <c r="AE18" s="344">
        <v>7904</v>
      </c>
      <c r="AF18" s="343"/>
      <c r="AG18" s="344">
        <v>998833.79</v>
      </c>
      <c r="AH18" s="344">
        <v>99789.29</v>
      </c>
      <c r="AI18" s="343"/>
      <c r="AJ18" s="343"/>
      <c r="AK18" s="343"/>
      <c r="AL18" s="343"/>
      <c r="AM18" s="332">
        <f t="shared" si="7"/>
        <v>1603635.54</v>
      </c>
      <c r="AN18" s="345">
        <f t="shared" si="8"/>
        <v>226703.62</v>
      </c>
      <c r="AO18" s="346">
        <f t="shared" si="9"/>
        <v>1376931.92</v>
      </c>
      <c r="AP18" s="347">
        <f t="shared" si="10"/>
        <v>4095469.08</v>
      </c>
      <c r="AQ18" s="348">
        <f t="shared" si="11"/>
        <v>4074296.08</v>
      </c>
      <c r="AR18" s="257">
        <f t="shared" si="5"/>
        <v>21173</v>
      </c>
    </row>
    <row r="19" spans="1:44" ht="14.4" thickBot="1" x14ac:dyDescent="0.3">
      <c r="A19" s="245" t="s">
        <v>300</v>
      </c>
      <c r="B19" s="245" t="s">
        <v>41</v>
      </c>
      <c r="C19" s="283">
        <v>9149</v>
      </c>
      <c r="D19" s="284" t="s">
        <v>820</v>
      </c>
      <c r="E19" t="s">
        <v>2633</v>
      </c>
      <c r="F19" s="321">
        <v>1995345.27</v>
      </c>
      <c r="G19" s="321">
        <v>9100</v>
      </c>
      <c r="H19" s="321">
        <v>525067.42000000004</v>
      </c>
      <c r="I19" s="320"/>
      <c r="J19"/>
      <c r="K19" s="319">
        <v>1109217</v>
      </c>
      <c r="L19" s="319">
        <v>583136.19999999995</v>
      </c>
      <c r="M19"/>
      <c r="N19"/>
      <c r="O19"/>
      <c r="P19" s="329">
        <v>158009.67000000001</v>
      </c>
      <c r="Q19" s="329">
        <v>15000</v>
      </c>
      <c r="R19" s="329">
        <v>1370.06</v>
      </c>
      <c r="S19" s="328"/>
      <c r="T19"/>
      <c r="U19"/>
      <c r="V19" s="319">
        <v>3349804.27</v>
      </c>
      <c r="W19" s="319">
        <v>928313.81</v>
      </c>
      <c r="X19" s="342">
        <v>1360158.01</v>
      </c>
      <c r="Y19" s="341"/>
      <c r="Z19" s="342">
        <v>2522.2600000000002</v>
      </c>
      <c r="AA19" s="341"/>
      <c r="AB19" s="342">
        <v>2587452</v>
      </c>
      <c r="AC19" s="342">
        <v>154400</v>
      </c>
      <c r="AD19" s="344">
        <v>3371330</v>
      </c>
      <c r="AE19" s="344">
        <v>7904</v>
      </c>
      <c r="AF19" s="343"/>
      <c r="AG19" s="344">
        <v>921633.73</v>
      </c>
      <c r="AH19" s="344">
        <v>34296.46</v>
      </c>
      <c r="AI19" s="343"/>
      <c r="AJ19" s="343"/>
      <c r="AK19" s="343"/>
      <c r="AL19" s="343"/>
      <c r="AM19" s="332">
        <f t="shared" si="7"/>
        <v>2529512.69</v>
      </c>
      <c r="AN19" s="345">
        <f t="shared" si="8"/>
        <v>174379.73</v>
      </c>
      <c r="AO19" s="346">
        <f t="shared" si="9"/>
        <v>2355132.96</v>
      </c>
      <c r="AP19" s="347">
        <f t="shared" si="10"/>
        <v>4104532.27</v>
      </c>
      <c r="AQ19" s="348">
        <f t="shared" si="11"/>
        <v>4335164.1900000004</v>
      </c>
      <c r="AR19" s="257">
        <f t="shared" si="5"/>
        <v>-230631.92000000039</v>
      </c>
    </row>
    <row r="20" spans="1:44" ht="14.4" thickBot="1" x14ac:dyDescent="0.3">
      <c r="A20" s="245" t="s">
        <v>300</v>
      </c>
      <c r="B20" s="245" t="s">
        <v>41</v>
      </c>
      <c r="C20" s="283">
        <v>6199</v>
      </c>
      <c r="D20" s="284" t="s">
        <v>821</v>
      </c>
      <c r="E20" t="s">
        <v>2634</v>
      </c>
      <c r="F20" s="321">
        <v>1582348.03</v>
      </c>
      <c r="G20" s="321">
        <v>50800</v>
      </c>
      <c r="H20" s="321">
        <v>410371.95</v>
      </c>
      <c r="I20" s="320"/>
      <c r="J20"/>
      <c r="K20" s="319">
        <v>287610.09999999998</v>
      </c>
      <c r="L20" s="319">
        <v>616177.15</v>
      </c>
      <c r="M20"/>
      <c r="N20"/>
      <c r="O20" s="319">
        <v>3770</v>
      </c>
      <c r="P20" s="329">
        <v>99566.66</v>
      </c>
      <c r="Q20" s="328"/>
      <c r="R20" s="329">
        <v>0</v>
      </c>
      <c r="S20" s="328"/>
      <c r="T20" s="319">
        <v>217250</v>
      </c>
      <c r="U20"/>
      <c r="V20" s="319">
        <v>2209461.67</v>
      </c>
      <c r="W20" s="319">
        <v>955989.15</v>
      </c>
      <c r="X20" s="342">
        <v>1193289.53</v>
      </c>
      <c r="Y20" s="341"/>
      <c r="Z20" s="342">
        <v>2081.6</v>
      </c>
      <c r="AA20" s="341"/>
      <c r="AB20" s="342">
        <v>1930066.4</v>
      </c>
      <c r="AC20" s="342">
        <v>164300</v>
      </c>
      <c r="AD20" s="344">
        <v>2566179.4</v>
      </c>
      <c r="AE20" s="343"/>
      <c r="AF20" s="344">
        <v>16208</v>
      </c>
      <c r="AG20" s="344">
        <v>830996.69</v>
      </c>
      <c r="AH20" s="344">
        <v>415083.69</v>
      </c>
      <c r="AI20" s="343"/>
      <c r="AJ20" s="343"/>
      <c r="AK20" s="343"/>
      <c r="AL20" s="343"/>
      <c r="AM20" s="332">
        <f t="shared" si="7"/>
        <v>2043519.98</v>
      </c>
      <c r="AN20" s="345">
        <f t="shared" si="8"/>
        <v>99566.66</v>
      </c>
      <c r="AO20" s="346">
        <f t="shared" si="9"/>
        <v>1943953.32</v>
      </c>
      <c r="AP20" s="347">
        <f t="shared" si="10"/>
        <v>3289737.5300000003</v>
      </c>
      <c r="AQ20" s="348">
        <f t="shared" si="11"/>
        <v>3828467.78</v>
      </c>
      <c r="AR20" s="257">
        <f t="shared" si="5"/>
        <v>-538730.24999999953</v>
      </c>
    </row>
    <row r="21" spans="1:44" ht="14.4" thickBot="1" x14ac:dyDescent="0.3">
      <c r="A21" s="245" t="s">
        <v>300</v>
      </c>
      <c r="B21" s="245" t="s">
        <v>41</v>
      </c>
      <c r="C21" s="283">
        <v>5135</v>
      </c>
      <c r="D21" s="284" t="s">
        <v>822</v>
      </c>
      <c r="E21" t="s">
        <v>2635</v>
      </c>
      <c r="F21" s="321">
        <v>459579.02</v>
      </c>
      <c r="G21" s="321">
        <v>13558.15</v>
      </c>
      <c r="H21" s="321">
        <v>345391.28</v>
      </c>
      <c r="I21" s="320"/>
      <c r="J21"/>
      <c r="K21" s="319">
        <v>691507.61</v>
      </c>
      <c r="L21" s="319">
        <v>220038.92</v>
      </c>
      <c r="M21"/>
      <c r="N21"/>
      <c r="O21" s="319">
        <v>14400</v>
      </c>
      <c r="P21" s="329">
        <v>91535.46</v>
      </c>
      <c r="Q21" s="328"/>
      <c r="R21" s="329">
        <v>0</v>
      </c>
      <c r="S21" s="328"/>
      <c r="T21"/>
      <c r="U21"/>
      <c r="V21" s="319">
        <v>117216.95</v>
      </c>
      <c r="W21" s="319">
        <v>1540469.93</v>
      </c>
      <c r="X21" s="342">
        <v>1041434.55</v>
      </c>
      <c r="Y21" s="342">
        <v>154275</v>
      </c>
      <c r="Z21" s="342">
        <v>376.37</v>
      </c>
      <c r="AA21" s="341"/>
      <c r="AB21" s="342">
        <v>908828</v>
      </c>
      <c r="AC21" s="342">
        <v>105200</v>
      </c>
      <c r="AD21" s="344">
        <v>1383103</v>
      </c>
      <c r="AE21" s="344">
        <v>3800</v>
      </c>
      <c r="AF21" s="343"/>
      <c r="AG21" s="344">
        <v>672969.55</v>
      </c>
      <c r="AH21" s="344">
        <v>183788.73</v>
      </c>
      <c r="AI21" s="343"/>
      <c r="AJ21" s="343"/>
      <c r="AK21" s="343"/>
      <c r="AL21" s="343"/>
      <c r="AM21" s="332">
        <f t="shared" si="7"/>
        <v>818528.45000000007</v>
      </c>
      <c r="AN21" s="345">
        <f t="shared" si="8"/>
        <v>91535.46</v>
      </c>
      <c r="AO21" s="346">
        <f t="shared" si="9"/>
        <v>726992.99000000011</v>
      </c>
      <c r="AP21" s="347">
        <f t="shared" si="10"/>
        <v>2210113.92</v>
      </c>
      <c r="AQ21" s="348">
        <f t="shared" si="11"/>
        <v>2243661.2800000003</v>
      </c>
      <c r="AR21" s="257">
        <f t="shared" si="5"/>
        <v>-33547.360000000335</v>
      </c>
    </row>
    <row r="22" spans="1:44" ht="14.4" thickBot="1" x14ac:dyDescent="0.3">
      <c r="A22" s="245" t="s">
        <v>300</v>
      </c>
      <c r="B22" s="245" t="s">
        <v>41</v>
      </c>
      <c r="C22" s="283">
        <v>10482</v>
      </c>
      <c r="D22" s="284" t="s">
        <v>823</v>
      </c>
      <c r="E22" t="s">
        <v>2636</v>
      </c>
      <c r="F22" s="321">
        <v>2375386.14</v>
      </c>
      <c r="G22" s="321">
        <v>14218.5</v>
      </c>
      <c r="H22" s="321">
        <v>624129.89</v>
      </c>
      <c r="I22" s="320"/>
      <c r="J22"/>
      <c r="K22" s="319">
        <v>392618.93</v>
      </c>
      <c r="L22" s="319">
        <v>162017.43</v>
      </c>
      <c r="M22"/>
      <c r="N22"/>
      <c r="O22"/>
      <c r="P22" s="329">
        <v>148078.6</v>
      </c>
      <c r="Q22" s="328"/>
      <c r="R22" s="329">
        <v>0</v>
      </c>
      <c r="S22" s="328"/>
      <c r="T22"/>
      <c r="U22"/>
      <c r="V22" s="319">
        <v>1495473.93</v>
      </c>
      <c r="W22" s="319">
        <v>2399548.4500000002</v>
      </c>
      <c r="X22" s="342">
        <v>1528639.98</v>
      </c>
      <c r="Y22" s="342">
        <v>83445</v>
      </c>
      <c r="Z22" s="342">
        <v>3187.45</v>
      </c>
      <c r="AA22" s="342">
        <v>10000</v>
      </c>
      <c r="AB22" s="342">
        <v>3354498.5</v>
      </c>
      <c r="AC22" s="342">
        <v>174782.73</v>
      </c>
      <c r="AD22" s="344">
        <v>4380514.4000000004</v>
      </c>
      <c r="AE22" s="344">
        <v>13812</v>
      </c>
      <c r="AF22" s="343"/>
      <c r="AG22" s="344">
        <v>1192122.72</v>
      </c>
      <c r="AH22" s="344">
        <v>31348.9</v>
      </c>
      <c r="AI22" s="343"/>
      <c r="AJ22" s="343"/>
      <c r="AK22" s="344">
        <v>10000</v>
      </c>
      <c r="AL22" s="344">
        <v>1485.73</v>
      </c>
      <c r="AM22" s="332">
        <f t="shared" si="7"/>
        <v>3013734.5300000003</v>
      </c>
      <c r="AN22" s="345">
        <f t="shared" si="8"/>
        <v>148078.6</v>
      </c>
      <c r="AO22" s="346">
        <f t="shared" si="9"/>
        <v>2865655.93</v>
      </c>
      <c r="AP22" s="347">
        <f t="shared" si="10"/>
        <v>5154553.66</v>
      </c>
      <c r="AQ22" s="348">
        <f t="shared" si="11"/>
        <v>5629283.7500000009</v>
      </c>
      <c r="AR22" s="257">
        <f t="shared" si="5"/>
        <v>-474730.09000000078</v>
      </c>
    </row>
    <row r="23" spans="1:44" ht="14.4" thickBot="1" x14ac:dyDescent="0.3">
      <c r="A23" s="245" t="s">
        <v>300</v>
      </c>
      <c r="B23" s="245" t="s">
        <v>41</v>
      </c>
      <c r="C23" s="283">
        <v>8929</v>
      </c>
      <c r="D23" s="284" t="s">
        <v>824</v>
      </c>
      <c r="E23" t="s">
        <v>2637</v>
      </c>
      <c r="F23" s="321">
        <v>1027439.28</v>
      </c>
      <c r="G23" s="321">
        <v>40700</v>
      </c>
      <c r="H23" s="321">
        <v>730705.73</v>
      </c>
      <c r="I23" s="320"/>
      <c r="J23"/>
      <c r="K23" s="319">
        <v>404422.46</v>
      </c>
      <c r="L23" s="319">
        <v>1203472.18</v>
      </c>
      <c r="M23"/>
      <c r="N23"/>
      <c r="O23" s="319">
        <v>0</v>
      </c>
      <c r="P23" s="329">
        <v>90541</v>
      </c>
      <c r="Q23" s="329">
        <v>26066</v>
      </c>
      <c r="R23" s="329">
        <v>0</v>
      </c>
      <c r="S23" s="328"/>
      <c r="T23"/>
      <c r="U23"/>
      <c r="V23" s="319">
        <v>-788799.09</v>
      </c>
      <c r="W23" s="319">
        <v>3847094.62</v>
      </c>
      <c r="X23" s="342">
        <v>1796853.46</v>
      </c>
      <c r="Y23" s="342">
        <v>455608</v>
      </c>
      <c r="Z23" s="342">
        <v>969.4</v>
      </c>
      <c r="AA23" s="341"/>
      <c r="AB23" s="342">
        <v>2692750.5</v>
      </c>
      <c r="AC23" s="342">
        <v>182700</v>
      </c>
      <c r="AD23" s="344">
        <v>3574333.5</v>
      </c>
      <c r="AE23" s="344">
        <v>8603</v>
      </c>
      <c r="AF23" s="344">
        <v>4104</v>
      </c>
      <c r="AG23" s="344">
        <v>972533.55</v>
      </c>
      <c r="AH23" s="344">
        <v>337470.19</v>
      </c>
      <c r="AI23" s="343"/>
      <c r="AJ23" s="343"/>
      <c r="AK23" s="343"/>
      <c r="AL23" s="343"/>
      <c r="AM23" s="332">
        <f t="shared" si="7"/>
        <v>1798845.01</v>
      </c>
      <c r="AN23" s="345">
        <f t="shared" si="8"/>
        <v>116607</v>
      </c>
      <c r="AO23" s="346">
        <f t="shared" si="9"/>
        <v>1682238.01</v>
      </c>
      <c r="AP23" s="347">
        <f t="shared" si="10"/>
        <v>5128881.3599999994</v>
      </c>
      <c r="AQ23" s="348">
        <f t="shared" si="11"/>
        <v>4897044.24</v>
      </c>
      <c r="AR23" s="257">
        <f t="shared" si="5"/>
        <v>231837.11999999918</v>
      </c>
    </row>
    <row r="24" spans="1:44" ht="14.4" thickBot="1" x14ac:dyDescent="0.3">
      <c r="A24" s="245" t="s">
        <v>300</v>
      </c>
      <c r="B24" s="245" t="s">
        <v>41</v>
      </c>
      <c r="C24" s="283">
        <v>13938</v>
      </c>
      <c r="D24" s="284" t="s">
        <v>825</v>
      </c>
      <c r="E24" t="s">
        <v>2638</v>
      </c>
      <c r="F24" s="321">
        <v>1382435.52</v>
      </c>
      <c r="G24" s="321">
        <v>44932.5</v>
      </c>
      <c r="H24" s="321">
        <v>757486.81</v>
      </c>
      <c r="I24" s="320"/>
      <c r="J24"/>
      <c r="K24" s="319">
        <v>4</v>
      </c>
      <c r="L24" s="319">
        <v>768771.16</v>
      </c>
      <c r="M24"/>
      <c r="N24"/>
      <c r="O24" s="319">
        <v>4500</v>
      </c>
      <c r="P24" s="329">
        <v>168137.86</v>
      </c>
      <c r="Q24" s="328"/>
      <c r="R24" s="329">
        <v>-3347</v>
      </c>
      <c r="S24" s="328"/>
      <c r="T24"/>
      <c r="U24"/>
      <c r="V24" s="319">
        <v>694933.2</v>
      </c>
      <c r="W24" s="319">
        <v>2781867.7</v>
      </c>
      <c r="X24" s="342">
        <v>1525127.93</v>
      </c>
      <c r="Y24" s="341"/>
      <c r="Z24" s="342">
        <v>2002.71</v>
      </c>
      <c r="AA24" s="341"/>
      <c r="AB24" s="342">
        <v>3126444</v>
      </c>
      <c r="AC24" s="342">
        <v>224358</v>
      </c>
      <c r="AD24" s="344">
        <v>4049316</v>
      </c>
      <c r="AE24" s="344">
        <v>21620</v>
      </c>
      <c r="AF24" s="343"/>
      <c r="AG24" s="344">
        <v>1318859.8799999999</v>
      </c>
      <c r="AH24" s="344">
        <v>180598.53</v>
      </c>
      <c r="AI24" s="343"/>
      <c r="AJ24" s="343"/>
      <c r="AK24" s="343"/>
      <c r="AL24" s="343"/>
      <c r="AM24" s="332">
        <f t="shared" si="7"/>
        <v>2184854.83</v>
      </c>
      <c r="AN24" s="345">
        <f t="shared" si="8"/>
        <v>164790.85999999999</v>
      </c>
      <c r="AO24" s="346">
        <f t="shared" si="9"/>
        <v>2020063.9700000002</v>
      </c>
      <c r="AP24" s="347">
        <f t="shared" si="10"/>
        <v>4877932.6399999997</v>
      </c>
      <c r="AQ24" s="348">
        <f t="shared" si="11"/>
        <v>5570394.4100000001</v>
      </c>
      <c r="AR24" s="257">
        <f t="shared" si="5"/>
        <v>-692461.77000000048</v>
      </c>
    </row>
    <row r="25" spans="1:44" ht="14.4" thickBot="1" x14ac:dyDescent="0.3">
      <c r="A25" s="245" t="s">
        <v>300</v>
      </c>
      <c r="B25" s="245" t="s">
        <v>41</v>
      </c>
      <c r="C25" s="283">
        <v>6484</v>
      </c>
      <c r="D25" s="284" t="s">
        <v>826</v>
      </c>
      <c r="E25" t="s">
        <v>2639</v>
      </c>
      <c r="F25" s="321">
        <v>1114805.52</v>
      </c>
      <c r="G25" s="321">
        <v>8469.75</v>
      </c>
      <c r="H25" s="321">
        <v>497523.82</v>
      </c>
      <c r="I25" s="320"/>
      <c r="J25"/>
      <c r="K25" s="319">
        <v>459608.82</v>
      </c>
      <c r="L25" s="319">
        <v>253075.08</v>
      </c>
      <c r="M25"/>
      <c r="N25"/>
      <c r="O25"/>
      <c r="P25" s="329">
        <v>302849.03000000003</v>
      </c>
      <c r="Q25" s="329">
        <v>200</v>
      </c>
      <c r="R25" s="329">
        <v>0</v>
      </c>
      <c r="S25" s="328"/>
      <c r="T25"/>
      <c r="U25"/>
      <c r="V25" s="319">
        <v>516790.54</v>
      </c>
      <c r="W25" s="319">
        <v>1887309.56</v>
      </c>
      <c r="X25" s="342">
        <v>1012828.34</v>
      </c>
      <c r="Y25" s="341"/>
      <c r="Z25" s="342">
        <v>1347.38</v>
      </c>
      <c r="AA25" s="341"/>
      <c r="AB25" s="342">
        <v>2692286.5</v>
      </c>
      <c r="AC25" s="342">
        <v>109028</v>
      </c>
      <c r="AD25" s="344">
        <v>3164607.5</v>
      </c>
      <c r="AE25" s="344">
        <v>16802</v>
      </c>
      <c r="AF25" s="343"/>
      <c r="AG25" s="344">
        <v>891636.65</v>
      </c>
      <c r="AH25" s="344">
        <v>116110.21</v>
      </c>
      <c r="AI25" s="343"/>
      <c r="AJ25" s="343"/>
      <c r="AK25" s="343"/>
      <c r="AL25" s="343"/>
      <c r="AM25" s="332">
        <f t="shared" si="7"/>
        <v>1620799.09</v>
      </c>
      <c r="AN25" s="345">
        <f t="shared" si="8"/>
        <v>303049.03000000003</v>
      </c>
      <c r="AO25" s="346">
        <f t="shared" si="9"/>
        <v>1317750.06</v>
      </c>
      <c r="AP25" s="347">
        <f t="shared" si="10"/>
        <v>3815490.2199999997</v>
      </c>
      <c r="AQ25" s="348">
        <f t="shared" si="11"/>
        <v>4189156.36</v>
      </c>
      <c r="AR25" s="257">
        <f t="shared" si="5"/>
        <v>-373666.14000000013</v>
      </c>
    </row>
    <row r="26" spans="1:44" ht="14.4" thickBot="1" x14ac:dyDescent="0.3">
      <c r="A26" s="245" t="s">
        <v>300</v>
      </c>
      <c r="B26" s="245" t="s">
        <v>41</v>
      </c>
      <c r="C26" s="283">
        <v>4852</v>
      </c>
      <c r="D26" s="284" t="s">
        <v>827</v>
      </c>
      <c r="E26" t="s">
        <v>2640</v>
      </c>
      <c r="F26" s="321">
        <v>1102004.3400000001</v>
      </c>
      <c r="G26" s="321">
        <v>86504.45</v>
      </c>
      <c r="H26" s="321">
        <v>330518.09999999998</v>
      </c>
      <c r="I26" s="320"/>
      <c r="J26"/>
      <c r="K26" s="319">
        <v>1001693.52</v>
      </c>
      <c r="L26" s="319">
        <v>212780.46</v>
      </c>
      <c r="M26"/>
      <c r="N26"/>
      <c r="O26"/>
      <c r="P26" s="329">
        <v>63870</v>
      </c>
      <c r="Q26" s="329">
        <v>0</v>
      </c>
      <c r="R26" s="329">
        <v>2303</v>
      </c>
      <c r="S26" s="328"/>
      <c r="T26"/>
      <c r="U26"/>
      <c r="V26" s="319">
        <v>402385.04</v>
      </c>
      <c r="W26" s="319">
        <v>2302867.0299999998</v>
      </c>
      <c r="X26" s="342">
        <v>1123183.08</v>
      </c>
      <c r="Y26" s="341"/>
      <c r="Z26" s="342">
        <v>1181.3399999999999</v>
      </c>
      <c r="AA26" s="341"/>
      <c r="AB26" s="342">
        <v>1382230</v>
      </c>
      <c r="AC26" s="342">
        <v>67028</v>
      </c>
      <c r="AD26" s="344">
        <v>1720449</v>
      </c>
      <c r="AE26" s="344">
        <v>9708</v>
      </c>
      <c r="AF26" s="343"/>
      <c r="AG26" s="344">
        <v>711214.81</v>
      </c>
      <c r="AH26" s="344">
        <v>170174.81</v>
      </c>
      <c r="AI26" s="343"/>
      <c r="AJ26" s="343"/>
      <c r="AK26" s="343"/>
      <c r="AL26" s="343"/>
      <c r="AM26" s="332">
        <f t="shared" si="7"/>
        <v>1519026.8900000001</v>
      </c>
      <c r="AN26" s="345">
        <f t="shared" si="8"/>
        <v>66173</v>
      </c>
      <c r="AO26" s="346">
        <f t="shared" si="9"/>
        <v>1452853.8900000001</v>
      </c>
      <c r="AP26" s="347">
        <f t="shared" si="10"/>
        <v>2573622.42</v>
      </c>
      <c r="AQ26" s="348">
        <f t="shared" si="11"/>
        <v>2611546.62</v>
      </c>
      <c r="AR26" s="257">
        <f t="shared" si="5"/>
        <v>-37924.200000000186</v>
      </c>
    </row>
    <row r="27" spans="1:44" ht="14.4" thickBot="1" x14ac:dyDescent="0.3">
      <c r="A27" s="245" t="s">
        <v>300</v>
      </c>
      <c r="B27" s="245" t="s">
        <v>41</v>
      </c>
      <c r="C27" s="283">
        <v>5055</v>
      </c>
      <c r="D27" s="284" t="s">
        <v>828</v>
      </c>
      <c r="E27" t="s">
        <v>2641</v>
      </c>
      <c r="F27" s="321">
        <v>524415.63</v>
      </c>
      <c r="G27" s="321">
        <v>2433.6999999999998</v>
      </c>
      <c r="H27" s="321">
        <v>411920.76</v>
      </c>
      <c r="I27" s="320"/>
      <c r="J27"/>
      <c r="K27" s="319">
        <v>197287</v>
      </c>
      <c r="L27" s="319">
        <v>487747.31</v>
      </c>
      <c r="M27"/>
      <c r="N27"/>
      <c r="O27"/>
      <c r="P27" s="329">
        <v>85037.55</v>
      </c>
      <c r="Q27" s="328"/>
      <c r="R27" s="329">
        <v>0</v>
      </c>
      <c r="S27" s="328"/>
      <c r="T27"/>
      <c r="U27"/>
      <c r="V27" s="319">
        <v>-149659.17000000001</v>
      </c>
      <c r="W27" s="319">
        <v>1722667.58</v>
      </c>
      <c r="X27" s="342">
        <v>999397.49</v>
      </c>
      <c r="Y27" s="342">
        <v>130000</v>
      </c>
      <c r="Z27" s="342">
        <v>490.55</v>
      </c>
      <c r="AA27" s="341"/>
      <c r="AB27" s="342">
        <v>1233697</v>
      </c>
      <c r="AC27" s="342">
        <v>79500</v>
      </c>
      <c r="AD27" s="344">
        <v>1733008</v>
      </c>
      <c r="AE27" s="343"/>
      <c r="AF27" s="343"/>
      <c r="AG27" s="344">
        <v>689432.26</v>
      </c>
      <c r="AH27" s="344">
        <v>53386.34</v>
      </c>
      <c r="AI27" s="343"/>
      <c r="AJ27" s="343"/>
      <c r="AK27" s="343"/>
      <c r="AL27" s="344">
        <v>1500</v>
      </c>
      <c r="AM27" s="332">
        <f t="shared" si="7"/>
        <v>938770.09</v>
      </c>
      <c r="AN27" s="345">
        <f t="shared" si="8"/>
        <v>85037.55</v>
      </c>
      <c r="AO27" s="346">
        <f t="shared" si="9"/>
        <v>853732.53999999992</v>
      </c>
      <c r="AP27" s="347">
        <f t="shared" si="10"/>
        <v>2443085.04</v>
      </c>
      <c r="AQ27" s="348">
        <f t="shared" si="11"/>
        <v>2477326.5999999996</v>
      </c>
      <c r="AR27" s="257">
        <f t="shared" si="5"/>
        <v>-34241.55999999959</v>
      </c>
    </row>
    <row r="28" spans="1:44" ht="14.4" thickBot="1" x14ac:dyDescent="0.3">
      <c r="A28" s="245" t="s">
        <v>300</v>
      </c>
      <c r="B28" s="245" t="s">
        <v>41</v>
      </c>
      <c r="C28" s="283">
        <v>5073</v>
      </c>
      <c r="D28" s="284" t="s">
        <v>829</v>
      </c>
      <c r="E28" t="s">
        <v>2642</v>
      </c>
      <c r="F28" s="321">
        <v>1123229.3999999999</v>
      </c>
      <c r="G28" s="321">
        <v>17700</v>
      </c>
      <c r="H28" s="321">
        <v>518289.9</v>
      </c>
      <c r="I28" s="320"/>
      <c r="J28"/>
      <c r="K28" s="319">
        <v>156405.68</v>
      </c>
      <c r="L28" s="319">
        <v>473373.97</v>
      </c>
      <c r="M28"/>
      <c r="N28"/>
      <c r="O28"/>
      <c r="P28" s="329">
        <v>346455.08</v>
      </c>
      <c r="Q28" s="329">
        <v>19587</v>
      </c>
      <c r="R28" s="329">
        <v>0</v>
      </c>
      <c r="S28" s="328"/>
      <c r="T28"/>
      <c r="U28"/>
      <c r="V28" s="319">
        <v>-211984.65</v>
      </c>
      <c r="W28" s="319">
        <v>2074532.05</v>
      </c>
      <c r="X28" s="342">
        <v>932446.71999999997</v>
      </c>
      <c r="Y28" s="342">
        <v>190568</v>
      </c>
      <c r="Z28" s="342">
        <v>1243.69</v>
      </c>
      <c r="AA28" s="341"/>
      <c r="AB28" s="342">
        <v>1859208</v>
      </c>
      <c r="AC28" s="342">
        <v>91200</v>
      </c>
      <c r="AD28" s="344">
        <v>2154622</v>
      </c>
      <c r="AE28" s="344">
        <v>1900</v>
      </c>
      <c r="AF28" s="344">
        <v>4104</v>
      </c>
      <c r="AG28" s="344">
        <v>750995.09</v>
      </c>
      <c r="AH28" s="344">
        <v>102635.85</v>
      </c>
      <c r="AI28" s="343"/>
      <c r="AJ28" s="343"/>
      <c r="AK28" s="343"/>
      <c r="AL28" s="343"/>
      <c r="AM28" s="332">
        <f t="shared" si="7"/>
        <v>1659219.2999999998</v>
      </c>
      <c r="AN28" s="345">
        <f t="shared" si="8"/>
        <v>366042.08</v>
      </c>
      <c r="AO28" s="346">
        <f t="shared" si="9"/>
        <v>1293177.2199999997</v>
      </c>
      <c r="AP28" s="347">
        <f t="shared" si="10"/>
        <v>3074666.41</v>
      </c>
      <c r="AQ28" s="348">
        <f t="shared" si="11"/>
        <v>3014256.94</v>
      </c>
      <c r="AR28" s="257">
        <f t="shared" si="5"/>
        <v>60409.470000000205</v>
      </c>
    </row>
    <row r="29" spans="1:44" ht="14.4" thickBot="1" x14ac:dyDescent="0.3">
      <c r="A29" s="245" t="s">
        <v>300</v>
      </c>
      <c r="B29" s="245" t="s">
        <v>41</v>
      </c>
      <c r="C29" s="283">
        <v>4573</v>
      </c>
      <c r="D29" s="284" t="s">
        <v>1421</v>
      </c>
      <c r="E29" t="s">
        <v>2643</v>
      </c>
      <c r="F29" s="321">
        <v>381730.8</v>
      </c>
      <c r="G29" s="321">
        <v>32655.24</v>
      </c>
      <c r="H29" s="321">
        <v>21661.22</v>
      </c>
      <c r="I29" s="320"/>
      <c r="J29"/>
      <c r="K29" s="319">
        <v>542142.93999999994</v>
      </c>
      <c r="L29" s="319">
        <v>215861.41</v>
      </c>
      <c r="M29"/>
      <c r="N29"/>
      <c r="O29" s="319">
        <v>9150</v>
      </c>
      <c r="P29" s="329">
        <v>69745</v>
      </c>
      <c r="Q29" s="328"/>
      <c r="R29" s="329">
        <v>0</v>
      </c>
      <c r="S29" s="328"/>
      <c r="T29"/>
      <c r="U29"/>
      <c r="V29" s="319">
        <v>1269180</v>
      </c>
      <c r="W29"/>
      <c r="X29" s="342">
        <v>796343.98</v>
      </c>
      <c r="Y29" s="342">
        <v>40000</v>
      </c>
      <c r="Z29" s="342">
        <v>383.14</v>
      </c>
      <c r="AA29" s="341"/>
      <c r="AB29" s="342">
        <v>1415525</v>
      </c>
      <c r="AC29" s="342">
        <v>130400</v>
      </c>
      <c r="AD29" s="344">
        <v>1828261</v>
      </c>
      <c r="AE29" s="344">
        <v>1900</v>
      </c>
      <c r="AF29" s="343"/>
      <c r="AG29" s="344">
        <v>554981.30000000005</v>
      </c>
      <c r="AH29" s="344">
        <v>151533.21</v>
      </c>
      <c r="AI29" s="343"/>
      <c r="AJ29" s="343"/>
      <c r="AK29" s="343"/>
      <c r="AL29" s="343"/>
      <c r="AM29" s="332">
        <f t="shared" si="7"/>
        <v>436047.26</v>
      </c>
      <c r="AN29" s="345">
        <f t="shared" si="8"/>
        <v>69745</v>
      </c>
      <c r="AO29" s="346">
        <f t="shared" si="9"/>
        <v>366302.26</v>
      </c>
      <c r="AP29" s="347">
        <f t="shared" si="10"/>
        <v>2382652.12</v>
      </c>
      <c r="AQ29" s="348">
        <f t="shared" si="11"/>
        <v>2536675.5099999998</v>
      </c>
      <c r="AR29" s="257">
        <f t="shared" si="5"/>
        <v>-154023.38999999966</v>
      </c>
    </row>
    <row r="30" spans="1:44" ht="14.4" thickBot="1" x14ac:dyDescent="0.3">
      <c r="A30" s="245" t="s">
        <v>300</v>
      </c>
      <c r="B30" s="245" t="s">
        <v>41</v>
      </c>
      <c r="C30" s="283">
        <v>7350</v>
      </c>
      <c r="D30" s="284" t="s">
        <v>831</v>
      </c>
      <c r="E30" t="s">
        <v>2644</v>
      </c>
      <c r="F30" s="321">
        <v>737052.89</v>
      </c>
      <c r="G30" s="321">
        <v>23498</v>
      </c>
      <c r="H30" s="321">
        <v>331825.09000000003</v>
      </c>
      <c r="I30" s="320"/>
      <c r="J30"/>
      <c r="K30" s="319">
        <v>502915.81</v>
      </c>
      <c r="L30" s="319">
        <v>825059.67</v>
      </c>
      <c r="M30"/>
      <c r="N30"/>
      <c r="O30" s="319">
        <v>6300</v>
      </c>
      <c r="P30" s="329">
        <v>112913.75</v>
      </c>
      <c r="Q30" s="328"/>
      <c r="R30" s="329">
        <v>0</v>
      </c>
      <c r="S30" s="328"/>
      <c r="T30"/>
      <c r="U30"/>
      <c r="V30" s="319">
        <v>-219024.95</v>
      </c>
      <c r="W30" s="319">
        <v>2673935.1</v>
      </c>
      <c r="X30" s="342">
        <v>1217999.52</v>
      </c>
      <c r="Y30" s="342">
        <v>126404</v>
      </c>
      <c r="Z30" s="342">
        <v>829.89</v>
      </c>
      <c r="AA30" s="342">
        <v>10000</v>
      </c>
      <c r="AB30" s="342">
        <v>1333364</v>
      </c>
      <c r="AC30" s="342">
        <v>184750</v>
      </c>
      <c r="AD30" s="344">
        <v>1961573</v>
      </c>
      <c r="AE30" s="344">
        <v>15712</v>
      </c>
      <c r="AF30" s="343"/>
      <c r="AG30" s="344">
        <v>749372.83</v>
      </c>
      <c r="AH30" s="344">
        <v>290462.02</v>
      </c>
      <c r="AI30" s="343"/>
      <c r="AJ30" s="343"/>
      <c r="AK30" s="344">
        <v>10000</v>
      </c>
      <c r="AL30" s="343"/>
      <c r="AM30" s="332">
        <f t="shared" si="7"/>
        <v>1092375.98</v>
      </c>
      <c r="AN30" s="345">
        <f t="shared" si="8"/>
        <v>112913.75</v>
      </c>
      <c r="AO30" s="346">
        <f t="shared" si="9"/>
        <v>979462.23</v>
      </c>
      <c r="AP30" s="347">
        <f t="shared" si="10"/>
        <v>2873347.41</v>
      </c>
      <c r="AQ30" s="348">
        <f t="shared" si="11"/>
        <v>3027119.85</v>
      </c>
      <c r="AR30" s="257">
        <f t="shared" si="5"/>
        <v>-153772.43999999994</v>
      </c>
    </row>
    <row r="31" spans="1:44" ht="14.4" thickBot="1" x14ac:dyDescent="0.3">
      <c r="A31" s="245" t="s">
        <v>300</v>
      </c>
      <c r="B31" s="245" t="s">
        <v>41</v>
      </c>
      <c r="C31" s="283">
        <v>5666</v>
      </c>
      <c r="D31" s="284" t="s">
        <v>832</v>
      </c>
      <c r="E31" t="s">
        <v>2645</v>
      </c>
      <c r="F31" s="321">
        <v>1849004.48</v>
      </c>
      <c r="G31" s="321">
        <v>12000</v>
      </c>
      <c r="H31" s="321">
        <v>278069.37</v>
      </c>
      <c r="I31" s="320"/>
      <c r="J31"/>
      <c r="K31" s="319">
        <v>485306.04</v>
      </c>
      <c r="L31" s="319">
        <v>154425.66</v>
      </c>
      <c r="M31"/>
      <c r="N31"/>
      <c r="O31" s="319">
        <v>0</v>
      </c>
      <c r="P31" s="329">
        <v>70905.179999999993</v>
      </c>
      <c r="Q31" s="328"/>
      <c r="R31" s="329">
        <v>171</v>
      </c>
      <c r="S31" s="328"/>
      <c r="T31"/>
      <c r="U31"/>
      <c r="V31" s="319">
        <v>855190.24</v>
      </c>
      <c r="W31" s="319">
        <v>1942985.43</v>
      </c>
      <c r="X31" s="342">
        <v>958904.72</v>
      </c>
      <c r="Y31" s="342">
        <v>55975</v>
      </c>
      <c r="Z31" s="342">
        <v>2223.77</v>
      </c>
      <c r="AA31" s="341"/>
      <c r="AB31" s="342">
        <v>916624</v>
      </c>
      <c r="AC31" s="342">
        <v>102900</v>
      </c>
      <c r="AD31" s="344">
        <v>1262556</v>
      </c>
      <c r="AE31" s="344">
        <v>9708</v>
      </c>
      <c r="AF31" s="343"/>
      <c r="AG31" s="344">
        <v>785782.77</v>
      </c>
      <c r="AH31" s="344">
        <v>69027.02</v>
      </c>
      <c r="AI31" s="343"/>
      <c r="AJ31" s="343"/>
      <c r="AK31" s="343"/>
      <c r="AL31" s="343"/>
      <c r="AM31" s="332">
        <f t="shared" si="7"/>
        <v>2139073.85</v>
      </c>
      <c r="AN31" s="345">
        <f t="shared" si="8"/>
        <v>71076.179999999993</v>
      </c>
      <c r="AO31" s="346">
        <f t="shared" si="9"/>
        <v>2067997.6700000002</v>
      </c>
      <c r="AP31" s="347">
        <f t="shared" si="10"/>
        <v>2036627.49</v>
      </c>
      <c r="AQ31" s="348">
        <f t="shared" si="11"/>
        <v>2127073.79</v>
      </c>
      <c r="AR31" s="257">
        <f t="shared" si="5"/>
        <v>-90446.300000000047</v>
      </c>
    </row>
    <row r="32" spans="1:44" ht="14.4" thickBot="1" x14ac:dyDescent="0.3">
      <c r="A32" s="245" t="s">
        <v>300</v>
      </c>
      <c r="B32" s="245" t="s">
        <v>41</v>
      </c>
      <c r="C32" s="283">
        <v>5772</v>
      </c>
      <c r="D32" s="284" t="s">
        <v>833</v>
      </c>
      <c r="E32" t="s">
        <v>2646</v>
      </c>
      <c r="F32" s="321">
        <v>1253935.6599999999</v>
      </c>
      <c r="G32" s="321">
        <v>119910.67</v>
      </c>
      <c r="H32" s="321">
        <v>232340.78</v>
      </c>
      <c r="I32" s="320"/>
      <c r="J32"/>
      <c r="K32" s="319">
        <v>4712.47</v>
      </c>
      <c r="L32" s="319">
        <v>132256.97</v>
      </c>
      <c r="M32"/>
      <c r="N32"/>
      <c r="O32" s="319">
        <v>3000</v>
      </c>
      <c r="P32" s="329">
        <v>125054.75</v>
      </c>
      <c r="Q32" s="329">
        <v>11000</v>
      </c>
      <c r="R32" s="329">
        <v>1429</v>
      </c>
      <c r="S32" s="328"/>
      <c r="T32"/>
      <c r="U32"/>
      <c r="V32" s="319">
        <v>-1083774.46</v>
      </c>
      <c r="W32" s="319">
        <v>2306439.37</v>
      </c>
      <c r="X32" s="342">
        <v>1190306.97</v>
      </c>
      <c r="Y32" s="342">
        <v>371400</v>
      </c>
      <c r="Z32" s="342">
        <v>1060.94</v>
      </c>
      <c r="AA32" s="341"/>
      <c r="AB32" s="342">
        <v>1801487</v>
      </c>
      <c r="AC32" s="342">
        <v>81984</v>
      </c>
      <c r="AD32" s="344">
        <v>2148911</v>
      </c>
      <c r="AE32" s="344">
        <v>1900</v>
      </c>
      <c r="AF32" s="343"/>
      <c r="AG32" s="344">
        <v>903587.05</v>
      </c>
      <c r="AH32" s="344">
        <v>11832.97</v>
      </c>
      <c r="AI32" s="343"/>
      <c r="AJ32" s="343"/>
      <c r="AK32" s="343"/>
      <c r="AL32" s="343"/>
      <c r="AM32" s="332">
        <f t="shared" si="7"/>
        <v>1606187.1099999999</v>
      </c>
      <c r="AN32" s="345">
        <f t="shared" si="8"/>
        <v>137483.75</v>
      </c>
      <c r="AO32" s="346">
        <f t="shared" si="9"/>
        <v>1468703.3599999999</v>
      </c>
      <c r="AP32" s="347">
        <f t="shared" si="10"/>
        <v>3446238.91</v>
      </c>
      <c r="AQ32" s="348">
        <f t="shared" si="11"/>
        <v>3066231.02</v>
      </c>
      <c r="AR32" s="257">
        <f t="shared" si="5"/>
        <v>380007.89000000013</v>
      </c>
    </row>
    <row r="33" spans="1:44" ht="14.4" thickBot="1" x14ac:dyDescent="0.3">
      <c r="A33" s="245" t="s">
        <v>300</v>
      </c>
      <c r="B33" s="245" t="s">
        <v>41</v>
      </c>
      <c r="C33" s="283">
        <v>3690</v>
      </c>
      <c r="D33" s="284" t="s">
        <v>834</v>
      </c>
      <c r="E33" t="s">
        <v>2647</v>
      </c>
      <c r="F33" s="321">
        <v>893468.33</v>
      </c>
      <c r="G33" s="321">
        <v>12269.87</v>
      </c>
      <c r="H33" s="321">
        <v>184393.01</v>
      </c>
      <c r="I33" s="320"/>
      <c r="J33"/>
      <c r="K33" s="319">
        <v>274554.23999999999</v>
      </c>
      <c r="L33" s="319">
        <v>444027.5</v>
      </c>
      <c r="M33"/>
      <c r="N33"/>
      <c r="O33"/>
      <c r="P33" s="329">
        <v>66550.149999999994</v>
      </c>
      <c r="Q33" s="329">
        <v>5000</v>
      </c>
      <c r="R33" s="329">
        <v>-852.9</v>
      </c>
      <c r="S33" s="328"/>
      <c r="T33"/>
      <c r="U33"/>
      <c r="V33" s="319">
        <v>344537.7</v>
      </c>
      <c r="W33" s="319">
        <v>1600056.47</v>
      </c>
      <c r="X33" s="342">
        <v>803422.97</v>
      </c>
      <c r="Y33" s="341"/>
      <c r="Z33" s="342">
        <v>1175.3599999999999</v>
      </c>
      <c r="AA33" s="341"/>
      <c r="AB33" s="342">
        <v>1380087</v>
      </c>
      <c r="AC33" s="342">
        <v>96981</v>
      </c>
      <c r="AD33" s="344">
        <v>1696190</v>
      </c>
      <c r="AE33" s="344">
        <v>9708</v>
      </c>
      <c r="AF33" s="343"/>
      <c r="AG33" s="344">
        <v>661093.09</v>
      </c>
      <c r="AH33" s="344">
        <v>121253.71</v>
      </c>
      <c r="AI33" s="343"/>
      <c r="AJ33" s="343"/>
      <c r="AK33" s="343"/>
      <c r="AL33" s="343"/>
      <c r="AM33" s="332">
        <f t="shared" si="7"/>
        <v>1090131.21</v>
      </c>
      <c r="AN33" s="345">
        <f t="shared" si="8"/>
        <v>70697.25</v>
      </c>
      <c r="AO33" s="346">
        <f t="shared" si="9"/>
        <v>1019433.96</v>
      </c>
      <c r="AP33" s="347">
        <f t="shared" si="10"/>
        <v>2281666.33</v>
      </c>
      <c r="AQ33" s="348">
        <f t="shared" si="11"/>
        <v>2488244.7999999998</v>
      </c>
      <c r="AR33" s="257">
        <f t="shared" si="5"/>
        <v>-206578.46999999974</v>
      </c>
    </row>
    <row r="34" spans="1:44" ht="14.4" thickBot="1" x14ac:dyDescent="0.3">
      <c r="A34" s="245" t="s">
        <v>300</v>
      </c>
      <c r="B34" s="245" t="s">
        <v>41</v>
      </c>
      <c r="C34" s="283">
        <v>6191</v>
      </c>
      <c r="D34" s="284" t="s">
        <v>835</v>
      </c>
      <c r="E34" t="s">
        <v>2793</v>
      </c>
      <c r="F34" s="321">
        <v>793167.61</v>
      </c>
      <c r="G34" s="321">
        <v>60316.5</v>
      </c>
      <c r="H34" s="321">
        <v>476611.04</v>
      </c>
      <c r="I34" s="320"/>
      <c r="J34"/>
      <c r="K34" s="319">
        <v>3</v>
      </c>
      <c r="L34" s="319">
        <v>614638.38</v>
      </c>
      <c r="M34"/>
      <c r="N34"/>
      <c r="O34" s="319">
        <v>6000</v>
      </c>
      <c r="P34" s="329">
        <v>94045.88</v>
      </c>
      <c r="Q34" s="328"/>
      <c r="R34" s="329">
        <v>0</v>
      </c>
      <c r="S34" s="328"/>
      <c r="T34"/>
      <c r="U34"/>
      <c r="V34" s="319">
        <v>-1040700.8</v>
      </c>
      <c r="W34" s="319">
        <v>2970314.75</v>
      </c>
      <c r="X34" s="342">
        <v>1158651.71</v>
      </c>
      <c r="Y34" s="342">
        <v>269835</v>
      </c>
      <c r="Z34" s="342">
        <v>940.2</v>
      </c>
      <c r="AA34" s="341"/>
      <c r="AB34" s="342">
        <v>1472341</v>
      </c>
      <c r="AC34" s="342">
        <v>135380</v>
      </c>
      <c r="AD34" s="344">
        <v>2086809</v>
      </c>
      <c r="AE34" s="344">
        <v>13242</v>
      </c>
      <c r="AF34" s="343"/>
      <c r="AG34" s="344">
        <v>847286.59</v>
      </c>
      <c r="AH34" s="344">
        <v>174733.62</v>
      </c>
      <c r="AI34" s="343"/>
      <c r="AJ34" s="343"/>
      <c r="AK34" s="343"/>
      <c r="AL34" s="343"/>
      <c r="AM34" s="332">
        <f t="shared" si="7"/>
        <v>1330095.1499999999</v>
      </c>
      <c r="AN34" s="345">
        <f t="shared" si="8"/>
        <v>94045.88</v>
      </c>
      <c r="AO34" s="346">
        <f t="shared" si="9"/>
        <v>1236049.27</v>
      </c>
      <c r="AP34" s="347">
        <f t="shared" si="10"/>
        <v>3037147.91</v>
      </c>
      <c r="AQ34" s="348">
        <f t="shared" si="11"/>
        <v>3122071.21</v>
      </c>
      <c r="AR34" s="257">
        <f t="shared" si="5"/>
        <v>-84923.299999999814</v>
      </c>
    </row>
    <row r="35" spans="1:44" ht="14.4" thickBot="1" x14ac:dyDescent="0.3">
      <c r="A35" s="245" t="s">
        <v>300</v>
      </c>
      <c r="B35" s="245" t="s">
        <v>41</v>
      </c>
      <c r="C35" s="283">
        <v>8132</v>
      </c>
      <c r="D35" s="284" t="s">
        <v>836</v>
      </c>
      <c r="E35" t="s">
        <v>2794</v>
      </c>
      <c r="F35" s="321">
        <v>1275628.53</v>
      </c>
      <c r="G35" s="321">
        <v>134461.5</v>
      </c>
      <c r="H35" s="321">
        <v>339600.76</v>
      </c>
      <c r="I35" s="320"/>
      <c r="J35"/>
      <c r="K35" s="319">
        <v>1123043.69</v>
      </c>
      <c r="L35" s="319">
        <v>774235.1</v>
      </c>
      <c r="M35"/>
      <c r="N35"/>
      <c r="O35" s="319">
        <v>2000</v>
      </c>
      <c r="P35" s="329">
        <v>109224.63</v>
      </c>
      <c r="Q35" s="328"/>
      <c r="R35" s="328"/>
      <c r="S35" s="328"/>
      <c r="T35" s="319">
        <v>15000</v>
      </c>
      <c r="U35"/>
      <c r="V35" s="319">
        <v>386836.25</v>
      </c>
      <c r="W35" s="319">
        <v>3203233.17</v>
      </c>
      <c r="X35" s="342">
        <v>1577992.46</v>
      </c>
      <c r="Y35" s="342">
        <v>361335</v>
      </c>
      <c r="Z35" s="342">
        <v>1530.37</v>
      </c>
      <c r="AA35" s="341"/>
      <c r="AB35" s="342">
        <v>794021</v>
      </c>
      <c r="AC35" s="342">
        <v>125450</v>
      </c>
      <c r="AD35" s="344">
        <v>1622999</v>
      </c>
      <c r="AE35" s="344">
        <v>20916</v>
      </c>
      <c r="AF35" s="343"/>
      <c r="AG35" s="344">
        <v>1112667.99</v>
      </c>
      <c r="AH35" s="344">
        <v>173070.31</v>
      </c>
      <c r="AI35" s="343"/>
      <c r="AJ35" s="343"/>
      <c r="AK35" s="343"/>
      <c r="AL35" s="343"/>
      <c r="AM35" s="332">
        <f t="shared" si="7"/>
        <v>1749690.79</v>
      </c>
      <c r="AN35" s="345">
        <f t="shared" si="8"/>
        <v>109224.63</v>
      </c>
      <c r="AO35" s="346">
        <f t="shared" si="9"/>
        <v>1640466.1600000001</v>
      </c>
      <c r="AP35" s="347">
        <f t="shared" si="10"/>
        <v>2860328.83</v>
      </c>
      <c r="AQ35" s="348">
        <f t="shared" si="11"/>
        <v>2929653.3000000003</v>
      </c>
      <c r="AR35" s="257">
        <f t="shared" si="5"/>
        <v>-69324.470000000205</v>
      </c>
    </row>
    <row r="36" spans="1:44" ht="14.4" thickBot="1" x14ac:dyDescent="0.3">
      <c r="A36" s="245" t="s">
        <v>300</v>
      </c>
      <c r="B36" s="245" t="s">
        <v>41</v>
      </c>
      <c r="C36" s="283">
        <v>2634</v>
      </c>
      <c r="D36" s="284" t="s">
        <v>837</v>
      </c>
      <c r="E36" t="s">
        <v>2795</v>
      </c>
      <c r="F36" s="321">
        <v>603279.17000000004</v>
      </c>
      <c r="G36" s="321">
        <v>5862.5</v>
      </c>
      <c r="H36" s="321">
        <v>222092.66</v>
      </c>
      <c r="I36" s="320"/>
      <c r="J36"/>
      <c r="K36" s="319">
        <v>41803.51</v>
      </c>
      <c r="L36" s="319">
        <v>79363.789999999994</v>
      </c>
      <c r="M36"/>
      <c r="N36"/>
      <c r="O36" s="319">
        <v>-6000</v>
      </c>
      <c r="P36" s="329">
        <v>39964.980000000003</v>
      </c>
      <c r="Q36" s="329">
        <v>15346</v>
      </c>
      <c r="R36" s="329">
        <v>1816</v>
      </c>
      <c r="S36" s="328"/>
      <c r="T36"/>
      <c r="U36"/>
      <c r="V36" s="319">
        <v>-1130127.95</v>
      </c>
      <c r="W36" s="319">
        <v>2001291.5</v>
      </c>
      <c r="X36" s="342">
        <v>676279.7</v>
      </c>
      <c r="Y36" s="341"/>
      <c r="Z36" s="342">
        <v>673.29</v>
      </c>
      <c r="AA36" s="341"/>
      <c r="AB36" s="342">
        <v>1369238</v>
      </c>
      <c r="AC36" s="342">
        <v>58260</v>
      </c>
      <c r="AD36" s="344">
        <v>1571874</v>
      </c>
      <c r="AE36" s="344">
        <v>15394</v>
      </c>
      <c r="AF36" s="343"/>
      <c r="AG36" s="344">
        <v>428380.69</v>
      </c>
      <c r="AH36" s="344">
        <v>58691.199999999997</v>
      </c>
      <c r="AI36" s="343"/>
      <c r="AJ36" s="343"/>
      <c r="AK36" s="343"/>
      <c r="AL36" s="343"/>
      <c r="AM36" s="332">
        <f t="shared" si="7"/>
        <v>831234.33000000007</v>
      </c>
      <c r="AN36" s="345">
        <f t="shared" si="8"/>
        <v>57126.98</v>
      </c>
      <c r="AO36" s="346">
        <f t="shared" si="9"/>
        <v>774107.35000000009</v>
      </c>
      <c r="AP36" s="347">
        <f t="shared" si="10"/>
        <v>2104450.9900000002</v>
      </c>
      <c r="AQ36" s="348">
        <f t="shared" si="11"/>
        <v>2074339.89</v>
      </c>
      <c r="AR36" s="257">
        <f t="shared" si="5"/>
        <v>30111.100000000326</v>
      </c>
    </row>
    <row r="37" spans="1:44" ht="14.4" thickBot="1" x14ac:dyDescent="0.3">
      <c r="A37" s="245" t="s">
        <v>300</v>
      </c>
      <c r="B37" s="245" t="s">
        <v>41</v>
      </c>
      <c r="C37" s="283">
        <v>5394</v>
      </c>
      <c r="D37" s="284" t="s">
        <v>838</v>
      </c>
      <c r="E37" t="s">
        <v>2821</v>
      </c>
      <c r="F37" s="321">
        <v>769547.11</v>
      </c>
      <c r="G37" s="321">
        <v>56523.49</v>
      </c>
      <c r="H37" s="321">
        <v>273653.59999999998</v>
      </c>
      <c r="I37" s="320"/>
      <c r="J37"/>
      <c r="K37" s="319">
        <v>1457768.72</v>
      </c>
      <c r="L37" s="319">
        <v>695726.66</v>
      </c>
      <c r="M37"/>
      <c r="N37"/>
      <c r="O37" s="319">
        <v>2000</v>
      </c>
      <c r="P37" s="329">
        <v>167456.32000000001</v>
      </c>
      <c r="Q37" s="328"/>
      <c r="R37" s="329">
        <v>40703.93</v>
      </c>
      <c r="S37" s="328"/>
      <c r="T37"/>
      <c r="U37"/>
      <c r="V37" s="319">
        <v>-670823.36</v>
      </c>
      <c r="W37" s="319">
        <v>3800882.66</v>
      </c>
      <c r="X37" s="342">
        <v>1315983.76</v>
      </c>
      <c r="Y37" s="342">
        <v>40000</v>
      </c>
      <c r="Z37" s="342">
        <v>783.02</v>
      </c>
      <c r="AA37" s="341"/>
      <c r="AB37" s="342">
        <v>282680</v>
      </c>
      <c r="AC37" s="341"/>
      <c r="AD37" s="344">
        <v>612970</v>
      </c>
      <c r="AE37" s="343"/>
      <c r="AF37" s="343"/>
      <c r="AG37" s="344">
        <v>725555.47</v>
      </c>
      <c r="AH37" s="344">
        <v>187921.28</v>
      </c>
      <c r="AI37" s="343"/>
      <c r="AJ37" s="343"/>
      <c r="AK37" s="343"/>
      <c r="AL37" s="344">
        <v>200000</v>
      </c>
      <c r="AM37" s="332">
        <f t="shared" si="7"/>
        <v>1099724.2</v>
      </c>
      <c r="AN37" s="345">
        <f t="shared" si="8"/>
        <v>208160.25</v>
      </c>
      <c r="AO37" s="346">
        <f t="shared" si="9"/>
        <v>891563.95</v>
      </c>
      <c r="AP37" s="347">
        <f t="shared" si="10"/>
        <v>1639446.78</v>
      </c>
      <c r="AQ37" s="348">
        <f t="shared" si="11"/>
        <v>1726446.75</v>
      </c>
      <c r="AR37" s="257">
        <f t="shared" si="5"/>
        <v>-86999.969999999972</v>
      </c>
    </row>
    <row r="38" spans="1:44" ht="14.4" thickBot="1" x14ac:dyDescent="0.3">
      <c r="A38" s="245" t="s">
        <v>304</v>
      </c>
      <c r="B38" s="245" t="s">
        <v>42</v>
      </c>
      <c r="C38" s="283">
        <v>3425</v>
      </c>
      <c r="D38" s="284" t="s">
        <v>839</v>
      </c>
      <c r="E38" t="s">
        <v>2648</v>
      </c>
      <c r="F38" s="321">
        <v>796569.06</v>
      </c>
      <c r="G38" s="321">
        <v>16455.5</v>
      </c>
      <c r="H38" s="321">
        <v>85586.79</v>
      </c>
      <c r="I38" s="320"/>
      <c r="J38"/>
      <c r="K38" s="319">
        <v>683893.55</v>
      </c>
      <c r="L38" s="319">
        <v>718332.96</v>
      </c>
      <c r="M38"/>
      <c r="N38"/>
      <c r="O38" s="319">
        <v>2400</v>
      </c>
      <c r="P38" s="329">
        <v>90287.62</v>
      </c>
      <c r="Q38" s="328"/>
      <c r="R38" s="329">
        <v>0</v>
      </c>
      <c r="S38" s="328"/>
      <c r="T38" s="319">
        <v>216571</v>
      </c>
      <c r="U38"/>
      <c r="V38" s="319">
        <v>-440866.56</v>
      </c>
      <c r="W38" s="319">
        <v>2024806.3999999999</v>
      </c>
      <c r="X38" s="342">
        <v>1580389.36</v>
      </c>
      <c r="Y38" s="341"/>
      <c r="Z38" s="342">
        <v>1128.0999999999999</v>
      </c>
      <c r="AA38" s="341"/>
      <c r="AB38" s="342">
        <v>1044637.5</v>
      </c>
      <c r="AC38" s="342">
        <v>61854.29</v>
      </c>
      <c r="AD38" s="344">
        <v>1448234.5</v>
      </c>
      <c r="AE38" s="343"/>
      <c r="AF38" s="344">
        <v>21210</v>
      </c>
      <c r="AG38" s="344">
        <v>610309.01</v>
      </c>
      <c r="AH38" s="344">
        <v>142803.84</v>
      </c>
      <c r="AI38" s="343"/>
      <c r="AJ38" s="343"/>
      <c r="AK38" s="343"/>
      <c r="AL38" s="344">
        <v>57812.5</v>
      </c>
      <c r="AM38" s="332">
        <f t="shared" si="7"/>
        <v>898611.35000000009</v>
      </c>
      <c r="AN38" s="345">
        <f t="shared" si="8"/>
        <v>90287.62</v>
      </c>
      <c r="AO38" s="346">
        <f t="shared" si="9"/>
        <v>808323.7300000001</v>
      </c>
      <c r="AP38" s="347">
        <f t="shared" si="10"/>
        <v>2688009.25</v>
      </c>
      <c r="AQ38" s="348">
        <f t="shared" si="11"/>
        <v>2280369.85</v>
      </c>
      <c r="AR38" s="257">
        <f t="shared" si="5"/>
        <v>407639.39999999991</v>
      </c>
    </row>
    <row r="39" spans="1:44" ht="14.4" thickBot="1" x14ac:dyDescent="0.3">
      <c r="A39" s="245" t="s">
        <v>304</v>
      </c>
      <c r="B39" s="245" t="s">
        <v>42</v>
      </c>
      <c r="C39" s="283">
        <v>4047</v>
      </c>
      <c r="D39" s="284" t="s">
        <v>840</v>
      </c>
      <c r="E39" t="s">
        <v>2649</v>
      </c>
      <c r="F39" s="321">
        <v>1525089.61</v>
      </c>
      <c r="G39" s="321">
        <v>10197.219999999999</v>
      </c>
      <c r="H39" s="321">
        <v>54476.81</v>
      </c>
      <c r="I39" s="320"/>
      <c r="J39"/>
      <c r="K39" s="319">
        <v>236983.15</v>
      </c>
      <c r="L39" s="319">
        <v>232991.1</v>
      </c>
      <c r="M39"/>
      <c r="N39"/>
      <c r="O39" s="319">
        <v>1500</v>
      </c>
      <c r="P39" s="329">
        <v>83856.77</v>
      </c>
      <c r="Q39" s="329">
        <v>61500</v>
      </c>
      <c r="R39" s="329">
        <v>2831.15</v>
      </c>
      <c r="S39" s="328"/>
      <c r="T39" s="319">
        <v>358030</v>
      </c>
      <c r="U39"/>
      <c r="V39" s="319">
        <v>-428918.43</v>
      </c>
      <c r="W39" s="319">
        <v>2381908.6800000002</v>
      </c>
      <c r="X39" s="342">
        <v>885852.93</v>
      </c>
      <c r="Y39" s="341"/>
      <c r="Z39" s="342">
        <v>1673.14</v>
      </c>
      <c r="AA39" s="341"/>
      <c r="AB39" s="342">
        <v>1044954.4</v>
      </c>
      <c r="AC39" s="342">
        <v>88861.49</v>
      </c>
      <c r="AD39" s="344">
        <v>1571343.4</v>
      </c>
      <c r="AE39" s="344">
        <v>14260</v>
      </c>
      <c r="AF39" s="343"/>
      <c r="AG39" s="344">
        <v>680697.56</v>
      </c>
      <c r="AH39" s="344">
        <v>128365.78</v>
      </c>
      <c r="AI39" s="343"/>
      <c r="AJ39" s="343"/>
      <c r="AK39" s="343"/>
      <c r="AL39" s="344">
        <v>27645.5</v>
      </c>
      <c r="AM39" s="332">
        <f t="shared" si="7"/>
        <v>1589763.6400000001</v>
      </c>
      <c r="AN39" s="345">
        <f t="shared" si="8"/>
        <v>148187.92000000001</v>
      </c>
      <c r="AO39" s="346">
        <f t="shared" si="9"/>
        <v>1441575.7200000002</v>
      </c>
      <c r="AP39" s="347">
        <f t="shared" si="10"/>
        <v>2021341.9600000002</v>
      </c>
      <c r="AQ39" s="348">
        <f t="shared" si="11"/>
        <v>2422312.2399999998</v>
      </c>
      <c r="AR39" s="257">
        <f t="shared" si="5"/>
        <v>-400970.27999999956</v>
      </c>
    </row>
    <row r="40" spans="1:44" ht="14.4" thickBot="1" x14ac:dyDescent="0.3">
      <c r="A40" s="245" t="s">
        <v>304</v>
      </c>
      <c r="B40" s="245" t="s">
        <v>42</v>
      </c>
      <c r="C40" s="283">
        <v>3656</v>
      </c>
      <c r="D40" s="284" t="s">
        <v>841</v>
      </c>
      <c r="E40" t="s">
        <v>2650</v>
      </c>
      <c r="F40" s="321">
        <v>702648.47</v>
      </c>
      <c r="G40" s="321">
        <v>33030</v>
      </c>
      <c r="H40" s="321">
        <v>143639.28</v>
      </c>
      <c r="I40" s="320"/>
      <c r="J40"/>
      <c r="K40" s="319">
        <v>831623.42</v>
      </c>
      <c r="L40" s="319">
        <v>232345.96</v>
      </c>
      <c r="M40"/>
      <c r="N40"/>
      <c r="O40" s="319">
        <v>3500</v>
      </c>
      <c r="P40" s="329">
        <v>97952.42</v>
      </c>
      <c r="Q40" s="328"/>
      <c r="R40" s="329">
        <v>2632.91</v>
      </c>
      <c r="S40" s="328"/>
      <c r="T40"/>
      <c r="U40"/>
      <c r="V40" s="319">
        <v>-616320.94999999995</v>
      </c>
      <c r="W40" s="319">
        <v>2692203.68</v>
      </c>
      <c r="X40" s="342">
        <v>1127085.49</v>
      </c>
      <c r="Y40" s="342">
        <v>288500</v>
      </c>
      <c r="Z40" s="342">
        <v>776.51</v>
      </c>
      <c r="AA40" s="341"/>
      <c r="AB40" s="342">
        <v>1839936</v>
      </c>
      <c r="AC40" s="342">
        <v>66250</v>
      </c>
      <c r="AD40" s="344">
        <v>2279509</v>
      </c>
      <c r="AE40" s="344">
        <v>9530</v>
      </c>
      <c r="AF40" s="343"/>
      <c r="AG40" s="344">
        <v>833162.94</v>
      </c>
      <c r="AH40" s="344">
        <v>169812.6</v>
      </c>
      <c r="AI40" s="343"/>
      <c r="AJ40" s="343"/>
      <c r="AK40" s="343"/>
      <c r="AL40" s="344">
        <v>267214.39</v>
      </c>
      <c r="AM40" s="332">
        <f t="shared" si="7"/>
        <v>879317.75</v>
      </c>
      <c r="AN40" s="345">
        <f t="shared" si="8"/>
        <v>100585.33</v>
      </c>
      <c r="AO40" s="346">
        <f t="shared" si="9"/>
        <v>778732.42</v>
      </c>
      <c r="AP40" s="347">
        <f t="shared" si="10"/>
        <v>3322548</v>
      </c>
      <c r="AQ40" s="348">
        <f t="shared" si="11"/>
        <v>3559228.93</v>
      </c>
      <c r="AR40" s="257">
        <f t="shared" si="5"/>
        <v>-236680.93000000017</v>
      </c>
    </row>
    <row r="41" spans="1:44" ht="14.4" thickBot="1" x14ac:dyDescent="0.3">
      <c r="A41" s="245" t="s">
        <v>304</v>
      </c>
      <c r="B41" s="245" t="s">
        <v>42</v>
      </c>
      <c r="C41" s="283">
        <v>3640</v>
      </c>
      <c r="D41" s="284" t="s">
        <v>842</v>
      </c>
      <c r="E41" t="s">
        <v>2651</v>
      </c>
      <c r="F41" s="321">
        <v>701377.83</v>
      </c>
      <c r="G41" s="321">
        <v>36883.699999999997</v>
      </c>
      <c r="H41" s="321">
        <v>183027.52</v>
      </c>
      <c r="I41" s="320"/>
      <c r="J41"/>
      <c r="K41" s="319">
        <v>187926.63</v>
      </c>
      <c r="L41" s="319">
        <v>194770.02</v>
      </c>
      <c r="M41"/>
      <c r="N41"/>
      <c r="O41" s="319">
        <v>3500</v>
      </c>
      <c r="P41" s="329">
        <v>82754.2</v>
      </c>
      <c r="Q41" s="329">
        <v>13040</v>
      </c>
      <c r="R41" s="329">
        <v>518.75</v>
      </c>
      <c r="S41" s="328"/>
      <c r="T41" s="319">
        <v>275250</v>
      </c>
      <c r="U41"/>
      <c r="V41" s="319">
        <v>-1939258.21</v>
      </c>
      <c r="W41" s="319">
        <v>2888756.2</v>
      </c>
      <c r="X41" s="342">
        <v>1194026.51</v>
      </c>
      <c r="Y41" s="341"/>
      <c r="Z41" s="342">
        <v>36938.379999999997</v>
      </c>
      <c r="AA41" s="341"/>
      <c r="AB41" s="342">
        <v>1077984</v>
      </c>
      <c r="AC41" s="342">
        <v>57729.85</v>
      </c>
      <c r="AD41" s="344">
        <v>1652221</v>
      </c>
      <c r="AE41" s="344">
        <v>5400</v>
      </c>
      <c r="AF41" s="344">
        <v>12220</v>
      </c>
      <c r="AG41" s="344">
        <v>489241.96</v>
      </c>
      <c r="AH41" s="344">
        <v>148699.12</v>
      </c>
      <c r="AI41" s="343"/>
      <c r="AJ41" s="343"/>
      <c r="AK41" s="343"/>
      <c r="AL41" s="344">
        <v>79471.899999999994</v>
      </c>
      <c r="AM41" s="332">
        <f t="shared" si="7"/>
        <v>921289.04999999993</v>
      </c>
      <c r="AN41" s="345">
        <f t="shared" si="8"/>
        <v>96312.95</v>
      </c>
      <c r="AO41" s="346">
        <f t="shared" si="9"/>
        <v>824976.1</v>
      </c>
      <c r="AP41" s="347">
        <f t="shared" si="10"/>
        <v>2366678.7399999998</v>
      </c>
      <c r="AQ41" s="348">
        <f t="shared" si="11"/>
        <v>2387253.98</v>
      </c>
      <c r="AR41" s="257">
        <f t="shared" si="5"/>
        <v>-20575.240000000224</v>
      </c>
    </row>
    <row r="42" spans="1:44" ht="14.4" thickBot="1" x14ac:dyDescent="0.3">
      <c r="A42" s="245" t="s">
        <v>304</v>
      </c>
      <c r="B42" s="245" t="s">
        <v>42</v>
      </c>
      <c r="C42" s="283">
        <v>7398</v>
      </c>
      <c r="D42" s="284" t="s">
        <v>843</v>
      </c>
      <c r="E42" t="s">
        <v>2652</v>
      </c>
      <c r="F42" s="321">
        <v>1229883.17</v>
      </c>
      <c r="G42" s="321">
        <v>40471.1</v>
      </c>
      <c r="H42" s="321">
        <v>93206.83</v>
      </c>
      <c r="I42" s="320"/>
      <c r="J42"/>
      <c r="K42" s="319">
        <v>495280.51</v>
      </c>
      <c r="L42" s="319">
        <v>294397.03999999998</v>
      </c>
      <c r="M42"/>
      <c r="N42"/>
      <c r="O42" s="319">
        <v>3000</v>
      </c>
      <c r="P42" s="329">
        <v>151643.69</v>
      </c>
      <c r="Q42" s="328"/>
      <c r="R42" s="329">
        <v>2195.27</v>
      </c>
      <c r="S42" s="328"/>
      <c r="T42" s="319">
        <v>24080</v>
      </c>
      <c r="U42"/>
      <c r="V42" s="319">
        <v>-1150514.8500000001</v>
      </c>
      <c r="W42" s="319">
        <v>3281518.85</v>
      </c>
      <c r="X42" s="342">
        <v>1912688.28</v>
      </c>
      <c r="Y42" s="341"/>
      <c r="Z42" s="342">
        <v>3438.89</v>
      </c>
      <c r="AA42" s="341"/>
      <c r="AB42" s="342">
        <v>2183451.2999999998</v>
      </c>
      <c r="AC42" s="342">
        <v>174212.54</v>
      </c>
      <c r="AD42" s="344">
        <v>3244282.3</v>
      </c>
      <c r="AE42" s="344">
        <v>25636</v>
      </c>
      <c r="AF42" s="343"/>
      <c r="AG42" s="344">
        <v>934458.68</v>
      </c>
      <c r="AH42" s="344">
        <v>143638.39000000001</v>
      </c>
      <c r="AI42" s="343"/>
      <c r="AJ42" s="344">
        <v>38350.449999999997</v>
      </c>
      <c r="AK42" s="343"/>
      <c r="AL42" s="344">
        <v>46109.5</v>
      </c>
      <c r="AM42" s="332">
        <f t="shared" si="7"/>
        <v>1363561.1</v>
      </c>
      <c r="AN42" s="345">
        <f t="shared" si="8"/>
        <v>153838.96</v>
      </c>
      <c r="AO42" s="346">
        <f t="shared" si="9"/>
        <v>1209722.1400000001</v>
      </c>
      <c r="AP42" s="347">
        <f t="shared" si="10"/>
        <v>4273791.01</v>
      </c>
      <c r="AQ42" s="348">
        <f t="shared" si="11"/>
        <v>4432475.3199999994</v>
      </c>
      <c r="AR42" s="257">
        <f t="shared" si="5"/>
        <v>-158684.30999999959</v>
      </c>
    </row>
    <row r="43" spans="1:44" ht="14.4" thickBot="1" x14ac:dyDescent="0.3">
      <c r="A43" s="245" t="s">
        <v>304</v>
      </c>
      <c r="B43" s="245" t="s">
        <v>42</v>
      </c>
      <c r="C43" s="283">
        <v>7430</v>
      </c>
      <c r="D43" s="284" t="s">
        <v>844</v>
      </c>
      <c r="E43" t="s">
        <v>2653</v>
      </c>
      <c r="F43" s="321">
        <v>1139562.26</v>
      </c>
      <c r="G43" s="321">
        <v>1500</v>
      </c>
      <c r="H43" s="321">
        <v>142781.14000000001</v>
      </c>
      <c r="I43" s="320"/>
      <c r="J43"/>
      <c r="K43" s="319">
        <v>334413.15999999997</v>
      </c>
      <c r="L43" s="319">
        <v>755456.7</v>
      </c>
      <c r="M43"/>
      <c r="N43"/>
      <c r="O43" s="319">
        <v>6000</v>
      </c>
      <c r="P43" s="329">
        <v>147756.29999999999</v>
      </c>
      <c r="Q43" s="328"/>
      <c r="R43" s="329">
        <v>1000.5</v>
      </c>
      <c r="S43" s="328"/>
      <c r="T43" s="319">
        <v>191570</v>
      </c>
      <c r="U43"/>
      <c r="V43" s="319">
        <v>-1378329.64</v>
      </c>
      <c r="W43" s="319">
        <v>3750097.45</v>
      </c>
      <c r="X43" s="342">
        <v>1884648.65</v>
      </c>
      <c r="Y43" s="342">
        <v>266000</v>
      </c>
      <c r="Z43" s="342">
        <v>1613.16</v>
      </c>
      <c r="AA43" s="341"/>
      <c r="AB43" s="342">
        <v>1672643</v>
      </c>
      <c r="AC43" s="342">
        <v>237614.9</v>
      </c>
      <c r="AD43" s="344">
        <v>2400996</v>
      </c>
      <c r="AE43" s="344">
        <v>21765</v>
      </c>
      <c r="AF43" s="343"/>
      <c r="AG43" s="344">
        <v>1566858.83</v>
      </c>
      <c r="AH43" s="344">
        <v>234813.68</v>
      </c>
      <c r="AI43" s="343"/>
      <c r="AJ43" s="343"/>
      <c r="AK43" s="343"/>
      <c r="AL43" s="344">
        <v>182467.55</v>
      </c>
      <c r="AM43" s="332">
        <f t="shared" si="7"/>
        <v>1283843.3999999999</v>
      </c>
      <c r="AN43" s="345">
        <f t="shared" si="8"/>
        <v>148756.79999999999</v>
      </c>
      <c r="AO43" s="346">
        <f t="shared" si="9"/>
        <v>1135086.5999999999</v>
      </c>
      <c r="AP43" s="347">
        <f t="shared" si="10"/>
        <v>4062519.71</v>
      </c>
      <c r="AQ43" s="348">
        <f t="shared" si="11"/>
        <v>4406901.0599999996</v>
      </c>
      <c r="AR43" s="257">
        <f t="shared" si="5"/>
        <v>-344381.34999999963</v>
      </c>
    </row>
    <row r="44" spans="1:44" ht="14.4" thickBot="1" x14ac:dyDescent="0.3">
      <c r="A44" s="245" t="s">
        <v>304</v>
      </c>
      <c r="B44" s="245" t="s">
        <v>42</v>
      </c>
      <c r="C44" s="283">
        <v>2978</v>
      </c>
      <c r="D44" s="284" t="s">
        <v>845</v>
      </c>
      <c r="E44" t="s">
        <v>2654</v>
      </c>
      <c r="F44" s="321">
        <v>625001.13</v>
      </c>
      <c r="G44" s="321">
        <v>1650.41</v>
      </c>
      <c r="H44" s="321">
        <v>107878.99</v>
      </c>
      <c r="I44" s="320"/>
      <c r="J44"/>
      <c r="K44" s="319">
        <v>319067.99</v>
      </c>
      <c r="L44" s="319">
        <v>805293.71</v>
      </c>
      <c r="M44"/>
      <c r="N44"/>
      <c r="O44" s="319">
        <v>65246</v>
      </c>
      <c r="P44" s="329">
        <v>91107.839999999997</v>
      </c>
      <c r="Q44" s="329">
        <v>40000</v>
      </c>
      <c r="R44" s="329">
        <v>111.5</v>
      </c>
      <c r="S44" s="328"/>
      <c r="T44"/>
      <c r="U44"/>
      <c r="V44" s="319">
        <v>-548608.88</v>
      </c>
      <c r="W44" s="319">
        <v>1851653.95</v>
      </c>
      <c r="X44" s="342">
        <v>1888746.73</v>
      </c>
      <c r="Y44" s="342">
        <v>16990</v>
      </c>
      <c r="Z44" s="342">
        <v>894.26</v>
      </c>
      <c r="AA44" s="341"/>
      <c r="AB44" s="342">
        <v>847874.5</v>
      </c>
      <c r="AC44" s="342">
        <v>105017.36</v>
      </c>
      <c r="AD44" s="344">
        <v>1384931.5</v>
      </c>
      <c r="AE44" s="344">
        <v>12475</v>
      </c>
      <c r="AF44" s="343"/>
      <c r="AG44" s="344">
        <v>900076.82</v>
      </c>
      <c r="AH44" s="344">
        <v>149635.91</v>
      </c>
      <c r="AI44" s="343"/>
      <c r="AJ44" s="343"/>
      <c r="AK44" s="343"/>
      <c r="AL44" s="344">
        <v>53021.8</v>
      </c>
      <c r="AM44" s="332">
        <f t="shared" si="7"/>
        <v>734530.53</v>
      </c>
      <c r="AN44" s="345">
        <f t="shared" si="8"/>
        <v>131219.34</v>
      </c>
      <c r="AO44" s="346">
        <f t="shared" si="9"/>
        <v>603311.19000000006</v>
      </c>
      <c r="AP44" s="347">
        <f t="shared" si="10"/>
        <v>2859522.85</v>
      </c>
      <c r="AQ44" s="348">
        <f t="shared" si="11"/>
        <v>2500141.0299999998</v>
      </c>
      <c r="AR44" s="257">
        <f t="shared" si="5"/>
        <v>359381.8200000003</v>
      </c>
    </row>
    <row r="45" spans="1:44" ht="14.4" thickBot="1" x14ac:dyDescent="0.3">
      <c r="A45" s="245" t="s">
        <v>304</v>
      </c>
      <c r="B45" s="245" t="s">
        <v>42</v>
      </c>
      <c r="C45" s="283">
        <v>3394</v>
      </c>
      <c r="D45" s="284" t="s">
        <v>846</v>
      </c>
      <c r="E45" t="s">
        <v>2796</v>
      </c>
      <c r="F45" s="321">
        <v>680247.93</v>
      </c>
      <c r="G45" s="321">
        <v>5924.27</v>
      </c>
      <c r="H45" s="321">
        <v>59190.68</v>
      </c>
      <c r="I45" s="320"/>
      <c r="J45"/>
      <c r="K45" s="319">
        <v>188081.96</v>
      </c>
      <c r="L45" s="319">
        <v>372139.36</v>
      </c>
      <c r="M45"/>
      <c r="N45"/>
      <c r="O45" s="319">
        <v>3000</v>
      </c>
      <c r="P45" s="329">
        <v>111250</v>
      </c>
      <c r="Q45" s="329">
        <v>326630</v>
      </c>
      <c r="R45" s="329">
        <v>5768</v>
      </c>
      <c r="S45" s="328"/>
      <c r="T45" s="319">
        <v>140000</v>
      </c>
      <c r="U45"/>
      <c r="V45" s="319">
        <v>-809127.72</v>
      </c>
      <c r="W45" s="319">
        <v>1865771.67</v>
      </c>
      <c r="X45" s="342">
        <v>1030885.78</v>
      </c>
      <c r="Y45" s="341"/>
      <c r="Z45" s="342">
        <v>527.32000000000005</v>
      </c>
      <c r="AA45" s="341"/>
      <c r="AB45" s="342">
        <v>1086448</v>
      </c>
      <c r="AC45" s="342">
        <v>93720.06</v>
      </c>
      <c r="AD45" s="344">
        <v>1663237</v>
      </c>
      <c r="AE45" s="344">
        <v>24106</v>
      </c>
      <c r="AF45" s="343"/>
      <c r="AG45" s="344">
        <v>686031.24</v>
      </c>
      <c r="AH45" s="344">
        <v>143139.94</v>
      </c>
      <c r="AI45" s="343"/>
      <c r="AJ45" s="343"/>
      <c r="AK45" s="343"/>
      <c r="AL45" s="344">
        <v>32774.730000000003</v>
      </c>
      <c r="AM45" s="332">
        <f t="shared" si="7"/>
        <v>745362.88000000012</v>
      </c>
      <c r="AN45" s="345">
        <f t="shared" si="8"/>
        <v>443648</v>
      </c>
      <c r="AO45" s="346">
        <f t="shared" si="9"/>
        <v>301714.88000000012</v>
      </c>
      <c r="AP45" s="347">
        <f t="shared" si="10"/>
        <v>2211581.16</v>
      </c>
      <c r="AQ45" s="348">
        <f t="shared" si="11"/>
        <v>2549288.91</v>
      </c>
      <c r="AR45" s="257">
        <f t="shared" si="5"/>
        <v>-337707.75</v>
      </c>
    </row>
    <row r="46" spans="1:44" ht="14.4" thickBot="1" x14ac:dyDescent="0.3">
      <c r="A46" s="245" t="s">
        <v>304</v>
      </c>
      <c r="B46" s="245" t="s">
        <v>42</v>
      </c>
      <c r="C46" s="283">
        <v>1969</v>
      </c>
      <c r="D46" s="284" t="s">
        <v>847</v>
      </c>
      <c r="E46" t="s">
        <v>2797</v>
      </c>
      <c r="F46" s="321">
        <v>555101.37</v>
      </c>
      <c r="G46" s="321">
        <v>0</v>
      </c>
      <c r="H46" s="321">
        <v>71758.69</v>
      </c>
      <c r="I46" s="320"/>
      <c r="J46"/>
      <c r="K46" s="319">
        <v>509581.55</v>
      </c>
      <c r="L46" s="319">
        <v>-387.7</v>
      </c>
      <c r="M46"/>
      <c r="N46"/>
      <c r="O46" s="319">
        <v>0</v>
      </c>
      <c r="P46" s="329">
        <v>49124.3</v>
      </c>
      <c r="Q46" s="328"/>
      <c r="R46" s="329">
        <v>1573</v>
      </c>
      <c r="S46" s="328"/>
      <c r="T46"/>
      <c r="U46"/>
      <c r="V46" s="319">
        <v>-128030.56</v>
      </c>
      <c r="W46" s="319">
        <v>1234901.48</v>
      </c>
      <c r="X46" s="342">
        <v>542859.38</v>
      </c>
      <c r="Y46" s="342">
        <v>148340</v>
      </c>
      <c r="Z46" s="342">
        <v>562.19000000000005</v>
      </c>
      <c r="AA46" s="341"/>
      <c r="AB46" s="342">
        <v>1201826</v>
      </c>
      <c r="AC46" s="342">
        <v>141488.87</v>
      </c>
      <c r="AD46" s="344">
        <v>1522525</v>
      </c>
      <c r="AE46" s="344">
        <v>7616</v>
      </c>
      <c r="AF46" s="343"/>
      <c r="AG46" s="344">
        <v>415176.65</v>
      </c>
      <c r="AH46" s="344">
        <v>95024.1</v>
      </c>
      <c r="AI46" s="344">
        <v>500</v>
      </c>
      <c r="AJ46" s="343"/>
      <c r="AK46" s="343"/>
      <c r="AL46" s="344">
        <v>15749</v>
      </c>
      <c r="AM46" s="332">
        <f t="shared" si="7"/>
        <v>626860.06000000006</v>
      </c>
      <c r="AN46" s="345">
        <f t="shared" si="8"/>
        <v>50697.3</v>
      </c>
      <c r="AO46" s="346">
        <f t="shared" si="9"/>
        <v>576162.76</v>
      </c>
      <c r="AP46" s="347">
        <f t="shared" si="10"/>
        <v>2035076.44</v>
      </c>
      <c r="AQ46" s="348">
        <f t="shared" si="11"/>
        <v>2056590.75</v>
      </c>
      <c r="AR46" s="257">
        <f t="shared" si="5"/>
        <v>-21514.310000000056</v>
      </c>
    </row>
    <row r="47" spans="1:44" ht="14.4" thickBot="1" x14ac:dyDescent="0.3">
      <c r="A47" s="245" t="s">
        <v>304</v>
      </c>
      <c r="B47" s="245" t="s">
        <v>42</v>
      </c>
      <c r="C47" s="283">
        <v>3732</v>
      </c>
      <c r="D47" s="284" t="s">
        <v>848</v>
      </c>
      <c r="E47" t="s">
        <v>2815</v>
      </c>
      <c r="F47" s="321">
        <v>522757.35</v>
      </c>
      <c r="G47" s="321">
        <v>9000</v>
      </c>
      <c r="H47" s="321">
        <v>76674.28</v>
      </c>
      <c r="I47" s="320"/>
      <c r="J47"/>
      <c r="K47" s="319">
        <v>933418.73</v>
      </c>
      <c r="L47" s="319">
        <v>267587.92</v>
      </c>
      <c r="M47"/>
      <c r="N47"/>
      <c r="O47" s="319">
        <v>2800</v>
      </c>
      <c r="P47" s="329">
        <v>90803</v>
      </c>
      <c r="Q47" s="328"/>
      <c r="R47" s="329">
        <v>0</v>
      </c>
      <c r="S47" s="328"/>
      <c r="T47" s="319">
        <v>232470</v>
      </c>
      <c r="U47"/>
      <c r="V47" s="319">
        <v>-486793.74</v>
      </c>
      <c r="W47" s="319">
        <v>2300894.7000000002</v>
      </c>
      <c r="X47" s="342">
        <v>1014070.1</v>
      </c>
      <c r="Y47" s="341"/>
      <c r="Z47" s="342">
        <v>722.42</v>
      </c>
      <c r="AA47" s="341"/>
      <c r="AB47" s="342">
        <v>803351.9</v>
      </c>
      <c r="AC47" s="342">
        <v>54572.84</v>
      </c>
      <c r="AD47" s="344">
        <v>1258390.8999999999</v>
      </c>
      <c r="AE47" s="343"/>
      <c r="AF47" s="344">
        <v>14420</v>
      </c>
      <c r="AG47" s="344">
        <v>720451.8</v>
      </c>
      <c r="AH47" s="344">
        <v>175948.24</v>
      </c>
      <c r="AI47" s="343"/>
      <c r="AJ47" s="343"/>
      <c r="AK47" s="343"/>
      <c r="AL47" s="344">
        <v>34242</v>
      </c>
      <c r="AM47" s="332">
        <f t="shared" si="7"/>
        <v>608431.63</v>
      </c>
      <c r="AN47" s="345">
        <f t="shared" si="8"/>
        <v>90803</v>
      </c>
      <c r="AO47" s="346">
        <f t="shared" si="9"/>
        <v>517628.63</v>
      </c>
      <c r="AP47" s="347">
        <f t="shared" si="10"/>
        <v>1872717.26</v>
      </c>
      <c r="AQ47" s="348">
        <f t="shared" si="11"/>
        <v>2203452.94</v>
      </c>
      <c r="AR47" s="257">
        <f t="shared" si="5"/>
        <v>-330735.67999999993</v>
      </c>
    </row>
    <row r="48" spans="1:44" ht="14.4" thickBot="1" x14ac:dyDescent="0.3">
      <c r="A48" s="245" t="s">
        <v>304</v>
      </c>
      <c r="B48" s="245" t="s">
        <v>42</v>
      </c>
      <c r="C48" s="283">
        <v>3225</v>
      </c>
      <c r="D48" s="284" t="s">
        <v>849</v>
      </c>
      <c r="E48" t="s">
        <v>2822</v>
      </c>
      <c r="F48" s="321">
        <v>868496.31</v>
      </c>
      <c r="G48" s="321">
        <v>16787.5</v>
      </c>
      <c r="H48" s="321">
        <v>78679.66</v>
      </c>
      <c r="I48" s="320"/>
      <c r="J48"/>
      <c r="K48" s="319">
        <v>3897172.67</v>
      </c>
      <c r="L48" s="319">
        <v>192621.92</v>
      </c>
      <c r="M48"/>
      <c r="N48"/>
      <c r="O48" s="319">
        <v>3000</v>
      </c>
      <c r="P48" s="329">
        <v>91580.62</v>
      </c>
      <c r="Q48" s="328"/>
      <c r="R48" s="329">
        <v>833</v>
      </c>
      <c r="S48" s="328"/>
      <c r="T48"/>
      <c r="U48"/>
      <c r="V48" s="319">
        <v>1191203.57</v>
      </c>
      <c r="W48" s="319">
        <v>4006426</v>
      </c>
      <c r="X48" s="342">
        <v>941648.43</v>
      </c>
      <c r="Y48" s="341"/>
      <c r="Z48" s="342">
        <v>1144.19</v>
      </c>
      <c r="AA48" s="341"/>
      <c r="AB48" s="342">
        <v>998509.4</v>
      </c>
      <c r="AC48" s="342">
        <v>46500</v>
      </c>
      <c r="AD48" s="344">
        <v>1460611.4</v>
      </c>
      <c r="AE48" s="344">
        <v>15730</v>
      </c>
      <c r="AF48" s="344">
        <v>7510</v>
      </c>
      <c r="AG48" s="344">
        <v>489147.78</v>
      </c>
      <c r="AH48" s="344">
        <v>209967.97</v>
      </c>
      <c r="AI48" s="343"/>
      <c r="AJ48" s="343"/>
      <c r="AK48" s="343"/>
      <c r="AL48" s="344">
        <v>44120</v>
      </c>
      <c r="AM48" s="332">
        <f t="shared" si="7"/>
        <v>963963.47000000009</v>
      </c>
      <c r="AN48" s="345">
        <f t="shared" si="8"/>
        <v>92413.62</v>
      </c>
      <c r="AO48" s="346">
        <f t="shared" si="9"/>
        <v>871549.85000000009</v>
      </c>
      <c r="AP48" s="347">
        <f t="shared" si="10"/>
        <v>1987802.02</v>
      </c>
      <c r="AQ48" s="348">
        <f t="shared" si="11"/>
        <v>2227087.15</v>
      </c>
      <c r="AR48" s="257">
        <f t="shared" si="5"/>
        <v>-239285.12999999989</v>
      </c>
    </row>
    <row r="49" spans="1:44" ht="14.4" thickBot="1" x14ac:dyDescent="0.3">
      <c r="A49" s="245" t="s">
        <v>29</v>
      </c>
      <c r="B49" s="245" t="s">
        <v>30</v>
      </c>
      <c r="C49" s="283">
        <v>3207</v>
      </c>
      <c r="D49" s="284" t="s">
        <v>850</v>
      </c>
      <c r="E49" t="s">
        <v>2655</v>
      </c>
      <c r="F49" s="321">
        <v>366679.23</v>
      </c>
      <c r="G49" s="321">
        <v>144661.28</v>
      </c>
      <c r="H49" s="321">
        <v>130793.29</v>
      </c>
      <c r="I49" s="320"/>
      <c r="J49"/>
      <c r="K49" s="319">
        <v>239451.95</v>
      </c>
      <c r="L49" s="319">
        <v>226414.74</v>
      </c>
      <c r="M49"/>
      <c r="N49"/>
      <c r="O49" s="319">
        <v>32000</v>
      </c>
      <c r="P49" s="329">
        <v>53762.6</v>
      </c>
      <c r="Q49" s="328"/>
      <c r="R49" s="329">
        <v>-365</v>
      </c>
      <c r="S49" s="328"/>
      <c r="T49"/>
      <c r="U49"/>
      <c r="V49" s="319">
        <v>-896733.56</v>
      </c>
      <c r="W49" s="319">
        <v>1877057.75</v>
      </c>
      <c r="X49" s="342">
        <v>723582.58</v>
      </c>
      <c r="Y49" s="342">
        <v>135000</v>
      </c>
      <c r="Z49" s="342">
        <v>321.33</v>
      </c>
      <c r="AA49" s="341"/>
      <c r="AB49" s="342">
        <v>937562.5</v>
      </c>
      <c r="AC49" s="342">
        <v>97053</v>
      </c>
      <c r="AD49" s="344">
        <v>1157937.5</v>
      </c>
      <c r="AE49" s="344">
        <v>7060</v>
      </c>
      <c r="AF49" s="343"/>
      <c r="AG49" s="344">
        <v>575236.81999999995</v>
      </c>
      <c r="AH49" s="344">
        <v>101814.43</v>
      </c>
      <c r="AI49" s="343"/>
      <c r="AJ49" s="343"/>
      <c r="AK49" s="343"/>
      <c r="AL49" s="344">
        <v>9191.9599999999991</v>
      </c>
      <c r="AM49" s="332">
        <f t="shared" si="7"/>
        <v>642133.80000000005</v>
      </c>
      <c r="AN49" s="345">
        <f t="shared" si="8"/>
        <v>53397.599999999999</v>
      </c>
      <c r="AO49" s="346">
        <f t="shared" si="9"/>
        <v>588736.20000000007</v>
      </c>
      <c r="AP49" s="347">
        <f t="shared" si="10"/>
        <v>1893519.41</v>
      </c>
      <c r="AQ49" s="348">
        <f t="shared" si="11"/>
        <v>1851240.7099999997</v>
      </c>
      <c r="AR49" s="257">
        <f t="shared" si="5"/>
        <v>42278.700000000186</v>
      </c>
    </row>
    <row r="50" spans="1:44" ht="14.4" thickBot="1" x14ac:dyDescent="0.3">
      <c r="A50" s="245" t="s">
        <v>29</v>
      </c>
      <c r="B50" s="245" t="s">
        <v>30</v>
      </c>
      <c r="C50" s="246">
        <v>3287</v>
      </c>
      <c r="D50" s="247" t="s">
        <v>851</v>
      </c>
      <c r="E50" t="s">
        <v>2656</v>
      </c>
      <c r="F50" s="321">
        <v>378201.74</v>
      </c>
      <c r="G50" s="321">
        <v>190464.48</v>
      </c>
      <c r="H50" s="321">
        <v>19716.169999999998</v>
      </c>
      <c r="I50" s="320"/>
      <c r="J50"/>
      <c r="K50" s="319">
        <v>465732.6</v>
      </c>
      <c r="L50" s="319">
        <v>237929.60000000001</v>
      </c>
      <c r="M50"/>
      <c r="N50"/>
      <c r="O50" s="319">
        <v>99900</v>
      </c>
      <c r="P50" s="329">
        <v>76757.279999999999</v>
      </c>
      <c r="Q50" s="329">
        <v>6500</v>
      </c>
      <c r="R50" s="329">
        <v>0</v>
      </c>
      <c r="S50" s="328"/>
      <c r="T50"/>
      <c r="U50"/>
      <c r="V50" s="319">
        <v>-1481650.46</v>
      </c>
      <c r="W50" s="319">
        <v>2506199.65</v>
      </c>
      <c r="X50" s="342">
        <v>798180.33</v>
      </c>
      <c r="Y50" s="342">
        <v>194000</v>
      </c>
      <c r="Z50" s="342">
        <v>222.86</v>
      </c>
      <c r="AA50" s="341"/>
      <c r="AB50" s="342">
        <v>1770281</v>
      </c>
      <c r="AC50" s="342">
        <v>25479</v>
      </c>
      <c r="AD50" s="344">
        <v>2078723</v>
      </c>
      <c r="AE50" s="344">
        <v>1140</v>
      </c>
      <c r="AF50" s="343"/>
      <c r="AG50" s="344">
        <v>446541.71</v>
      </c>
      <c r="AH50" s="344">
        <v>50725.36</v>
      </c>
      <c r="AI50" s="343"/>
      <c r="AJ50" s="343"/>
      <c r="AK50" s="343"/>
      <c r="AL50" s="344">
        <v>126695</v>
      </c>
      <c r="AM50" s="332">
        <f t="shared" si="7"/>
        <v>588382.39</v>
      </c>
      <c r="AN50" s="345">
        <f t="shared" si="8"/>
        <v>83257.279999999999</v>
      </c>
      <c r="AO50" s="346">
        <f t="shared" si="9"/>
        <v>505125.11</v>
      </c>
      <c r="AP50" s="347">
        <f t="shared" si="10"/>
        <v>2788163.19</v>
      </c>
      <c r="AQ50" s="348">
        <f t="shared" si="11"/>
        <v>2703825.07</v>
      </c>
      <c r="AR50" s="257">
        <f t="shared" si="5"/>
        <v>84338.120000000112</v>
      </c>
    </row>
    <row r="51" spans="1:44" s="267" customFormat="1" ht="14.4" thickBot="1" x14ac:dyDescent="0.3">
      <c r="A51" s="248" t="s">
        <v>29</v>
      </c>
      <c r="B51" s="248" t="s">
        <v>30</v>
      </c>
      <c r="C51" s="249">
        <v>2936</v>
      </c>
      <c r="D51" s="250" t="s">
        <v>852</v>
      </c>
      <c r="E51" t="s">
        <v>2657</v>
      </c>
      <c r="F51" s="321">
        <v>129759.14</v>
      </c>
      <c r="G51" s="321">
        <v>15142.43</v>
      </c>
      <c r="H51" s="321">
        <v>60481.25</v>
      </c>
      <c r="I51" s="320"/>
      <c r="J51"/>
      <c r="K51" s="319">
        <v>3</v>
      </c>
      <c r="L51" s="319">
        <v>110280.8</v>
      </c>
      <c r="M51"/>
      <c r="N51"/>
      <c r="O51" s="319">
        <v>13001</v>
      </c>
      <c r="P51" s="329">
        <v>49805.19</v>
      </c>
      <c r="Q51" s="328"/>
      <c r="R51" s="329">
        <v>3132</v>
      </c>
      <c r="S51" s="328"/>
      <c r="T51"/>
      <c r="U51" s="319">
        <v>-238853.94</v>
      </c>
      <c r="V51" s="319">
        <v>-1429892.76</v>
      </c>
      <c r="W51" s="319">
        <v>1985151.03</v>
      </c>
      <c r="X51" s="342">
        <v>818225.61</v>
      </c>
      <c r="Y51" s="342">
        <v>34860</v>
      </c>
      <c r="Z51" s="342">
        <v>241.22</v>
      </c>
      <c r="AA51" s="341"/>
      <c r="AB51" s="342">
        <v>1042657</v>
      </c>
      <c r="AC51" s="342">
        <v>53053</v>
      </c>
      <c r="AD51" s="344">
        <v>1408154</v>
      </c>
      <c r="AE51" s="343"/>
      <c r="AF51" s="343"/>
      <c r="AG51" s="344">
        <v>558131.44999999995</v>
      </c>
      <c r="AH51" s="344">
        <v>43548.4</v>
      </c>
      <c r="AI51" s="343"/>
      <c r="AJ51" s="343"/>
      <c r="AK51" s="343"/>
      <c r="AL51" s="344">
        <v>5878.88</v>
      </c>
      <c r="AM51" s="332">
        <f t="shared" si="7"/>
        <v>205382.82</v>
      </c>
      <c r="AN51" s="345">
        <f t="shared" si="8"/>
        <v>52937.19</v>
      </c>
      <c r="AO51" s="346">
        <f t="shared" si="9"/>
        <v>152445.63</v>
      </c>
      <c r="AP51" s="347">
        <f t="shared" si="10"/>
        <v>1949036.83</v>
      </c>
      <c r="AQ51" s="348">
        <f t="shared" si="11"/>
        <v>2015712.7299999997</v>
      </c>
      <c r="AR51" s="285">
        <f t="shared" si="5"/>
        <v>-66675.899999999674</v>
      </c>
    </row>
    <row r="52" spans="1:44" s="267" customFormat="1" ht="14.4" thickBot="1" x14ac:dyDescent="0.3">
      <c r="A52" s="248" t="s">
        <v>29</v>
      </c>
      <c r="B52" s="248" t="s">
        <v>30</v>
      </c>
      <c r="C52" s="249">
        <v>2495</v>
      </c>
      <c r="D52" s="250" t="s">
        <v>853</v>
      </c>
      <c r="E52" t="s">
        <v>2658</v>
      </c>
      <c r="F52" s="321">
        <v>154325.34</v>
      </c>
      <c r="G52" s="321">
        <v>116754.53</v>
      </c>
      <c r="H52" s="321">
        <v>190121.59</v>
      </c>
      <c r="I52" s="320"/>
      <c r="J52"/>
      <c r="K52" s="319">
        <v>769272.9</v>
      </c>
      <c r="L52" s="319">
        <v>163507.64000000001</v>
      </c>
      <c r="M52"/>
      <c r="N52"/>
      <c r="O52" s="319">
        <v>63003</v>
      </c>
      <c r="P52" s="329">
        <v>46150</v>
      </c>
      <c r="Q52" s="328"/>
      <c r="R52" s="329">
        <v>0</v>
      </c>
      <c r="S52" s="328"/>
      <c r="T52" s="319">
        <v>1200</v>
      </c>
      <c r="U52"/>
      <c r="V52" s="319">
        <v>-580250.80000000005</v>
      </c>
      <c r="W52" s="319">
        <v>1821817.03</v>
      </c>
      <c r="X52" s="342">
        <v>1064577.43</v>
      </c>
      <c r="Y52" s="342">
        <v>140000</v>
      </c>
      <c r="Z52" s="342">
        <v>198.58</v>
      </c>
      <c r="AA52" s="341"/>
      <c r="AB52" s="342">
        <v>1709564.5</v>
      </c>
      <c r="AC52" s="342">
        <v>11800</v>
      </c>
      <c r="AD52" s="344">
        <v>2153500.5</v>
      </c>
      <c r="AE52" s="344">
        <v>4750</v>
      </c>
      <c r="AF52" s="343"/>
      <c r="AG52" s="344">
        <v>677984.32</v>
      </c>
      <c r="AH52" s="344">
        <v>47842.92</v>
      </c>
      <c r="AI52" s="343"/>
      <c r="AJ52" s="343"/>
      <c r="AK52" s="343"/>
      <c r="AL52" s="343"/>
      <c r="AM52" s="332">
        <f t="shared" si="7"/>
        <v>461201.45999999996</v>
      </c>
      <c r="AN52" s="345">
        <f t="shared" si="8"/>
        <v>46150</v>
      </c>
      <c r="AO52" s="346">
        <f t="shared" si="9"/>
        <v>415051.45999999996</v>
      </c>
      <c r="AP52" s="347">
        <f t="shared" si="10"/>
        <v>2926140.51</v>
      </c>
      <c r="AQ52" s="348">
        <f t="shared" si="11"/>
        <v>2884077.7399999998</v>
      </c>
      <c r="AR52" s="285">
        <f t="shared" si="5"/>
        <v>42062.770000000019</v>
      </c>
    </row>
    <row r="53" spans="1:44" s="267" customFormat="1" ht="14.4" thickBot="1" x14ac:dyDescent="0.3">
      <c r="A53" s="248" t="s">
        <v>29</v>
      </c>
      <c r="B53" s="248" t="s">
        <v>30</v>
      </c>
      <c r="C53" s="249">
        <v>5264</v>
      </c>
      <c r="D53" s="250" t="s">
        <v>854</v>
      </c>
      <c r="E53" t="s">
        <v>2659</v>
      </c>
      <c r="F53" s="321">
        <v>543853.21</v>
      </c>
      <c r="G53" s="321">
        <v>245191.75</v>
      </c>
      <c r="H53" s="321">
        <v>125353.12</v>
      </c>
      <c r="I53" s="320"/>
      <c r="J53"/>
      <c r="K53" s="319">
        <v>506592.15</v>
      </c>
      <c r="L53" s="319">
        <v>494552.35</v>
      </c>
      <c r="M53"/>
      <c r="N53"/>
      <c r="O53" s="319">
        <v>4285</v>
      </c>
      <c r="P53" s="329">
        <v>39970</v>
      </c>
      <c r="Q53" s="328"/>
      <c r="R53" s="329">
        <v>1298</v>
      </c>
      <c r="S53" s="328"/>
      <c r="T53"/>
      <c r="U53"/>
      <c r="V53" s="319">
        <v>715087.54</v>
      </c>
      <c r="W53" s="319">
        <v>1102265.42</v>
      </c>
      <c r="X53" s="342">
        <v>1319916.83</v>
      </c>
      <c r="Y53" s="341"/>
      <c r="Z53" s="342">
        <v>279.10000000000002</v>
      </c>
      <c r="AA53" s="341"/>
      <c r="AB53" s="342">
        <v>1619064</v>
      </c>
      <c r="AC53" s="342">
        <v>152074</v>
      </c>
      <c r="AD53" s="344">
        <v>2163016</v>
      </c>
      <c r="AE53" s="344">
        <v>17300</v>
      </c>
      <c r="AF53" s="344">
        <v>6380</v>
      </c>
      <c r="AG53" s="344">
        <v>755753.14</v>
      </c>
      <c r="AH53" s="344">
        <v>87074</v>
      </c>
      <c r="AI53" s="343"/>
      <c r="AJ53" s="343"/>
      <c r="AK53" s="343"/>
      <c r="AL53" s="344">
        <v>9174.17</v>
      </c>
      <c r="AM53" s="332">
        <f t="shared" si="7"/>
        <v>914398.08</v>
      </c>
      <c r="AN53" s="345">
        <f t="shared" si="8"/>
        <v>41268</v>
      </c>
      <c r="AO53" s="346">
        <f t="shared" si="9"/>
        <v>873130.08</v>
      </c>
      <c r="AP53" s="347">
        <f t="shared" si="10"/>
        <v>3091333.93</v>
      </c>
      <c r="AQ53" s="348">
        <f t="shared" si="11"/>
        <v>3038697.31</v>
      </c>
      <c r="AR53" s="285">
        <f t="shared" si="5"/>
        <v>52636.620000000112</v>
      </c>
    </row>
    <row r="54" spans="1:44" ht="14.4" thickBot="1" x14ac:dyDescent="0.3">
      <c r="A54" s="245" t="s">
        <v>29</v>
      </c>
      <c r="B54" s="245" t="s">
        <v>30</v>
      </c>
      <c r="C54" s="246">
        <v>2213</v>
      </c>
      <c r="D54" s="247" t="s">
        <v>855</v>
      </c>
      <c r="E54" t="s">
        <v>2660</v>
      </c>
      <c r="F54" s="321">
        <v>421728.4</v>
      </c>
      <c r="G54" s="321">
        <v>186741.58</v>
      </c>
      <c r="H54" s="321">
        <v>109548.42</v>
      </c>
      <c r="I54" s="320"/>
      <c r="J54"/>
      <c r="K54" s="319">
        <v>74149.56</v>
      </c>
      <c r="L54" s="319">
        <v>378447.39</v>
      </c>
      <c r="M54"/>
      <c r="N54"/>
      <c r="O54" s="319">
        <v>0</v>
      </c>
      <c r="P54" s="329">
        <v>39080</v>
      </c>
      <c r="Q54" s="328"/>
      <c r="R54" s="329">
        <v>0</v>
      </c>
      <c r="S54" s="328"/>
      <c r="T54"/>
      <c r="U54" s="319">
        <v>-10797.58</v>
      </c>
      <c r="V54" s="319">
        <v>-1147133.67</v>
      </c>
      <c r="W54" s="319">
        <v>2172216.88</v>
      </c>
      <c r="X54" s="342">
        <v>779345.96</v>
      </c>
      <c r="Y54" s="342">
        <v>155610</v>
      </c>
      <c r="Z54" s="342">
        <v>339.16</v>
      </c>
      <c r="AA54" s="341"/>
      <c r="AB54" s="342">
        <v>880720</v>
      </c>
      <c r="AC54" s="342">
        <v>26432</v>
      </c>
      <c r="AD54" s="344">
        <v>1188382</v>
      </c>
      <c r="AE54" s="343"/>
      <c r="AF54" s="343"/>
      <c r="AG54" s="344">
        <v>465022.77</v>
      </c>
      <c r="AH54" s="344">
        <v>65150.559999999998</v>
      </c>
      <c r="AI54" s="343"/>
      <c r="AJ54" s="343"/>
      <c r="AK54" s="343"/>
      <c r="AL54" s="344">
        <v>6642.07</v>
      </c>
      <c r="AM54" s="332">
        <f t="shared" si="7"/>
        <v>718018.4</v>
      </c>
      <c r="AN54" s="345">
        <f t="shared" si="8"/>
        <v>39080</v>
      </c>
      <c r="AO54" s="346">
        <f t="shared" si="9"/>
        <v>678938.4</v>
      </c>
      <c r="AP54" s="347">
        <f t="shared" si="10"/>
        <v>1842447.12</v>
      </c>
      <c r="AQ54" s="348">
        <f t="shared" si="11"/>
        <v>1725197.4000000001</v>
      </c>
      <c r="AR54" s="257">
        <f t="shared" si="5"/>
        <v>117249.71999999997</v>
      </c>
    </row>
    <row r="55" spans="1:44" ht="14.4" thickBot="1" x14ac:dyDescent="0.3">
      <c r="A55" s="245" t="s">
        <v>29</v>
      </c>
      <c r="B55" s="245" t="s">
        <v>30</v>
      </c>
      <c r="C55" s="246">
        <v>2562</v>
      </c>
      <c r="D55" s="247" t="s">
        <v>856</v>
      </c>
      <c r="E55" t="s">
        <v>2661</v>
      </c>
      <c r="F55" s="321">
        <v>290860.82</v>
      </c>
      <c r="G55" s="321">
        <v>97675.56</v>
      </c>
      <c r="H55" s="321">
        <v>156683.14000000001</v>
      </c>
      <c r="I55" s="320"/>
      <c r="J55"/>
      <c r="K55" s="319">
        <v>1212100</v>
      </c>
      <c r="L55" s="319">
        <v>439206.19</v>
      </c>
      <c r="M55"/>
      <c r="N55"/>
      <c r="O55"/>
      <c r="P55" s="329">
        <v>33250</v>
      </c>
      <c r="Q55" s="328"/>
      <c r="R55" s="329">
        <v>1413</v>
      </c>
      <c r="S55" s="328"/>
      <c r="T55"/>
      <c r="U55"/>
      <c r="V55" s="319">
        <v>142864.62</v>
      </c>
      <c r="W55" s="319">
        <v>1936400.69</v>
      </c>
      <c r="X55" s="342">
        <v>763967.33</v>
      </c>
      <c r="Y55" s="341"/>
      <c r="Z55" s="341"/>
      <c r="AA55" s="341"/>
      <c r="AB55" s="342">
        <v>978800</v>
      </c>
      <c r="AC55" s="341"/>
      <c r="AD55" s="344">
        <v>1225330</v>
      </c>
      <c r="AE55" s="344">
        <v>1120</v>
      </c>
      <c r="AF55" s="344">
        <v>4350</v>
      </c>
      <c r="AG55" s="344">
        <v>335669.73</v>
      </c>
      <c r="AH55" s="344">
        <v>88147.68</v>
      </c>
      <c r="AI55" s="343"/>
      <c r="AJ55" s="343"/>
      <c r="AK55" s="343"/>
      <c r="AL55" s="344">
        <v>5552.52</v>
      </c>
      <c r="AM55" s="332">
        <f t="shared" si="7"/>
        <v>545219.52</v>
      </c>
      <c r="AN55" s="345">
        <f t="shared" si="8"/>
        <v>34663</v>
      </c>
      <c r="AO55" s="346">
        <f t="shared" si="9"/>
        <v>510556.52</v>
      </c>
      <c r="AP55" s="347">
        <f t="shared" si="10"/>
        <v>1742767.33</v>
      </c>
      <c r="AQ55" s="348">
        <f t="shared" si="11"/>
        <v>1660169.93</v>
      </c>
      <c r="AR55" s="257">
        <f t="shared" si="5"/>
        <v>82597.40000000014</v>
      </c>
    </row>
    <row r="56" spans="1:44" s="267" customFormat="1" ht="14.4" thickBot="1" x14ac:dyDescent="0.3">
      <c r="A56" s="248" t="s">
        <v>29</v>
      </c>
      <c r="B56" s="248" t="s">
        <v>30</v>
      </c>
      <c r="C56" s="249">
        <v>7114</v>
      </c>
      <c r="D56" s="250" t="s">
        <v>857</v>
      </c>
      <c r="E56" t="s">
        <v>2662</v>
      </c>
      <c r="F56" s="321">
        <v>752191.45</v>
      </c>
      <c r="G56" s="321">
        <v>1604.9</v>
      </c>
      <c r="H56" s="321">
        <v>231697.46</v>
      </c>
      <c r="I56" s="320"/>
      <c r="J56"/>
      <c r="K56" s="319">
        <v>35150.559999999998</v>
      </c>
      <c r="L56" s="319">
        <v>345782.86</v>
      </c>
      <c r="M56"/>
      <c r="N56"/>
      <c r="O56" s="319">
        <v>2000</v>
      </c>
      <c r="P56" s="329">
        <v>84328.16</v>
      </c>
      <c r="Q56" s="328"/>
      <c r="R56" s="329">
        <v>3122</v>
      </c>
      <c r="S56" s="328"/>
      <c r="T56"/>
      <c r="U56" s="319">
        <v>297917.32</v>
      </c>
      <c r="V56" s="319">
        <v>-522096.89</v>
      </c>
      <c r="W56" s="319">
        <v>1262941.0900000001</v>
      </c>
      <c r="X56" s="342">
        <v>1987215.57</v>
      </c>
      <c r="Y56" s="342">
        <v>31200</v>
      </c>
      <c r="Z56" s="342">
        <v>798.27</v>
      </c>
      <c r="AA56" s="341"/>
      <c r="AB56" s="342">
        <v>2005797.5</v>
      </c>
      <c r="AC56" s="342">
        <v>191402</v>
      </c>
      <c r="AD56" s="344">
        <v>2695847.17</v>
      </c>
      <c r="AE56" s="344">
        <v>15610</v>
      </c>
      <c r="AF56" s="344">
        <v>14904</v>
      </c>
      <c r="AG56" s="344">
        <v>1158411.43</v>
      </c>
      <c r="AH56" s="344">
        <v>84232.82</v>
      </c>
      <c r="AI56" s="343"/>
      <c r="AJ56" s="343"/>
      <c r="AK56" s="343"/>
      <c r="AL56" s="344">
        <v>9192.3700000000008</v>
      </c>
      <c r="AM56" s="332">
        <f t="shared" si="7"/>
        <v>985493.80999999994</v>
      </c>
      <c r="AN56" s="345">
        <f t="shared" si="8"/>
        <v>87450.16</v>
      </c>
      <c r="AO56" s="346">
        <f t="shared" si="9"/>
        <v>898043.64999999991</v>
      </c>
      <c r="AP56" s="347">
        <f t="shared" si="10"/>
        <v>4216413.34</v>
      </c>
      <c r="AQ56" s="348">
        <f t="shared" si="11"/>
        <v>3978197.7899999996</v>
      </c>
      <c r="AR56" s="285">
        <f t="shared" si="5"/>
        <v>238215.55000000028</v>
      </c>
    </row>
    <row r="57" spans="1:44" ht="14.4" thickBot="1" x14ac:dyDescent="0.3">
      <c r="A57" s="245" t="s">
        <v>29</v>
      </c>
      <c r="B57" s="245" t="s">
        <v>30</v>
      </c>
      <c r="C57" s="246">
        <v>6804</v>
      </c>
      <c r="D57" s="247" t="s">
        <v>858</v>
      </c>
      <c r="E57" t="s">
        <v>2798</v>
      </c>
      <c r="F57" s="321">
        <v>495030.97</v>
      </c>
      <c r="G57" s="321">
        <v>67225.14</v>
      </c>
      <c r="H57" s="321">
        <v>68029.8</v>
      </c>
      <c r="I57" s="320"/>
      <c r="J57"/>
      <c r="K57" s="319">
        <v>481847.13</v>
      </c>
      <c r="L57" s="319">
        <v>563435.53</v>
      </c>
      <c r="M57"/>
      <c r="N57"/>
      <c r="O57" s="319">
        <v>102000</v>
      </c>
      <c r="P57" s="329">
        <v>81654.210000000006</v>
      </c>
      <c r="Q57" s="328"/>
      <c r="R57" s="329">
        <v>0</v>
      </c>
      <c r="S57" s="328"/>
      <c r="T57" s="319">
        <v>1300</v>
      </c>
      <c r="U57"/>
      <c r="V57" s="319">
        <v>-796474.31</v>
      </c>
      <c r="W57" s="319">
        <v>2033596.36</v>
      </c>
      <c r="X57" s="342">
        <v>908055.59</v>
      </c>
      <c r="Y57" s="342">
        <v>93109</v>
      </c>
      <c r="Z57" s="342">
        <v>240.2</v>
      </c>
      <c r="AA57" s="341"/>
      <c r="AB57" s="342">
        <v>1566880</v>
      </c>
      <c r="AC57" s="342">
        <v>409906</v>
      </c>
      <c r="AD57" s="344">
        <v>2127050</v>
      </c>
      <c r="AE57" s="344">
        <v>8900</v>
      </c>
      <c r="AF57" s="343"/>
      <c r="AG57" s="344">
        <v>523849.31</v>
      </c>
      <c r="AH57" s="344">
        <v>58287.92</v>
      </c>
      <c r="AI57" s="343"/>
      <c r="AJ57" s="343"/>
      <c r="AK57" s="343"/>
      <c r="AL57" s="344">
        <v>6611.25</v>
      </c>
      <c r="AM57" s="332">
        <f t="shared" si="7"/>
        <v>630285.91</v>
      </c>
      <c r="AN57" s="345">
        <f t="shared" si="8"/>
        <v>81654.210000000006</v>
      </c>
      <c r="AO57" s="346">
        <f t="shared" si="9"/>
        <v>548631.70000000007</v>
      </c>
      <c r="AP57" s="347">
        <f t="shared" si="10"/>
        <v>2978190.79</v>
      </c>
      <c r="AQ57" s="348">
        <f t="shared" si="11"/>
        <v>2724698.48</v>
      </c>
      <c r="AR57" s="257">
        <f t="shared" si="5"/>
        <v>253492.31000000006</v>
      </c>
    </row>
    <row r="58" spans="1:44" s="267" customFormat="1" ht="14.4" thickBot="1" x14ac:dyDescent="0.3">
      <c r="A58" s="248" t="s">
        <v>29</v>
      </c>
      <c r="B58" s="248" t="s">
        <v>30</v>
      </c>
      <c r="C58" s="249">
        <v>3739</v>
      </c>
      <c r="D58" s="250" t="s">
        <v>859</v>
      </c>
      <c r="E58" t="s">
        <v>2799</v>
      </c>
      <c r="F58" s="321">
        <v>526725.15</v>
      </c>
      <c r="G58" s="321">
        <v>292118.18</v>
      </c>
      <c r="H58" s="321">
        <v>270440.15000000002</v>
      </c>
      <c r="I58" s="320"/>
      <c r="J58"/>
      <c r="K58" s="319">
        <v>485148.12</v>
      </c>
      <c r="L58" s="319">
        <v>-19094.189999999999</v>
      </c>
      <c r="M58"/>
      <c r="N58"/>
      <c r="O58" s="319">
        <v>24220</v>
      </c>
      <c r="P58" s="329">
        <v>44760</v>
      </c>
      <c r="Q58" s="328"/>
      <c r="R58" s="329">
        <v>-5536</v>
      </c>
      <c r="S58" s="328"/>
      <c r="T58"/>
      <c r="U58" s="319">
        <v>367602.08</v>
      </c>
      <c r="V58" s="319">
        <v>-1110282.93</v>
      </c>
      <c r="W58" s="319">
        <v>2378594.3199999998</v>
      </c>
      <c r="X58" s="342">
        <v>1566604.07</v>
      </c>
      <c r="Y58" s="341"/>
      <c r="Z58" s="342">
        <v>0</v>
      </c>
      <c r="AA58" s="341"/>
      <c r="AB58" s="342">
        <v>1026808</v>
      </c>
      <c r="AC58" s="342">
        <v>31574</v>
      </c>
      <c r="AD58" s="344">
        <v>1359330</v>
      </c>
      <c r="AE58" s="343"/>
      <c r="AF58" s="343"/>
      <c r="AG58" s="344">
        <v>887143.45</v>
      </c>
      <c r="AH58" s="344">
        <v>208629.9</v>
      </c>
      <c r="AI58" s="343"/>
      <c r="AJ58" s="343"/>
      <c r="AK58" s="343"/>
      <c r="AL58" s="344">
        <v>313902.78000000003</v>
      </c>
      <c r="AM58" s="332">
        <f t="shared" si="7"/>
        <v>1089283.48</v>
      </c>
      <c r="AN58" s="345">
        <f t="shared" si="8"/>
        <v>39224</v>
      </c>
      <c r="AO58" s="346">
        <f t="shared" si="9"/>
        <v>1050059.48</v>
      </c>
      <c r="AP58" s="347">
        <f t="shared" si="10"/>
        <v>2624986.0700000003</v>
      </c>
      <c r="AQ58" s="348">
        <f t="shared" si="11"/>
        <v>2769006.13</v>
      </c>
      <c r="AR58" s="285">
        <f t="shared" si="5"/>
        <v>-144020.05999999959</v>
      </c>
    </row>
    <row r="59" spans="1:44" s="267" customFormat="1" ht="14.4" thickBot="1" x14ac:dyDescent="0.3">
      <c r="A59" s="248" t="s">
        <v>29</v>
      </c>
      <c r="B59" s="248" t="s">
        <v>30</v>
      </c>
      <c r="C59" s="249">
        <v>2743</v>
      </c>
      <c r="D59" s="250" t="s">
        <v>860</v>
      </c>
      <c r="E59" t="s">
        <v>2800</v>
      </c>
      <c r="F59" s="321">
        <v>299578.25</v>
      </c>
      <c r="G59" s="321">
        <v>66554.210000000006</v>
      </c>
      <c r="H59" s="321">
        <v>306724.84999999998</v>
      </c>
      <c r="I59" s="320"/>
      <c r="J59"/>
      <c r="K59" s="319">
        <v>1662261.76</v>
      </c>
      <c r="L59" s="319">
        <v>408551.7</v>
      </c>
      <c r="M59"/>
      <c r="N59"/>
      <c r="O59" s="319">
        <v>0</v>
      </c>
      <c r="P59" s="329">
        <v>40980</v>
      </c>
      <c r="Q59" s="328"/>
      <c r="R59" s="329">
        <v>0</v>
      </c>
      <c r="S59" s="328"/>
      <c r="T59"/>
      <c r="U59" s="319">
        <v>194982.27</v>
      </c>
      <c r="V59" s="319">
        <v>-150910.49</v>
      </c>
      <c r="W59" s="319">
        <v>2522084.4900000002</v>
      </c>
      <c r="X59" s="342">
        <v>762608.95</v>
      </c>
      <c r="Y59" s="342">
        <v>145800</v>
      </c>
      <c r="Z59" s="342">
        <v>162.44</v>
      </c>
      <c r="AA59" s="341"/>
      <c r="AB59" s="342">
        <v>675808</v>
      </c>
      <c r="AC59" s="342">
        <v>175399</v>
      </c>
      <c r="AD59" s="344">
        <v>1066494</v>
      </c>
      <c r="AE59" s="344">
        <v>3390</v>
      </c>
      <c r="AF59" s="344">
        <v>2860</v>
      </c>
      <c r="AG59" s="344">
        <v>474563.93</v>
      </c>
      <c r="AH59" s="344">
        <v>35229.22</v>
      </c>
      <c r="AI59" s="343"/>
      <c r="AJ59" s="343"/>
      <c r="AK59" s="343"/>
      <c r="AL59" s="344">
        <v>40706.74</v>
      </c>
      <c r="AM59" s="332">
        <f t="shared" si="7"/>
        <v>672857.31</v>
      </c>
      <c r="AN59" s="345">
        <f t="shared" si="8"/>
        <v>40980</v>
      </c>
      <c r="AO59" s="346">
        <f t="shared" si="9"/>
        <v>631877.31000000006</v>
      </c>
      <c r="AP59" s="347">
        <f t="shared" si="10"/>
        <v>1759778.39</v>
      </c>
      <c r="AQ59" s="348">
        <f t="shared" si="11"/>
        <v>1623243.89</v>
      </c>
      <c r="AR59" s="285">
        <f t="shared" si="5"/>
        <v>136534.5</v>
      </c>
    </row>
    <row r="60" spans="1:44" ht="14.4" thickBot="1" x14ac:dyDescent="0.3">
      <c r="A60" s="245" t="s">
        <v>31</v>
      </c>
      <c r="B60" s="245" t="s">
        <v>32</v>
      </c>
      <c r="C60" s="246">
        <v>4721</v>
      </c>
      <c r="D60" s="247" t="s">
        <v>861</v>
      </c>
      <c r="E60" t="s">
        <v>2663</v>
      </c>
      <c r="F60" s="321">
        <v>1654477.82</v>
      </c>
      <c r="G60" s="321">
        <v>233727.5</v>
      </c>
      <c r="H60" s="321">
        <v>103385.09</v>
      </c>
      <c r="I60" s="320"/>
      <c r="J60"/>
      <c r="K60" s="319">
        <v>497158.07</v>
      </c>
      <c r="L60" s="319">
        <v>389121.39</v>
      </c>
      <c r="M60"/>
      <c r="N60"/>
      <c r="O60" s="319">
        <v>0</v>
      </c>
      <c r="P60" s="329">
        <v>140853</v>
      </c>
      <c r="Q60" s="328"/>
      <c r="R60" s="329">
        <v>3948.35</v>
      </c>
      <c r="S60" s="328"/>
      <c r="T60"/>
      <c r="U60"/>
      <c r="V60" s="319">
        <v>-29931.58</v>
      </c>
      <c r="W60" s="319">
        <v>2222830.3199999998</v>
      </c>
      <c r="X60" s="342">
        <v>1890458.57</v>
      </c>
      <c r="Y60" s="342">
        <v>65000</v>
      </c>
      <c r="Z60" s="342">
        <v>2031.56</v>
      </c>
      <c r="AA60" s="341"/>
      <c r="AB60" s="342">
        <v>720220</v>
      </c>
      <c r="AC60" s="342">
        <v>12000</v>
      </c>
      <c r="AD60" s="344">
        <v>1243570</v>
      </c>
      <c r="AE60" s="344">
        <v>26293</v>
      </c>
      <c r="AF60" s="343"/>
      <c r="AG60" s="344">
        <v>713937.32</v>
      </c>
      <c r="AH60" s="344">
        <v>165740.03</v>
      </c>
      <c r="AI60" s="343"/>
      <c r="AJ60" s="343"/>
      <c r="AK60" s="343"/>
      <c r="AL60" s="343"/>
      <c r="AM60" s="332">
        <f t="shared" si="7"/>
        <v>1991590.4100000001</v>
      </c>
      <c r="AN60" s="345">
        <f t="shared" si="8"/>
        <v>144801.35</v>
      </c>
      <c r="AO60" s="346">
        <f t="shared" si="9"/>
        <v>1846789.06</v>
      </c>
      <c r="AP60" s="347">
        <f t="shared" si="10"/>
        <v>2689710.13</v>
      </c>
      <c r="AQ60" s="348">
        <f t="shared" si="11"/>
        <v>2149540.3499999996</v>
      </c>
      <c r="AR60" s="257">
        <f t="shared" si="5"/>
        <v>540169.78000000026</v>
      </c>
    </row>
    <row r="61" spans="1:44" ht="14.4" thickBot="1" x14ac:dyDescent="0.3">
      <c r="A61" s="245" t="s">
        <v>31</v>
      </c>
      <c r="B61" s="245" t="s">
        <v>32</v>
      </c>
      <c r="C61" s="283">
        <v>8384</v>
      </c>
      <c r="D61" s="284" t="s">
        <v>862</v>
      </c>
      <c r="E61" t="s">
        <v>2664</v>
      </c>
      <c r="F61" s="321">
        <v>3197322.15</v>
      </c>
      <c r="G61" s="321">
        <v>241264.6</v>
      </c>
      <c r="H61" s="321">
        <v>148237.46</v>
      </c>
      <c r="I61" s="320"/>
      <c r="J61"/>
      <c r="K61" s="319">
        <v>2522818.5600000001</v>
      </c>
      <c r="L61" s="319">
        <v>1538627.24</v>
      </c>
      <c r="M61"/>
      <c r="N61"/>
      <c r="O61" s="319">
        <v>9000</v>
      </c>
      <c r="P61" s="329">
        <v>150935.98000000001</v>
      </c>
      <c r="Q61" s="328"/>
      <c r="R61" s="329">
        <v>2795.65</v>
      </c>
      <c r="S61" s="328"/>
      <c r="T61"/>
      <c r="U61"/>
      <c r="V61" s="319">
        <v>-34680</v>
      </c>
      <c r="W61" s="319">
        <v>7696912.6699999999</v>
      </c>
      <c r="X61" s="342">
        <v>2898505.42</v>
      </c>
      <c r="Y61" s="342">
        <v>507285</v>
      </c>
      <c r="Z61" s="342">
        <v>4931.16</v>
      </c>
      <c r="AA61" s="341"/>
      <c r="AB61" s="342">
        <v>2775128</v>
      </c>
      <c r="AC61" s="342">
        <v>150400</v>
      </c>
      <c r="AD61" s="344">
        <v>3503504.19</v>
      </c>
      <c r="AE61" s="344">
        <v>26790</v>
      </c>
      <c r="AF61" s="343"/>
      <c r="AG61" s="344">
        <v>2841891.34</v>
      </c>
      <c r="AH61" s="344">
        <v>140758.34</v>
      </c>
      <c r="AI61" s="343"/>
      <c r="AJ61" s="343"/>
      <c r="AK61" s="343"/>
      <c r="AL61" s="343"/>
      <c r="AM61" s="332">
        <f t="shared" si="7"/>
        <v>3586824.21</v>
      </c>
      <c r="AN61" s="345">
        <f t="shared" si="8"/>
        <v>153731.63</v>
      </c>
      <c r="AO61" s="346">
        <f t="shared" si="9"/>
        <v>3433092.58</v>
      </c>
      <c r="AP61" s="347">
        <f t="shared" si="10"/>
        <v>6336249.5800000001</v>
      </c>
      <c r="AQ61" s="348">
        <f t="shared" si="11"/>
        <v>6512943.8699999992</v>
      </c>
      <c r="AR61" s="257">
        <f t="shared" si="5"/>
        <v>-176694.28999999911</v>
      </c>
    </row>
    <row r="62" spans="1:44" ht="14.4" thickBot="1" x14ac:dyDescent="0.3">
      <c r="A62" s="245" t="s">
        <v>31</v>
      </c>
      <c r="B62" s="245" t="s">
        <v>32</v>
      </c>
      <c r="C62" s="283">
        <v>4586</v>
      </c>
      <c r="D62" s="284" t="s">
        <v>863</v>
      </c>
      <c r="E62" t="s">
        <v>2665</v>
      </c>
      <c r="F62" s="321">
        <v>626586.51</v>
      </c>
      <c r="G62" s="321">
        <v>225727.81</v>
      </c>
      <c r="H62" s="321">
        <v>373767.25</v>
      </c>
      <c r="I62" s="320"/>
      <c r="J62"/>
      <c r="K62" s="319">
        <v>552820.6</v>
      </c>
      <c r="L62" s="319">
        <v>550573.82999999996</v>
      </c>
      <c r="M62"/>
      <c r="N62"/>
      <c r="O62" s="319">
        <v>1500</v>
      </c>
      <c r="P62" s="329">
        <v>124861.11</v>
      </c>
      <c r="Q62" s="328"/>
      <c r="R62" s="329">
        <v>3626.56</v>
      </c>
      <c r="S62" s="328"/>
      <c r="T62"/>
      <c r="U62"/>
      <c r="V62" s="319">
        <v>-448086.59</v>
      </c>
      <c r="W62" s="319">
        <v>2266667.36</v>
      </c>
      <c r="X62" s="342">
        <v>1382801.21</v>
      </c>
      <c r="Y62" s="342">
        <v>148050</v>
      </c>
      <c r="Z62" s="342">
        <v>460.89</v>
      </c>
      <c r="AA62" s="341"/>
      <c r="AB62" s="342">
        <v>1120234.5</v>
      </c>
      <c r="AC62" s="342">
        <v>9000</v>
      </c>
      <c r="AD62" s="344">
        <v>1503272.5</v>
      </c>
      <c r="AE62" s="344">
        <v>10360</v>
      </c>
      <c r="AF62" s="343"/>
      <c r="AG62" s="344">
        <v>635141.81999999995</v>
      </c>
      <c r="AH62" s="344">
        <v>130864.72</v>
      </c>
      <c r="AI62" s="343"/>
      <c r="AJ62" s="343"/>
      <c r="AK62" s="343"/>
      <c r="AL62" s="343"/>
      <c r="AM62" s="332">
        <f t="shared" si="7"/>
        <v>1226081.57</v>
      </c>
      <c r="AN62" s="345">
        <f t="shared" si="8"/>
        <v>128487.67</v>
      </c>
      <c r="AO62" s="346">
        <f t="shared" si="9"/>
        <v>1097593.9000000001</v>
      </c>
      <c r="AP62" s="347">
        <f t="shared" si="10"/>
        <v>2660546.5999999996</v>
      </c>
      <c r="AQ62" s="348">
        <f t="shared" si="11"/>
        <v>2279639.04</v>
      </c>
      <c r="AR62" s="257">
        <f t="shared" si="5"/>
        <v>380907.55999999959</v>
      </c>
    </row>
    <row r="63" spans="1:44" ht="14.4" thickBot="1" x14ac:dyDescent="0.3">
      <c r="A63" s="245" t="s">
        <v>31</v>
      </c>
      <c r="B63" s="245" t="s">
        <v>32</v>
      </c>
      <c r="C63" s="283">
        <v>3004</v>
      </c>
      <c r="D63" s="284" t="s">
        <v>864</v>
      </c>
      <c r="E63" t="s">
        <v>2666</v>
      </c>
      <c r="F63" s="321">
        <v>959525.63</v>
      </c>
      <c r="G63" s="321">
        <v>135589.23000000001</v>
      </c>
      <c r="H63" s="321">
        <v>62207.53</v>
      </c>
      <c r="I63" s="320"/>
      <c r="J63"/>
      <c r="K63" s="319">
        <v>60380.04</v>
      </c>
      <c r="L63" s="319">
        <v>178686.01</v>
      </c>
      <c r="M63"/>
      <c r="N63"/>
      <c r="O63" s="319">
        <v>3500</v>
      </c>
      <c r="P63" s="329">
        <v>36687.360000000001</v>
      </c>
      <c r="Q63" s="328"/>
      <c r="R63" s="329">
        <v>1191</v>
      </c>
      <c r="S63" s="328"/>
      <c r="T63"/>
      <c r="U63"/>
      <c r="V63"/>
      <c r="W63" s="319">
        <v>817347.69</v>
      </c>
      <c r="X63" s="342">
        <v>1169074.28</v>
      </c>
      <c r="Y63" s="342">
        <v>230031</v>
      </c>
      <c r="Z63" s="342">
        <v>826.81</v>
      </c>
      <c r="AA63" s="341"/>
      <c r="AB63" s="342">
        <v>682952</v>
      </c>
      <c r="AC63" s="342">
        <v>57000</v>
      </c>
      <c r="AD63" s="344">
        <v>959451.9</v>
      </c>
      <c r="AE63" s="344">
        <v>11600</v>
      </c>
      <c r="AF63" s="344">
        <v>2760</v>
      </c>
      <c r="AG63" s="344">
        <v>506894.83</v>
      </c>
      <c r="AH63" s="344">
        <v>120554.97</v>
      </c>
      <c r="AI63" s="343"/>
      <c r="AJ63" s="343"/>
      <c r="AK63" s="343"/>
      <c r="AL63" s="344">
        <v>960</v>
      </c>
      <c r="AM63" s="332">
        <f t="shared" si="7"/>
        <v>1157322.3900000001</v>
      </c>
      <c r="AN63" s="345">
        <f t="shared" si="8"/>
        <v>37878.36</v>
      </c>
      <c r="AO63" s="346">
        <f t="shared" si="9"/>
        <v>1119444.03</v>
      </c>
      <c r="AP63" s="347">
        <f t="shared" si="10"/>
        <v>2139884.09</v>
      </c>
      <c r="AQ63" s="348">
        <f t="shared" si="11"/>
        <v>1602221.7</v>
      </c>
      <c r="AR63" s="257">
        <f t="shared" si="5"/>
        <v>537662.3899999999</v>
      </c>
    </row>
    <row r="64" spans="1:44" ht="14.4" thickBot="1" x14ac:dyDescent="0.3">
      <c r="A64" s="245" t="s">
        <v>31</v>
      </c>
      <c r="B64" s="245" t="s">
        <v>32</v>
      </c>
      <c r="C64" s="283">
        <v>7236</v>
      </c>
      <c r="D64" s="284" t="s">
        <v>865</v>
      </c>
      <c r="E64" t="s">
        <v>2667</v>
      </c>
      <c r="F64" s="321">
        <v>1103738.05</v>
      </c>
      <c r="G64" s="321">
        <v>66511.05</v>
      </c>
      <c r="H64" s="321">
        <v>110396.3</v>
      </c>
      <c r="I64" s="320"/>
      <c r="J64"/>
      <c r="K64" s="319">
        <v>149188.98000000001</v>
      </c>
      <c r="L64" s="319">
        <v>569003</v>
      </c>
      <c r="M64"/>
      <c r="N64"/>
      <c r="O64" s="319">
        <v>7742</v>
      </c>
      <c r="P64" s="329">
        <v>33270.33</v>
      </c>
      <c r="Q64" s="328"/>
      <c r="R64" s="329">
        <v>1615.26</v>
      </c>
      <c r="S64" s="328"/>
      <c r="T64"/>
      <c r="U64"/>
      <c r="V64" s="319">
        <v>9338.41</v>
      </c>
      <c r="W64" s="319">
        <v>1211807.73</v>
      </c>
      <c r="X64" s="342">
        <v>2049033.98</v>
      </c>
      <c r="Y64" s="341"/>
      <c r="Z64" s="342">
        <v>1193.79</v>
      </c>
      <c r="AA64" s="341"/>
      <c r="AB64" s="342">
        <v>532147.5</v>
      </c>
      <c r="AC64" s="342">
        <v>141400</v>
      </c>
      <c r="AD64" s="344">
        <v>1010259.26</v>
      </c>
      <c r="AE64" s="344">
        <v>8110</v>
      </c>
      <c r="AF64" s="343"/>
      <c r="AG64" s="344">
        <v>896768.36</v>
      </c>
      <c r="AH64" s="344">
        <v>53772</v>
      </c>
      <c r="AI64" s="343"/>
      <c r="AJ64" s="343"/>
      <c r="AK64" s="344">
        <v>642</v>
      </c>
      <c r="AL64" s="344">
        <v>19160</v>
      </c>
      <c r="AM64" s="332">
        <f t="shared" si="7"/>
        <v>1280645.4000000001</v>
      </c>
      <c r="AN64" s="345">
        <f t="shared" si="8"/>
        <v>34885.590000000004</v>
      </c>
      <c r="AO64" s="346">
        <f t="shared" si="9"/>
        <v>1245759.81</v>
      </c>
      <c r="AP64" s="347">
        <f t="shared" si="10"/>
        <v>2723775.27</v>
      </c>
      <c r="AQ64" s="348">
        <f t="shared" si="11"/>
        <v>1988711.62</v>
      </c>
      <c r="AR64" s="257">
        <f t="shared" si="5"/>
        <v>735063.64999999991</v>
      </c>
    </row>
    <row r="65" spans="1:44" ht="14.4" thickBot="1" x14ac:dyDescent="0.3">
      <c r="A65" s="245" t="s">
        <v>31</v>
      </c>
      <c r="B65" s="245" t="s">
        <v>32</v>
      </c>
      <c r="C65" s="283">
        <v>5706</v>
      </c>
      <c r="D65" s="284" t="s">
        <v>866</v>
      </c>
      <c r="E65" t="s">
        <v>2669</v>
      </c>
      <c r="F65" s="321">
        <v>989230.56</v>
      </c>
      <c r="G65" s="321">
        <v>211482</v>
      </c>
      <c r="H65" s="321">
        <v>431259.29</v>
      </c>
      <c r="I65" s="320"/>
      <c r="J65"/>
      <c r="K65" s="319">
        <v>366012.99</v>
      </c>
      <c r="L65" s="319">
        <v>361677.22</v>
      </c>
      <c r="M65"/>
      <c r="N65"/>
      <c r="O65" s="319">
        <v>1450</v>
      </c>
      <c r="P65" s="329">
        <v>62276.54</v>
      </c>
      <c r="Q65" s="328"/>
      <c r="R65" s="329">
        <v>1793</v>
      </c>
      <c r="S65" s="328"/>
      <c r="T65"/>
      <c r="U65"/>
      <c r="V65" s="319">
        <v>-885891.18</v>
      </c>
      <c r="W65" s="319">
        <v>2590732.39</v>
      </c>
      <c r="X65" s="342">
        <v>1906260.17</v>
      </c>
      <c r="Y65" s="342">
        <v>76020</v>
      </c>
      <c r="Z65" s="342">
        <v>1019.73</v>
      </c>
      <c r="AA65" s="341"/>
      <c r="AB65" s="342">
        <v>1821820</v>
      </c>
      <c r="AC65" s="342">
        <v>230960</v>
      </c>
      <c r="AD65" s="344">
        <v>2401836</v>
      </c>
      <c r="AE65" s="344">
        <v>13860</v>
      </c>
      <c r="AF65" s="343"/>
      <c r="AG65" s="344">
        <v>997922.35</v>
      </c>
      <c r="AH65" s="344">
        <v>33160.239999999998</v>
      </c>
      <c r="AI65" s="343"/>
      <c r="AJ65" s="343"/>
      <c r="AK65" s="343"/>
      <c r="AL65" s="343"/>
      <c r="AM65" s="332">
        <f t="shared" si="7"/>
        <v>1631971.85</v>
      </c>
      <c r="AN65" s="345">
        <f t="shared" si="8"/>
        <v>64069.54</v>
      </c>
      <c r="AO65" s="346">
        <f t="shared" si="9"/>
        <v>1567902.31</v>
      </c>
      <c r="AP65" s="347">
        <f t="shared" si="10"/>
        <v>4036079.9</v>
      </c>
      <c r="AQ65" s="348">
        <f t="shared" si="11"/>
        <v>3446778.5900000003</v>
      </c>
      <c r="AR65" s="257">
        <f t="shared" si="5"/>
        <v>589301.30999999959</v>
      </c>
    </row>
    <row r="66" spans="1:44" s="279" customFormat="1" ht="14.4" thickBot="1" x14ac:dyDescent="0.3">
      <c r="A66" s="254" t="s">
        <v>31</v>
      </c>
      <c r="B66" s="254" t="s">
        <v>32</v>
      </c>
      <c r="C66" s="286">
        <v>1949</v>
      </c>
      <c r="D66" s="287" t="s">
        <v>867</v>
      </c>
      <c r="E66" t="s">
        <v>2670</v>
      </c>
      <c r="F66" s="321">
        <v>2349085.91</v>
      </c>
      <c r="G66" s="321">
        <v>77798.5</v>
      </c>
      <c r="H66" s="321">
        <v>32779.4</v>
      </c>
      <c r="I66" s="320"/>
      <c r="J66"/>
      <c r="K66" s="319">
        <v>983844.86</v>
      </c>
      <c r="L66" s="319">
        <v>369720.85</v>
      </c>
      <c r="M66"/>
      <c r="N66"/>
      <c r="O66" s="319">
        <v>4740</v>
      </c>
      <c r="P66" s="329">
        <v>47401.43</v>
      </c>
      <c r="Q66" s="328"/>
      <c r="R66" s="329">
        <v>220.11</v>
      </c>
      <c r="S66" s="328"/>
      <c r="T66"/>
      <c r="U66"/>
      <c r="V66" s="319">
        <v>264091.51</v>
      </c>
      <c r="W66" s="319">
        <v>2642678.98</v>
      </c>
      <c r="X66" s="342">
        <v>2058124.43</v>
      </c>
      <c r="Y66" s="341"/>
      <c r="Z66" s="342">
        <v>2048.11</v>
      </c>
      <c r="AA66" s="341"/>
      <c r="AB66" s="342">
        <v>1222844</v>
      </c>
      <c r="AC66" s="342">
        <v>94200</v>
      </c>
      <c r="AD66" s="344">
        <v>1524388</v>
      </c>
      <c r="AE66" s="344">
        <v>5860</v>
      </c>
      <c r="AF66" s="343"/>
      <c r="AG66" s="344">
        <v>740859.56</v>
      </c>
      <c r="AH66" s="344">
        <v>189718.89</v>
      </c>
      <c r="AI66" s="343"/>
      <c r="AJ66" s="344">
        <v>62292.6</v>
      </c>
      <c r="AK66" s="343"/>
      <c r="AL66" s="343"/>
      <c r="AM66" s="332">
        <f t="shared" si="7"/>
        <v>2459663.81</v>
      </c>
      <c r="AN66" s="345">
        <f t="shared" si="8"/>
        <v>47621.54</v>
      </c>
      <c r="AO66" s="346">
        <f t="shared" si="9"/>
        <v>2412042.27</v>
      </c>
      <c r="AP66" s="347">
        <f t="shared" si="10"/>
        <v>3377216.54</v>
      </c>
      <c r="AQ66" s="348">
        <f t="shared" si="11"/>
        <v>2523119.0500000003</v>
      </c>
      <c r="AR66" s="257">
        <f t="shared" si="5"/>
        <v>854097.48999999976</v>
      </c>
    </row>
    <row r="67" spans="1:44" ht="14.4" thickBot="1" x14ac:dyDescent="0.3">
      <c r="A67" s="245" t="s">
        <v>31</v>
      </c>
      <c r="B67" s="245" t="s">
        <v>32</v>
      </c>
      <c r="C67" s="283">
        <v>3449</v>
      </c>
      <c r="D67" s="284" t="s">
        <v>868</v>
      </c>
      <c r="E67" t="s">
        <v>2673</v>
      </c>
      <c r="F67" s="321">
        <v>945460.07</v>
      </c>
      <c r="G67" s="321">
        <v>36310.25</v>
      </c>
      <c r="H67" s="321">
        <v>113572.04</v>
      </c>
      <c r="I67" s="320"/>
      <c r="J67"/>
      <c r="K67" s="319">
        <v>752799</v>
      </c>
      <c r="L67" s="319">
        <v>381187.16</v>
      </c>
      <c r="M67"/>
      <c r="N67"/>
      <c r="O67" s="319">
        <v>6000</v>
      </c>
      <c r="P67" s="329">
        <v>144570.18</v>
      </c>
      <c r="Q67" s="328"/>
      <c r="R67" s="329">
        <v>1574.5</v>
      </c>
      <c r="S67" s="328"/>
      <c r="T67"/>
      <c r="U67"/>
      <c r="V67" s="319">
        <v>423705.73</v>
      </c>
      <c r="W67" s="319">
        <v>1770327</v>
      </c>
      <c r="X67" s="342">
        <v>1206536.9099999999</v>
      </c>
      <c r="Y67" s="342">
        <v>25000</v>
      </c>
      <c r="Z67" s="342">
        <v>1153.18</v>
      </c>
      <c r="AA67" s="341"/>
      <c r="AB67" s="342">
        <v>729736</v>
      </c>
      <c r="AC67" s="342">
        <v>12000</v>
      </c>
      <c r="AD67" s="344">
        <v>1164440</v>
      </c>
      <c r="AE67" s="344">
        <v>14660</v>
      </c>
      <c r="AF67" s="343"/>
      <c r="AG67" s="344">
        <v>816812.4</v>
      </c>
      <c r="AH67" s="344">
        <v>86296.08</v>
      </c>
      <c r="AI67" s="343"/>
      <c r="AJ67" s="344">
        <v>9066.5</v>
      </c>
      <c r="AK67" s="343"/>
      <c r="AL67" s="343"/>
      <c r="AM67" s="332">
        <f t="shared" si="7"/>
        <v>1095342.3599999999</v>
      </c>
      <c r="AN67" s="345">
        <f t="shared" si="8"/>
        <v>146144.68</v>
      </c>
      <c r="AO67" s="346">
        <f t="shared" si="9"/>
        <v>949197.67999999993</v>
      </c>
      <c r="AP67" s="347">
        <f t="shared" si="10"/>
        <v>1974426.0899999999</v>
      </c>
      <c r="AQ67" s="348">
        <f t="shared" si="11"/>
        <v>2091274.98</v>
      </c>
      <c r="AR67" s="257">
        <f t="shared" si="5"/>
        <v>-116848.89000000013</v>
      </c>
    </row>
    <row r="68" spans="1:44" ht="14.4" thickBot="1" x14ac:dyDescent="0.3">
      <c r="A68" s="245" t="s">
        <v>31</v>
      </c>
      <c r="B68" s="245" t="s">
        <v>32</v>
      </c>
      <c r="C68" s="283">
        <v>4604</v>
      </c>
      <c r="D68" s="284" t="s">
        <v>869</v>
      </c>
      <c r="E68" t="s">
        <v>2674</v>
      </c>
      <c r="F68" s="321">
        <v>1124519.8899999999</v>
      </c>
      <c r="G68" s="321">
        <v>29195.34</v>
      </c>
      <c r="H68" s="321">
        <v>134627.37</v>
      </c>
      <c r="I68" s="320"/>
      <c r="J68"/>
      <c r="K68" s="319">
        <v>837275.01</v>
      </c>
      <c r="L68" s="319">
        <v>716490.22</v>
      </c>
      <c r="M68"/>
      <c r="N68"/>
      <c r="O68" s="319">
        <v>19800</v>
      </c>
      <c r="P68" s="329">
        <v>70756.67</v>
      </c>
      <c r="Q68" s="328"/>
      <c r="R68" s="329">
        <v>5791.11</v>
      </c>
      <c r="S68" s="328"/>
      <c r="T68"/>
      <c r="U68"/>
      <c r="V68" s="319">
        <v>-880900.2</v>
      </c>
      <c r="W68" s="319">
        <v>3470807.24</v>
      </c>
      <c r="X68" s="342">
        <v>1083576.5</v>
      </c>
      <c r="Y68" s="342">
        <v>125000</v>
      </c>
      <c r="Z68" s="342">
        <v>1171.9000000000001</v>
      </c>
      <c r="AA68" s="341"/>
      <c r="AB68" s="342">
        <v>841424.5</v>
      </c>
      <c r="AC68" s="342">
        <v>1500</v>
      </c>
      <c r="AD68" s="344">
        <v>1120258.5</v>
      </c>
      <c r="AE68" s="344">
        <v>5460</v>
      </c>
      <c r="AF68" s="343"/>
      <c r="AG68" s="344">
        <v>722180.06</v>
      </c>
      <c r="AH68" s="344">
        <v>48921.33</v>
      </c>
      <c r="AI68" s="343"/>
      <c r="AJ68" s="343"/>
      <c r="AK68" s="343"/>
      <c r="AL68" s="343"/>
      <c r="AM68" s="332">
        <f t="shared" si="7"/>
        <v>1288342.6000000001</v>
      </c>
      <c r="AN68" s="345">
        <f t="shared" si="8"/>
        <v>76547.78</v>
      </c>
      <c r="AO68" s="346">
        <f t="shared" si="9"/>
        <v>1211794.82</v>
      </c>
      <c r="AP68" s="347">
        <f t="shared" si="10"/>
        <v>2052672.9</v>
      </c>
      <c r="AQ68" s="348">
        <f t="shared" si="11"/>
        <v>1896819.8900000001</v>
      </c>
      <c r="AR68" s="257">
        <f t="shared" si="5"/>
        <v>155853.00999999978</v>
      </c>
    </row>
    <row r="69" spans="1:44" ht="14.4" thickBot="1" x14ac:dyDescent="0.3">
      <c r="A69" s="245" t="s">
        <v>31</v>
      </c>
      <c r="B69" s="245" t="s">
        <v>32</v>
      </c>
      <c r="C69" s="283">
        <v>2993</v>
      </c>
      <c r="D69" s="284" t="s">
        <v>870</v>
      </c>
      <c r="E69" t="s">
        <v>2675</v>
      </c>
      <c r="F69" s="321">
        <v>311917</v>
      </c>
      <c r="G69" s="321">
        <v>136332.57</v>
      </c>
      <c r="H69" s="321">
        <v>31197.67</v>
      </c>
      <c r="I69" s="320"/>
      <c r="J69"/>
      <c r="K69" s="319">
        <v>159460.56</v>
      </c>
      <c r="L69" s="319">
        <v>639973.76</v>
      </c>
      <c r="M69"/>
      <c r="N69"/>
      <c r="O69" s="319">
        <v>3500</v>
      </c>
      <c r="P69" s="329">
        <v>99830.47</v>
      </c>
      <c r="Q69" s="328"/>
      <c r="R69" s="329">
        <v>1640</v>
      </c>
      <c r="S69" s="328"/>
      <c r="T69"/>
      <c r="U69"/>
      <c r="V69" s="319">
        <v>-201765.25</v>
      </c>
      <c r="W69" s="319">
        <v>1201384.94</v>
      </c>
      <c r="X69" s="342">
        <v>1025672.52</v>
      </c>
      <c r="Y69" s="342">
        <v>100000</v>
      </c>
      <c r="Z69" s="342">
        <v>365.75</v>
      </c>
      <c r="AA69" s="341"/>
      <c r="AB69" s="342">
        <v>969840</v>
      </c>
      <c r="AC69" s="342">
        <v>6000</v>
      </c>
      <c r="AD69" s="344">
        <v>1314615</v>
      </c>
      <c r="AE69" s="343"/>
      <c r="AF69" s="343"/>
      <c r="AG69" s="344">
        <v>564810.92000000004</v>
      </c>
      <c r="AH69" s="344">
        <v>48160.95</v>
      </c>
      <c r="AI69" s="343"/>
      <c r="AJ69" s="343"/>
      <c r="AK69" s="343"/>
      <c r="AL69" s="343"/>
      <c r="AM69" s="332">
        <f t="shared" si="7"/>
        <v>479447.24</v>
      </c>
      <c r="AN69" s="345">
        <f t="shared" si="8"/>
        <v>101470.47</v>
      </c>
      <c r="AO69" s="346">
        <f t="shared" si="9"/>
        <v>377976.77</v>
      </c>
      <c r="AP69" s="347">
        <f t="shared" si="10"/>
        <v>2101878.27</v>
      </c>
      <c r="AQ69" s="348">
        <f t="shared" si="11"/>
        <v>1927586.8699999999</v>
      </c>
      <c r="AR69" s="257">
        <f t="shared" ref="AR69:AR132" si="12">AP69-AQ69</f>
        <v>174291.40000000014</v>
      </c>
    </row>
    <row r="70" spans="1:44" ht="14.4" thickBot="1" x14ac:dyDescent="0.3">
      <c r="A70" s="245" t="s">
        <v>31</v>
      </c>
      <c r="B70" s="245" t="s">
        <v>32</v>
      </c>
      <c r="C70" s="283">
        <v>4393</v>
      </c>
      <c r="D70" s="284" t="s">
        <v>871</v>
      </c>
      <c r="E70" t="s">
        <v>2677</v>
      </c>
      <c r="F70" s="321">
        <v>538045.06000000006</v>
      </c>
      <c r="G70" s="321">
        <v>40953.01</v>
      </c>
      <c r="H70" s="321">
        <v>199666.31</v>
      </c>
      <c r="I70" s="320"/>
      <c r="J70"/>
      <c r="K70" s="319">
        <v>346633.12</v>
      </c>
      <c r="L70" s="319">
        <v>324015.90000000002</v>
      </c>
      <c r="M70"/>
      <c r="N70"/>
      <c r="O70" s="319">
        <v>3400</v>
      </c>
      <c r="P70" s="329">
        <v>130600</v>
      </c>
      <c r="Q70" s="328"/>
      <c r="R70" s="329">
        <v>342.6</v>
      </c>
      <c r="S70" s="328"/>
      <c r="T70"/>
      <c r="U70"/>
      <c r="V70"/>
      <c r="W70" s="319">
        <v>934454.85</v>
      </c>
      <c r="X70" s="342">
        <v>1275910.82</v>
      </c>
      <c r="Y70" s="342">
        <v>548360</v>
      </c>
      <c r="Z70" s="342">
        <v>398.41</v>
      </c>
      <c r="AA70" s="341"/>
      <c r="AB70" s="342">
        <v>1684480</v>
      </c>
      <c r="AC70" s="342">
        <v>9000</v>
      </c>
      <c r="AD70" s="344">
        <v>2002410</v>
      </c>
      <c r="AE70" s="344">
        <v>14040</v>
      </c>
      <c r="AF70" s="343"/>
      <c r="AG70" s="344">
        <v>1097798.3999999999</v>
      </c>
      <c r="AH70" s="344">
        <v>14924.88</v>
      </c>
      <c r="AI70" s="343"/>
      <c r="AJ70" s="343"/>
      <c r="AK70" s="343"/>
      <c r="AL70" s="344">
        <v>8460</v>
      </c>
      <c r="AM70" s="332">
        <f t="shared" si="7"/>
        <v>778664.38000000012</v>
      </c>
      <c r="AN70" s="345">
        <f t="shared" si="8"/>
        <v>130942.6</v>
      </c>
      <c r="AO70" s="346">
        <f t="shared" si="9"/>
        <v>647721.78000000014</v>
      </c>
      <c r="AP70" s="347">
        <f t="shared" si="10"/>
        <v>3518149.23</v>
      </c>
      <c r="AQ70" s="348">
        <f t="shared" si="11"/>
        <v>3137633.28</v>
      </c>
      <c r="AR70" s="257">
        <f t="shared" si="12"/>
        <v>380515.95000000019</v>
      </c>
    </row>
    <row r="71" spans="1:44" ht="14.4" thickBot="1" x14ac:dyDescent="0.3">
      <c r="A71" s="245" t="s">
        <v>31</v>
      </c>
      <c r="B71" s="245" t="s">
        <v>32</v>
      </c>
      <c r="C71" s="283">
        <v>2760</v>
      </c>
      <c r="D71" s="284" t="s">
        <v>872</v>
      </c>
      <c r="E71" t="s">
        <v>2678</v>
      </c>
      <c r="F71" s="321">
        <v>547328.14</v>
      </c>
      <c r="G71" s="321">
        <v>7209.42</v>
      </c>
      <c r="H71" s="321">
        <v>88115.199999999997</v>
      </c>
      <c r="I71" s="320"/>
      <c r="J71"/>
      <c r="K71" s="319">
        <v>175479.92</v>
      </c>
      <c r="L71" s="319">
        <v>336587.11</v>
      </c>
      <c r="M71"/>
      <c r="N71"/>
      <c r="O71" s="319">
        <v>0</v>
      </c>
      <c r="P71" s="329">
        <v>48075</v>
      </c>
      <c r="Q71" s="328"/>
      <c r="R71" s="329">
        <v>987.2</v>
      </c>
      <c r="S71" s="328"/>
      <c r="T71"/>
      <c r="U71"/>
      <c r="V71" s="319">
        <v>-1131378.26</v>
      </c>
      <c r="W71" s="319">
        <v>1881601.57</v>
      </c>
      <c r="X71" s="342">
        <v>1355532.35</v>
      </c>
      <c r="Y71" s="341"/>
      <c r="Z71" s="342">
        <v>529.6</v>
      </c>
      <c r="AA71" s="341"/>
      <c r="AB71" s="342">
        <v>954474.6</v>
      </c>
      <c r="AC71" s="342">
        <v>104700</v>
      </c>
      <c r="AD71" s="344">
        <v>1338742.6000000001</v>
      </c>
      <c r="AE71" s="344">
        <v>14400</v>
      </c>
      <c r="AF71" s="343"/>
      <c r="AG71" s="344">
        <v>524648.29</v>
      </c>
      <c r="AH71" s="344">
        <v>173551.38</v>
      </c>
      <c r="AI71" s="343"/>
      <c r="AJ71" s="343"/>
      <c r="AK71" s="343"/>
      <c r="AL71" s="344">
        <v>8460</v>
      </c>
      <c r="AM71" s="332">
        <f t="shared" si="7"/>
        <v>642652.76</v>
      </c>
      <c r="AN71" s="345">
        <f t="shared" si="8"/>
        <v>49062.2</v>
      </c>
      <c r="AO71" s="346">
        <f t="shared" si="9"/>
        <v>593590.56000000006</v>
      </c>
      <c r="AP71" s="347">
        <f t="shared" si="10"/>
        <v>2415236.5500000003</v>
      </c>
      <c r="AQ71" s="348">
        <f t="shared" si="11"/>
        <v>2059802.27</v>
      </c>
      <c r="AR71" s="257">
        <f t="shared" si="12"/>
        <v>355434.28000000026</v>
      </c>
    </row>
    <row r="72" spans="1:44" ht="14.4" thickBot="1" x14ac:dyDescent="0.3">
      <c r="A72" s="245" t="s">
        <v>31</v>
      </c>
      <c r="B72" s="245" t="s">
        <v>32</v>
      </c>
      <c r="C72" s="283">
        <v>4335</v>
      </c>
      <c r="D72" s="284" t="s">
        <v>873</v>
      </c>
      <c r="E72" t="s">
        <v>2679</v>
      </c>
      <c r="F72" s="321">
        <v>655167.47</v>
      </c>
      <c r="G72" s="321">
        <v>80551.5</v>
      </c>
      <c r="H72" s="321">
        <v>58011.8</v>
      </c>
      <c r="I72" s="320"/>
      <c r="J72"/>
      <c r="K72" s="319">
        <v>372772.45</v>
      </c>
      <c r="L72" s="319">
        <v>207895.18</v>
      </c>
      <c r="M72"/>
      <c r="N72"/>
      <c r="O72" s="319">
        <v>5220</v>
      </c>
      <c r="P72" s="329">
        <v>39807.019999999997</v>
      </c>
      <c r="Q72" s="328"/>
      <c r="R72" s="329">
        <v>450</v>
      </c>
      <c r="S72" s="328"/>
      <c r="T72"/>
      <c r="U72"/>
      <c r="V72" s="319">
        <v>-1604523.69</v>
      </c>
      <c r="W72" s="319">
        <v>2618687.59</v>
      </c>
      <c r="X72" s="342">
        <v>1149351.8600000001</v>
      </c>
      <c r="Y72" s="341"/>
      <c r="Z72" s="342">
        <v>658.07</v>
      </c>
      <c r="AA72" s="341"/>
      <c r="AB72" s="342">
        <v>576520</v>
      </c>
      <c r="AC72" s="342">
        <v>59960</v>
      </c>
      <c r="AD72" s="344">
        <v>872390</v>
      </c>
      <c r="AE72" s="344">
        <v>15350</v>
      </c>
      <c r="AF72" s="343"/>
      <c r="AG72" s="344">
        <v>462486.37</v>
      </c>
      <c r="AH72" s="344">
        <v>121506.08</v>
      </c>
      <c r="AI72" s="343"/>
      <c r="AJ72" s="343"/>
      <c r="AK72" s="343"/>
      <c r="AL72" s="343"/>
      <c r="AM72" s="332">
        <f t="shared" si="7"/>
        <v>793730.77</v>
      </c>
      <c r="AN72" s="345">
        <f t="shared" si="8"/>
        <v>40257.019999999997</v>
      </c>
      <c r="AO72" s="346">
        <f t="shared" si="9"/>
        <v>753473.75</v>
      </c>
      <c r="AP72" s="347">
        <f t="shared" si="10"/>
        <v>1786489.9300000002</v>
      </c>
      <c r="AQ72" s="348">
        <f t="shared" si="11"/>
        <v>1471732.4500000002</v>
      </c>
      <c r="AR72" s="257">
        <f t="shared" si="12"/>
        <v>314757.48</v>
      </c>
    </row>
    <row r="73" spans="1:44" ht="14.4" thickBot="1" x14ac:dyDescent="0.3">
      <c r="A73" s="245" t="s">
        <v>31</v>
      </c>
      <c r="B73" s="245" t="s">
        <v>32</v>
      </c>
      <c r="C73" s="283">
        <v>2477</v>
      </c>
      <c r="D73" s="284" t="s">
        <v>874</v>
      </c>
      <c r="E73" t="s">
        <v>2680</v>
      </c>
      <c r="F73" s="321">
        <v>363705.12</v>
      </c>
      <c r="G73" s="321">
        <v>311468.71999999997</v>
      </c>
      <c r="H73" s="321">
        <v>47208.480000000003</v>
      </c>
      <c r="I73" s="320"/>
      <c r="J73"/>
      <c r="K73" s="319">
        <v>24433.18</v>
      </c>
      <c r="L73" s="319">
        <v>687851.02</v>
      </c>
      <c r="M73"/>
      <c r="N73"/>
      <c r="O73" s="319">
        <v>4900</v>
      </c>
      <c r="P73" s="329">
        <v>53477.29</v>
      </c>
      <c r="Q73" s="328"/>
      <c r="R73" s="329">
        <v>1009.74</v>
      </c>
      <c r="S73" s="328"/>
      <c r="T73"/>
      <c r="U73"/>
      <c r="V73" s="319">
        <v>-1175489.47</v>
      </c>
      <c r="W73" s="319">
        <v>2255161.35</v>
      </c>
      <c r="X73" s="342">
        <v>1000737.5</v>
      </c>
      <c r="Y73" s="342">
        <v>375000</v>
      </c>
      <c r="Z73" s="342">
        <v>389.38</v>
      </c>
      <c r="AA73" s="341"/>
      <c r="AB73" s="342">
        <v>890176</v>
      </c>
      <c r="AC73" s="342">
        <v>75600</v>
      </c>
      <c r="AD73" s="344">
        <v>1066449</v>
      </c>
      <c r="AE73" s="344">
        <v>5460</v>
      </c>
      <c r="AF73" s="343"/>
      <c r="AG73" s="344">
        <v>821152.59</v>
      </c>
      <c r="AH73" s="344">
        <v>144773.68</v>
      </c>
      <c r="AI73" s="343"/>
      <c r="AJ73" s="343"/>
      <c r="AK73" s="343"/>
      <c r="AL73" s="344">
        <v>8460</v>
      </c>
      <c r="AM73" s="332">
        <f t="shared" si="7"/>
        <v>722382.32</v>
      </c>
      <c r="AN73" s="345">
        <f t="shared" si="8"/>
        <v>54487.03</v>
      </c>
      <c r="AO73" s="346">
        <f t="shared" si="9"/>
        <v>667895.28999999992</v>
      </c>
      <c r="AP73" s="347">
        <f t="shared" si="10"/>
        <v>2341902.88</v>
      </c>
      <c r="AQ73" s="348">
        <f t="shared" si="11"/>
        <v>2046295.2699999998</v>
      </c>
      <c r="AR73" s="257">
        <f t="shared" si="12"/>
        <v>295607.6100000001</v>
      </c>
    </row>
    <row r="74" spans="1:44" ht="14.4" thickBot="1" x14ac:dyDescent="0.3">
      <c r="A74" s="245" t="s">
        <v>31</v>
      </c>
      <c r="B74" s="245" t="s">
        <v>32</v>
      </c>
      <c r="C74" s="283">
        <v>5216</v>
      </c>
      <c r="D74" s="284" t="s">
        <v>875</v>
      </c>
      <c r="E74" t="s">
        <v>2681</v>
      </c>
      <c r="F74" s="321">
        <v>475520.44</v>
      </c>
      <c r="G74" s="321">
        <v>525030.41</v>
      </c>
      <c r="H74" s="321">
        <v>66059.539999999994</v>
      </c>
      <c r="I74" s="320"/>
      <c r="J74"/>
      <c r="K74" s="319">
        <v>552175.04</v>
      </c>
      <c r="L74" s="319">
        <v>193002.05</v>
      </c>
      <c r="M74"/>
      <c r="N74"/>
      <c r="O74" s="319">
        <v>4900</v>
      </c>
      <c r="P74" s="329">
        <v>134069.42000000001</v>
      </c>
      <c r="Q74" s="328"/>
      <c r="R74" s="329">
        <v>3797.48</v>
      </c>
      <c r="S74" s="328"/>
      <c r="T74"/>
      <c r="U74"/>
      <c r="V74" s="319">
        <v>-769112.62</v>
      </c>
      <c r="W74" s="319">
        <v>2065017.96</v>
      </c>
      <c r="X74" s="342">
        <v>1822909.96</v>
      </c>
      <c r="Y74" s="341"/>
      <c r="Z74" s="341"/>
      <c r="AA74" s="341"/>
      <c r="AB74" s="342">
        <v>825815</v>
      </c>
      <c r="AC74" s="342">
        <v>4945</v>
      </c>
      <c r="AD74" s="344">
        <v>1262777</v>
      </c>
      <c r="AE74" s="344">
        <v>9640</v>
      </c>
      <c r="AF74" s="343"/>
      <c r="AG74" s="344">
        <v>931510.67</v>
      </c>
      <c r="AH74" s="344">
        <v>62139.1</v>
      </c>
      <c r="AI74" s="343"/>
      <c r="AJ74" s="343"/>
      <c r="AK74" s="343"/>
      <c r="AL74" s="344">
        <v>14487.95</v>
      </c>
      <c r="AM74" s="332">
        <f t="shared" si="7"/>
        <v>1066610.3900000001</v>
      </c>
      <c r="AN74" s="345">
        <f t="shared" si="8"/>
        <v>137866.90000000002</v>
      </c>
      <c r="AO74" s="346">
        <f t="shared" si="9"/>
        <v>928743.49000000011</v>
      </c>
      <c r="AP74" s="347">
        <f t="shared" si="10"/>
        <v>2653669.96</v>
      </c>
      <c r="AQ74" s="348">
        <f t="shared" si="11"/>
        <v>2280554.7200000002</v>
      </c>
      <c r="AR74" s="257">
        <f t="shared" si="12"/>
        <v>373115.23999999976</v>
      </c>
    </row>
    <row r="75" spans="1:44" s="255" customFormat="1" ht="14.4" thickBot="1" x14ac:dyDescent="0.3">
      <c r="A75" s="245" t="s">
        <v>31</v>
      </c>
      <c r="B75" s="245" t="s">
        <v>32</v>
      </c>
      <c r="C75" s="283">
        <v>5544</v>
      </c>
      <c r="D75" s="284" t="s">
        <v>876</v>
      </c>
      <c r="E75" t="s">
        <v>2682</v>
      </c>
      <c r="F75" s="321">
        <v>1129206.98</v>
      </c>
      <c r="G75" s="321">
        <v>434974.56</v>
      </c>
      <c r="H75" s="321">
        <v>246982.42</v>
      </c>
      <c r="I75" s="320"/>
      <c r="J75"/>
      <c r="K75" s="319">
        <v>348874.74</v>
      </c>
      <c r="L75" s="319">
        <v>445824.95</v>
      </c>
      <c r="M75"/>
      <c r="N75"/>
      <c r="O75" s="319">
        <v>3000</v>
      </c>
      <c r="P75" s="329">
        <v>55648.160000000003</v>
      </c>
      <c r="Q75" s="328"/>
      <c r="R75" s="329">
        <v>3635.34</v>
      </c>
      <c r="S75" s="328"/>
      <c r="T75"/>
      <c r="U75"/>
      <c r="V75" s="319">
        <v>-435525.58</v>
      </c>
      <c r="W75" s="319">
        <v>2127187.88</v>
      </c>
      <c r="X75" s="342">
        <v>2290163.0499999998</v>
      </c>
      <c r="Y75" s="342">
        <v>165800</v>
      </c>
      <c r="Z75" s="342">
        <v>1245.3599999999999</v>
      </c>
      <c r="AA75" s="341"/>
      <c r="AB75" s="342">
        <v>1037008</v>
      </c>
      <c r="AC75" s="342">
        <v>136800</v>
      </c>
      <c r="AD75" s="344">
        <v>1730379</v>
      </c>
      <c r="AE75" s="344">
        <v>27522</v>
      </c>
      <c r="AF75" s="343"/>
      <c r="AG75" s="344">
        <v>838968.65</v>
      </c>
      <c r="AH75" s="344">
        <v>182228.91</v>
      </c>
      <c r="AI75" s="343"/>
      <c r="AJ75" s="343"/>
      <c r="AK75" s="343"/>
      <c r="AL75" s="343"/>
      <c r="AM75" s="332">
        <f t="shared" ref="AM75:AM138" si="13">SUM(F75:I75)</f>
        <v>1811163.96</v>
      </c>
      <c r="AN75" s="345">
        <f t="shared" ref="AN75:AN138" si="14">SUM(P75:S75)</f>
        <v>59283.5</v>
      </c>
      <c r="AO75" s="346">
        <f t="shared" ref="AO75:AO138" si="15">AM75-AN75</f>
        <v>1751880.46</v>
      </c>
      <c r="AP75" s="347">
        <f t="shared" ref="AP75:AP138" si="16">SUM(X75:AC75)</f>
        <v>3631016.4099999997</v>
      </c>
      <c r="AQ75" s="348">
        <f t="shared" ref="AQ75:AQ138" si="17">SUM(AD75:AL75)</f>
        <v>2779098.56</v>
      </c>
      <c r="AR75" s="257">
        <f t="shared" si="12"/>
        <v>851917.84999999963</v>
      </c>
    </row>
    <row r="76" spans="1:44" ht="14.4" thickBot="1" x14ac:dyDescent="0.3">
      <c r="A76" s="245" t="s">
        <v>31</v>
      </c>
      <c r="B76" s="245" t="s">
        <v>32</v>
      </c>
      <c r="C76" s="283">
        <v>2866</v>
      </c>
      <c r="D76" s="284" t="s">
        <v>877</v>
      </c>
      <c r="E76" t="s">
        <v>2816</v>
      </c>
      <c r="F76" s="321">
        <v>1333970.1499999999</v>
      </c>
      <c r="G76" s="321">
        <v>273488.5</v>
      </c>
      <c r="H76" s="321">
        <v>134786.32</v>
      </c>
      <c r="I76" s="320"/>
      <c r="J76"/>
      <c r="K76" s="319">
        <v>682970.11</v>
      </c>
      <c r="L76" s="319">
        <v>724037.7</v>
      </c>
      <c r="M76"/>
      <c r="N76"/>
      <c r="O76" s="319">
        <v>71521</v>
      </c>
      <c r="P76" s="329">
        <v>63483.64</v>
      </c>
      <c r="Q76" s="328"/>
      <c r="R76" s="329">
        <v>3528.14</v>
      </c>
      <c r="S76" s="328"/>
      <c r="T76"/>
      <c r="U76"/>
      <c r="V76" s="319">
        <v>-403690.35</v>
      </c>
      <c r="W76" s="319">
        <v>3692657.78</v>
      </c>
      <c r="X76" s="342">
        <v>1097787.52</v>
      </c>
      <c r="Y76" s="342">
        <v>125818</v>
      </c>
      <c r="Z76" s="342">
        <v>1664.27</v>
      </c>
      <c r="AA76" s="341"/>
      <c r="AB76" s="342">
        <v>1338374</v>
      </c>
      <c r="AC76" s="342">
        <v>104000</v>
      </c>
      <c r="AD76" s="344">
        <v>1686387</v>
      </c>
      <c r="AE76" s="344">
        <v>2100</v>
      </c>
      <c r="AF76" s="344">
        <v>8500</v>
      </c>
      <c r="AG76" s="344">
        <v>831454.5</v>
      </c>
      <c r="AH76" s="344">
        <v>417449.72</v>
      </c>
      <c r="AI76" s="343"/>
      <c r="AJ76" s="343"/>
      <c r="AK76" s="343"/>
      <c r="AL76" s="343"/>
      <c r="AM76" s="332">
        <f t="shared" si="13"/>
        <v>1742244.97</v>
      </c>
      <c r="AN76" s="345">
        <f t="shared" si="14"/>
        <v>67011.78</v>
      </c>
      <c r="AO76" s="346">
        <f t="shared" si="15"/>
        <v>1675233.19</v>
      </c>
      <c r="AP76" s="347">
        <f t="shared" si="16"/>
        <v>2667643.79</v>
      </c>
      <c r="AQ76" s="348">
        <f t="shared" si="17"/>
        <v>2945891.2199999997</v>
      </c>
      <c r="AR76" s="257">
        <f t="shared" si="12"/>
        <v>-278247.4299999997</v>
      </c>
    </row>
    <row r="77" spans="1:44" ht="14.4" thickBot="1" x14ac:dyDescent="0.3">
      <c r="A77" s="245" t="s">
        <v>33</v>
      </c>
      <c r="B77" s="245" t="s">
        <v>34</v>
      </c>
      <c r="C77" s="283">
        <v>3680</v>
      </c>
      <c r="D77" s="284" t="s">
        <v>878</v>
      </c>
      <c r="E77" t="s">
        <v>2683</v>
      </c>
      <c r="F77" s="321">
        <v>130965.26</v>
      </c>
      <c r="G77" s="321">
        <v>83343</v>
      </c>
      <c r="H77" s="321">
        <v>87487.51</v>
      </c>
      <c r="I77" s="320"/>
      <c r="J77"/>
      <c r="K77" s="319">
        <v>2378791.19</v>
      </c>
      <c r="L77" s="319">
        <v>176963.96</v>
      </c>
      <c r="M77"/>
      <c r="N77"/>
      <c r="O77" s="319">
        <v>0</v>
      </c>
      <c r="P77" s="329">
        <v>98896.36</v>
      </c>
      <c r="Q77" s="329">
        <v>66600</v>
      </c>
      <c r="R77" s="329">
        <v>2048</v>
      </c>
      <c r="S77" s="328"/>
      <c r="T77"/>
      <c r="U77"/>
      <c r="V77" s="319">
        <v>834353.74</v>
      </c>
      <c r="W77" s="319">
        <v>2241713.0099999998</v>
      </c>
      <c r="X77" s="342">
        <v>1061768.3799999999</v>
      </c>
      <c r="Y77" s="342">
        <v>142400</v>
      </c>
      <c r="Z77" s="342">
        <v>332.3</v>
      </c>
      <c r="AA77" s="341"/>
      <c r="AB77" s="342">
        <v>697760</v>
      </c>
      <c r="AC77" s="342">
        <v>33488</v>
      </c>
      <c r="AD77" s="344">
        <v>1198531</v>
      </c>
      <c r="AE77" s="344">
        <v>5080</v>
      </c>
      <c r="AF77" s="343"/>
      <c r="AG77" s="344">
        <v>936967.33</v>
      </c>
      <c r="AH77" s="344">
        <v>181230.54</v>
      </c>
      <c r="AI77" s="343"/>
      <c r="AJ77" s="343"/>
      <c r="AK77" s="343"/>
      <c r="AL77" s="343"/>
      <c r="AM77" s="332">
        <f t="shared" si="13"/>
        <v>301795.77</v>
      </c>
      <c r="AN77" s="345">
        <f t="shared" si="14"/>
        <v>167544.35999999999</v>
      </c>
      <c r="AO77" s="346">
        <f t="shared" si="15"/>
        <v>134251.41000000003</v>
      </c>
      <c r="AP77" s="347">
        <f t="shared" si="16"/>
        <v>1935748.68</v>
      </c>
      <c r="AQ77" s="348">
        <f t="shared" si="17"/>
        <v>2321808.87</v>
      </c>
      <c r="AR77" s="257">
        <f t="shared" si="12"/>
        <v>-386060.19000000018</v>
      </c>
    </row>
    <row r="78" spans="1:44" ht="14.4" thickBot="1" x14ac:dyDescent="0.3">
      <c r="A78" s="245" t="s">
        <v>33</v>
      </c>
      <c r="B78" s="245" t="s">
        <v>34</v>
      </c>
      <c r="C78" s="283">
        <v>5005</v>
      </c>
      <c r="D78" s="284" t="s">
        <v>879</v>
      </c>
      <c r="E78" t="s">
        <v>2684</v>
      </c>
      <c r="F78" s="321">
        <v>549024.12</v>
      </c>
      <c r="G78" s="321">
        <v>121009</v>
      </c>
      <c r="H78" s="321">
        <v>62914.02</v>
      </c>
      <c r="I78" s="320"/>
      <c r="J78"/>
      <c r="K78" s="319">
        <v>593830.03</v>
      </c>
      <c r="L78" s="319">
        <v>261358.75</v>
      </c>
      <c r="M78"/>
      <c r="N78"/>
      <c r="O78" s="319">
        <v>2500</v>
      </c>
      <c r="P78" s="329">
        <v>181675.53</v>
      </c>
      <c r="Q78" s="329">
        <v>111190</v>
      </c>
      <c r="R78" s="329">
        <v>31911.64</v>
      </c>
      <c r="S78" s="328"/>
      <c r="T78" s="319">
        <v>444</v>
      </c>
      <c r="U78"/>
      <c r="V78" s="319">
        <v>-137217.96</v>
      </c>
      <c r="W78" s="319">
        <v>1881918.88</v>
      </c>
      <c r="X78" s="342">
        <v>1538874.66</v>
      </c>
      <c r="Y78" s="341"/>
      <c r="Z78" s="342">
        <v>819.98</v>
      </c>
      <c r="AA78" s="341"/>
      <c r="AB78" s="342">
        <v>1593964</v>
      </c>
      <c r="AC78" s="342">
        <v>21000</v>
      </c>
      <c r="AD78" s="344">
        <v>2043329</v>
      </c>
      <c r="AE78" s="344">
        <v>33630</v>
      </c>
      <c r="AF78" s="343"/>
      <c r="AG78" s="344">
        <v>1265443.93</v>
      </c>
      <c r="AH78" s="344">
        <v>133491.88</v>
      </c>
      <c r="AI78" s="343"/>
      <c r="AJ78" s="343"/>
      <c r="AK78" s="343"/>
      <c r="AL78" s="344">
        <v>163050</v>
      </c>
      <c r="AM78" s="332">
        <f t="shared" si="13"/>
        <v>732947.14</v>
      </c>
      <c r="AN78" s="345">
        <f t="shared" si="14"/>
        <v>324777.17000000004</v>
      </c>
      <c r="AO78" s="346">
        <f t="shared" si="15"/>
        <v>408169.97</v>
      </c>
      <c r="AP78" s="347">
        <f t="shared" si="16"/>
        <v>3154658.6399999997</v>
      </c>
      <c r="AQ78" s="348">
        <f t="shared" si="17"/>
        <v>3638944.8099999996</v>
      </c>
      <c r="AR78" s="257">
        <f t="shared" si="12"/>
        <v>-484286.16999999993</v>
      </c>
    </row>
    <row r="79" spans="1:44" ht="14.4" thickBot="1" x14ac:dyDescent="0.3">
      <c r="A79" s="245" t="s">
        <v>33</v>
      </c>
      <c r="B79" s="245" t="s">
        <v>34</v>
      </c>
      <c r="C79" s="283">
        <v>3048</v>
      </c>
      <c r="D79" s="284" t="s">
        <v>880</v>
      </c>
      <c r="E79" t="s">
        <v>2685</v>
      </c>
      <c r="F79" s="321">
        <v>452558.62</v>
      </c>
      <c r="G79" s="321">
        <v>37715</v>
      </c>
      <c r="H79" s="321">
        <v>110182.39</v>
      </c>
      <c r="I79" s="320"/>
      <c r="J79"/>
      <c r="K79" s="319">
        <v>534937.38</v>
      </c>
      <c r="L79" s="319">
        <v>1093389.17</v>
      </c>
      <c r="M79"/>
      <c r="N79"/>
      <c r="O79" s="319">
        <v>50</v>
      </c>
      <c r="P79" s="329">
        <v>49813.2</v>
      </c>
      <c r="Q79" s="329">
        <v>180335</v>
      </c>
      <c r="R79" s="329">
        <v>0</v>
      </c>
      <c r="S79" s="328"/>
      <c r="T79" s="319">
        <v>5000</v>
      </c>
      <c r="U79"/>
      <c r="V79" s="319">
        <v>99864.02</v>
      </c>
      <c r="W79" s="319">
        <v>1941230.36</v>
      </c>
      <c r="X79" s="342">
        <v>1269980.49</v>
      </c>
      <c r="Y79" s="341"/>
      <c r="Z79" s="342">
        <v>621.89</v>
      </c>
      <c r="AA79" s="341"/>
      <c r="AB79" s="342">
        <v>748252</v>
      </c>
      <c r="AC79" s="342">
        <v>250000</v>
      </c>
      <c r="AD79" s="344">
        <v>1228677</v>
      </c>
      <c r="AE79" s="344">
        <v>25240</v>
      </c>
      <c r="AF79" s="343"/>
      <c r="AG79" s="344">
        <v>839024.88</v>
      </c>
      <c r="AH79" s="344">
        <v>125731.52</v>
      </c>
      <c r="AI79" s="343"/>
      <c r="AJ79" s="343"/>
      <c r="AK79" s="343"/>
      <c r="AL79" s="344">
        <v>97691</v>
      </c>
      <c r="AM79" s="332">
        <f t="shared" si="13"/>
        <v>600456.01</v>
      </c>
      <c r="AN79" s="345">
        <f t="shared" si="14"/>
        <v>230148.2</v>
      </c>
      <c r="AO79" s="346">
        <f t="shared" si="15"/>
        <v>370307.81</v>
      </c>
      <c r="AP79" s="347">
        <f t="shared" si="16"/>
        <v>2268854.38</v>
      </c>
      <c r="AQ79" s="348">
        <f t="shared" si="17"/>
        <v>2316364.4</v>
      </c>
      <c r="AR79" s="257">
        <f t="shared" si="12"/>
        <v>-47510.020000000019</v>
      </c>
    </row>
    <row r="80" spans="1:44" ht="14.4" thickBot="1" x14ac:dyDescent="0.3">
      <c r="A80" s="245" t="s">
        <v>33</v>
      </c>
      <c r="B80" s="245" t="s">
        <v>34</v>
      </c>
      <c r="C80" s="283">
        <v>6117</v>
      </c>
      <c r="D80" s="284" t="s">
        <v>881</v>
      </c>
      <c r="E80" t="s">
        <v>2686</v>
      </c>
      <c r="F80" s="321">
        <v>784831.44</v>
      </c>
      <c r="G80" s="321">
        <v>81271.75</v>
      </c>
      <c r="H80" s="321">
        <v>325769.92</v>
      </c>
      <c r="I80" s="320"/>
      <c r="J80"/>
      <c r="K80" s="319">
        <v>246456.04</v>
      </c>
      <c r="L80" s="319">
        <v>284149</v>
      </c>
      <c r="M80"/>
      <c r="N80"/>
      <c r="O80" s="319">
        <v>198904.22</v>
      </c>
      <c r="P80" s="329">
        <v>70059.28</v>
      </c>
      <c r="Q80" s="328"/>
      <c r="R80" s="329">
        <v>3510</v>
      </c>
      <c r="S80" s="328"/>
      <c r="T80" s="319">
        <v>5000</v>
      </c>
      <c r="U80"/>
      <c r="V80" s="319">
        <v>-665106.85</v>
      </c>
      <c r="W80" s="319">
        <v>1940061.77</v>
      </c>
      <c r="X80" s="342">
        <v>1699037.53</v>
      </c>
      <c r="Y80" s="342">
        <v>59300</v>
      </c>
      <c r="Z80" s="342">
        <v>1326.48</v>
      </c>
      <c r="AA80" s="341"/>
      <c r="AB80" s="342">
        <v>579964</v>
      </c>
      <c r="AC80" s="342">
        <v>28400</v>
      </c>
      <c r="AD80" s="344">
        <v>1189723</v>
      </c>
      <c r="AE80" s="344">
        <v>7840</v>
      </c>
      <c r="AF80" s="343"/>
      <c r="AG80" s="344">
        <v>917675.59</v>
      </c>
      <c r="AH80" s="344">
        <v>82739.69</v>
      </c>
      <c r="AI80" s="343"/>
      <c r="AJ80" s="343"/>
      <c r="AK80" s="343"/>
      <c r="AL80" s="343"/>
      <c r="AM80" s="332">
        <f t="shared" si="13"/>
        <v>1191873.1099999999</v>
      </c>
      <c r="AN80" s="345">
        <f t="shared" si="14"/>
        <v>73569.279999999999</v>
      </c>
      <c r="AO80" s="346">
        <f t="shared" si="15"/>
        <v>1118303.8299999998</v>
      </c>
      <c r="AP80" s="347">
        <f t="shared" si="16"/>
        <v>2368028.0099999998</v>
      </c>
      <c r="AQ80" s="348">
        <f t="shared" si="17"/>
        <v>2197978.2799999998</v>
      </c>
      <c r="AR80" s="257">
        <f t="shared" si="12"/>
        <v>170049.72999999998</v>
      </c>
    </row>
    <row r="81" spans="1:44" ht="14.4" thickBot="1" x14ac:dyDescent="0.3">
      <c r="A81" s="245" t="s">
        <v>33</v>
      </c>
      <c r="B81" s="245" t="s">
        <v>34</v>
      </c>
      <c r="C81" s="283">
        <v>3261</v>
      </c>
      <c r="D81" s="284" t="s">
        <v>882</v>
      </c>
      <c r="E81" t="s">
        <v>2687</v>
      </c>
      <c r="F81" s="321">
        <v>364211.87</v>
      </c>
      <c r="G81" s="321">
        <v>49530.5</v>
      </c>
      <c r="H81" s="321">
        <v>25319.69</v>
      </c>
      <c r="I81" s="320"/>
      <c r="J81"/>
      <c r="K81" s="319">
        <v>424002</v>
      </c>
      <c r="L81" s="319">
        <v>267001.46999999997</v>
      </c>
      <c r="M81"/>
      <c r="N81"/>
      <c r="O81" s="319">
        <v>0</v>
      </c>
      <c r="P81" s="329">
        <v>94588.3</v>
      </c>
      <c r="Q81" s="328"/>
      <c r="R81" s="329">
        <v>0</v>
      </c>
      <c r="S81" s="328"/>
      <c r="T81"/>
      <c r="U81"/>
      <c r="V81" s="319">
        <v>-1173509.57</v>
      </c>
      <c r="W81" s="319">
        <v>2076384.94</v>
      </c>
      <c r="X81" s="342">
        <v>792595.86</v>
      </c>
      <c r="Y81" s="342">
        <v>258490</v>
      </c>
      <c r="Z81" s="342">
        <v>202.96</v>
      </c>
      <c r="AA81" s="341"/>
      <c r="AB81" s="342">
        <v>179319</v>
      </c>
      <c r="AC81" s="341"/>
      <c r="AD81" s="344">
        <v>524734</v>
      </c>
      <c r="AE81" s="343"/>
      <c r="AF81" s="343"/>
      <c r="AG81" s="344">
        <v>446491.24</v>
      </c>
      <c r="AH81" s="344">
        <v>126780.72</v>
      </c>
      <c r="AI81" s="343"/>
      <c r="AJ81" s="343"/>
      <c r="AK81" s="343"/>
      <c r="AL81" s="343"/>
      <c r="AM81" s="332">
        <f t="shared" si="13"/>
        <v>439062.06</v>
      </c>
      <c r="AN81" s="345">
        <f t="shared" si="14"/>
        <v>94588.3</v>
      </c>
      <c r="AO81" s="346">
        <f t="shared" si="15"/>
        <v>344473.76</v>
      </c>
      <c r="AP81" s="347">
        <f t="shared" si="16"/>
        <v>1230607.8199999998</v>
      </c>
      <c r="AQ81" s="348">
        <f t="shared" si="17"/>
        <v>1098005.96</v>
      </c>
      <c r="AR81" s="257">
        <f t="shared" si="12"/>
        <v>132601.85999999987</v>
      </c>
    </row>
    <row r="82" spans="1:44" ht="14.4" thickBot="1" x14ac:dyDescent="0.3">
      <c r="A82" s="245" t="s">
        <v>33</v>
      </c>
      <c r="B82" s="245" t="s">
        <v>34</v>
      </c>
      <c r="C82" s="283">
        <v>2381</v>
      </c>
      <c r="D82" s="284" t="s">
        <v>883</v>
      </c>
      <c r="E82" t="s">
        <v>2688</v>
      </c>
      <c r="F82" s="321">
        <v>523442.48</v>
      </c>
      <c r="G82" s="321">
        <v>18360</v>
      </c>
      <c r="H82" s="321">
        <v>457732.16</v>
      </c>
      <c r="I82" s="320"/>
      <c r="J82"/>
      <c r="K82" s="319">
        <v>-148628.68</v>
      </c>
      <c r="L82" s="319">
        <v>65744.88</v>
      </c>
      <c r="M82"/>
      <c r="N82"/>
      <c r="O82" s="319">
        <v>72765</v>
      </c>
      <c r="P82" s="329">
        <v>46488.9</v>
      </c>
      <c r="Q82" s="329">
        <v>70000</v>
      </c>
      <c r="R82" s="329">
        <v>3046</v>
      </c>
      <c r="S82" s="328"/>
      <c r="T82" s="319">
        <v>10000</v>
      </c>
      <c r="U82"/>
      <c r="V82" s="319">
        <v>-1284332.6000000001</v>
      </c>
      <c r="W82" s="319">
        <v>1879892.65</v>
      </c>
      <c r="X82" s="342">
        <v>1485647.55</v>
      </c>
      <c r="Y82" s="341"/>
      <c r="Z82" s="342">
        <v>2649.34</v>
      </c>
      <c r="AA82" s="341"/>
      <c r="AB82" s="342">
        <v>597576</v>
      </c>
      <c r="AC82" s="342">
        <v>15200</v>
      </c>
      <c r="AD82" s="344">
        <v>887874</v>
      </c>
      <c r="AE82" s="344">
        <v>8280</v>
      </c>
      <c r="AF82" s="343"/>
      <c r="AG82" s="344">
        <v>921578.8</v>
      </c>
      <c r="AH82" s="344">
        <v>164549.20000000001</v>
      </c>
      <c r="AI82" s="343"/>
      <c r="AJ82" s="343"/>
      <c r="AK82" s="343"/>
      <c r="AL82" s="343"/>
      <c r="AM82" s="332">
        <f t="shared" si="13"/>
        <v>999534.6399999999</v>
      </c>
      <c r="AN82" s="345">
        <f t="shared" si="14"/>
        <v>119534.9</v>
      </c>
      <c r="AO82" s="346">
        <f t="shared" si="15"/>
        <v>879999.73999999987</v>
      </c>
      <c r="AP82" s="347">
        <f t="shared" si="16"/>
        <v>2101072.89</v>
      </c>
      <c r="AQ82" s="348">
        <f t="shared" si="17"/>
        <v>1982282</v>
      </c>
      <c r="AR82" s="257">
        <f t="shared" si="12"/>
        <v>118790.89000000013</v>
      </c>
    </row>
    <row r="83" spans="1:44" ht="14.4" thickBot="1" x14ac:dyDescent="0.3">
      <c r="A83" s="245" t="s">
        <v>33</v>
      </c>
      <c r="B83" s="245" t="s">
        <v>34</v>
      </c>
      <c r="C83" s="283">
        <v>2712</v>
      </c>
      <c r="D83" s="284" t="s">
        <v>884</v>
      </c>
      <c r="E83" t="s">
        <v>2689</v>
      </c>
      <c r="F83" s="321">
        <v>351983.35999999999</v>
      </c>
      <c r="G83" s="321">
        <v>25233.55</v>
      </c>
      <c r="H83" s="321">
        <v>66170.98</v>
      </c>
      <c r="I83" s="320"/>
      <c r="J83"/>
      <c r="K83" s="319">
        <v>192137.19</v>
      </c>
      <c r="L83" s="319">
        <v>347475.82</v>
      </c>
      <c r="M83"/>
      <c r="N83"/>
      <c r="O83"/>
      <c r="P83" s="329">
        <v>103521.03</v>
      </c>
      <c r="Q83" s="329">
        <v>196645</v>
      </c>
      <c r="R83" s="329">
        <v>2620</v>
      </c>
      <c r="S83" s="328"/>
      <c r="T83"/>
      <c r="U83"/>
      <c r="V83" s="319">
        <v>-944270.79</v>
      </c>
      <c r="W83" s="319">
        <v>1840507.51</v>
      </c>
      <c r="X83" s="342">
        <v>741095.85</v>
      </c>
      <c r="Y83" s="342">
        <v>20000</v>
      </c>
      <c r="Z83" s="342">
        <v>510.06</v>
      </c>
      <c r="AA83" s="341"/>
      <c r="AB83" s="342">
        <v>1207012</v>
      </c>
      <c r="AC83" s="342">
        <v>26670</v>
      </c>
      <c r="AD83" s="344">
        <v>1571557</v>
      </c>
      <c r="AE83" s="344">
        <v>29800</v>
      </c>
      <c r="AF83" s="343"/>
      <c r="AG83" s="344">
        <v>539173.4</v>
      </c>
      <c r="AH83" s="344">
        <v>67529.36</v>
      </c>
      <c r="AI83" s="343"/>
      <c r="AJ83" s="343"/>
      <c r="AK83" s="343"/>
      <c r="AL83" s="344">
        <v>3250</v>
      </c>
      <c r="AM83" s="332">
        <f t="shared" si="13"/>
        <v>443387.88999999996</v>
      </c>
      <c r="AN83" s="345">
        <f t="shared" si="14"/>
        <v>302786.03000000003</v>
      </c>
      <c r="AO83" s="346">
        <f t="shared" si="15"/>
        <v>140601.85999999993</v>
      </c>
      <c r="AP83" s="347">
        <f t="shared" si="16"/>
        <v>1995287.9100000001</v>
      </c>
      <c r="AQ83" s="348">
        <f t="shared" si="17"/>
        <v>2211309.7599999998</v>
      </c>
      <c r="AR83" s="257">
        <f t="shared" si="12"/>
        <v>-216021.84999999963</v>
      </c>
    </row>
    <row r="84" spans="1:44" ht="14.4" thickBot="1" x14ac:dyDescent="0.3">
      <c r="A84" s="245" t="s">
        <v>33</v>
      </c>
      <c r="B84" s="245" t="s">
        <v>34</v>
      </c>
      <c r="C84" s="283">
        <v>1686</v>
      </c>
      <c r="D84" s="284" t="s">
        <v>885</v>
      </c>
      <c r="E84" t="s">
        <v>2690</v>
      </c>
      <c r="F84" s="321">
        <v>153316.45000000001</v>
      </c>
      <c r="G84" s="321">
        <v>33445.5</v>
      </c>
      <c r="H84" s="321">
        <v>80270.070000000007</v>
      </c>
      <c r="I84" s="320"/>
      <c r="J84"/>
      <c r="K84" s="319">
        <v>692617.42</v>
      </c>
      <c r="L84" s="319">
        <v>35618.050000000003</v>
      </c>
      <c r="M84"/>
      <c r="N84"/>
      <c r="O84" s="319">
        <v>0</v>
      </c>
      <c r="P84" s="329">
        <v>80950</v>
      </c>
      <c r="Q84" s="328"/>
      <c r="R84" s="329">
        <v>-2644</v>
      </c>
      <c r="S84" s="328"/>
      <c r="T84"/>
      <c r="U84"/>
      <c r="V84" s="319">
        <v>-1733145.54</v>
      </c>
      <c r="W84" s="319">
        <v>2651073.88</v>
      </c>
      <c r="X84" s="342">
        <v>1087179.1100000001</v>
      </c>
      <c r="Y84" s="342">
        <v>169900</v>
      </c>
      <c r="Z84" s="342">
        <v>321.52</v>
      </c>
      <c r="AA84" s="341"/>
      <c r="AB84" s="342">
        <v>499369</v>
      </c>
      <c r="AC84" s="341"/>
      <c r="AD84" s="344">
        <v>896920</v>
      </c>
      <c r="AE84" s="344">
        <v>16200</v>
      </c>
      <c r="AF84" s="343"/>
      <c r="AG84" s="344">
        <v>819404.29</v>
      </c>
      <c r="AH84" s="344">
        <v>25212.19</v>
      </c>
      <c r="AI84" s="343"/>
      <c r="AJ84" s="343"/>
      <c r="AK84" s="343"/>
      <c r="AL84" s="343"/>
      <c r="AM84" s="332">
        <f t="shared" si="13"/>
        <v>267032.02</v>
      </c>
      <c r="AN84" s="345">
        <f t="shared" si="14"/>
        <v>78306</v>
      </c>
      <c r="AO84" s="346">
        <f t="shared" si="15"/>
        <v>188726.02000000002</v>
      </c>
      <c r="AP84" s="347">
        <f t="shared" si="16"/>
        <v>1756769.6300000001</v>
      </c>
      <c r="AQ84" s="348">
        <f t="shared" si="17"/>
        <v>1757736.48</v>
      </c>
      <c r="AR84" s="257">
        <f t="shared" si="12"/>
        <v>-966.8499999998603</v>
      </c>
    </row>
    <row r="85" spans="1:44" ht="14.4" thickBot="1" x14ac:dyDescent="0.3">
      <c r="A85" s="245" t="s">
        <v>33</v>
      </c>
      <c r="B85" s="245" t="s">
        <v>34</v>
      </c>
      <c r="C85" s="283">
        <v>2512</v>
      </c>
      <c r="D85" s="284" t="s">
        <v>886</v>
      </c>
      <c r="E85" t="s">
        <v>2801</v>
      </c>
      <c r="F85" s="321">
        <v>332834.05</v>
      </c>
      <c r="G85" s="321">
        <v>45135.38</v>
      </c>
      <c r="H85" s="321">
        <v>28433.85</v>
      </c>
      <c r="I85" s="320"/>
      <c r="J85"/>
      <c r="K85" s="319">
        <v>242550.55</v>
      </c>
      <c r="L85" s="319">
        <v>35556.86</v>
      </c>
      <c r="M85"/>
      <c r="N85"/>
      <c r="O85" s="319">
        <v>2000</v>
      </c>
      <c r="P85" s="329">
        <v>69428.62</v>
      </c>
      <c r="Q85" s="329">
        <v>42500</v>
      </c>
      <c r="R85" s="329">
        <v>0</v>
      </c>
      <c r="S85" s="328"/>
      <c r="T85" s="319">
        <v>15000</v>
      </c>
      <c r="U85"/>
      <c r="V85" s="319">
        <v>-2521993.06</v>
      </c>
      <c r="W85" s="319">
        <v>3200752.69</v>
      </c>
      <c r="X85" s="342">
        <v>756968.72</v>
      </c>
      <c r="Y85" s="342">
        <v>20000</v>
      </c>
      <c r="Z85" s="342">
        <v>381.1</v>
      </c>
      <c r="AA85" s="341"/>
      <c r="AB85" s="342">
        <v>536080</v>
      </c>
      <c r="AC85" s="342">
        <v>18000</v>
      </c>
      <c r="AD85" s="344">
        <v>797805</v>
      </c>
      <c r="AE85" s="344">
        <v>20380</v>
      </c>
      <c r="AF85" s="343"/>
      <c r="AG85" s="344">
        <v>446790.14</v>
      </c>
      <c r="AH85" s="344">
        <v>189632.24</v>
      </c>
      <c r="AI85" s="343"/>
      <c r="AJ85" s="343"/>
      <c r="AK85" s="343"/>
      <c r="AL85" s="343"/>
      <c r="AM85" s="332">
        <f t="shared" si="13"/>
        <v>406403.27999999997</v>
      </c>
      <c r="AN85" s="345">
        <f t="shared" si="14"/>
        <v>111928.62</v>
      </c>
      <c r="AO85" s="346">
        <f t="shared" si="15"/>
        <v>294474.65999999997</v>
      </c>
      <c r="AP85" s="347">
        <f t="shared" si="16"/>
        <v>1331429.8199999998</v>
      </c>
      <c r="AQ85" s="348">
        <f t="shared" si="17"/>
        <v>1454607.3800000001</v>
      </c>
      <c r="AR85" s="257">
        <f t="shared" si="12"/>
        <v>-123177.56000000029</v>
      </c>
    </row>
    <row r="86" spans="1:44" ht="14.4" thickBot="1" x14ac:dyDescent="0.3">
      <c r="A86" s="245" t="s">
        <v>313</v>
      </c>
      <c r="B86" s="245" t="s">
        <v>44</v>
      </c>
      <c r="C86" s="283">
        <v>3664</v>
      </c>
      <c r="D86" s="284" t="s">
        <v>887</v>
      </c>
      <c r="E86" t="s">
        <v>2691</v>
      </c>
      <c r="F86" s="321">
        <v>850661.63</v>
      </c>
      <c r="G86" s="321">
        <v>43473.8</v>
      </c>
      <c r="H86" s="321">
        <v>60235.07</v>
      </c>
      <c r="I86" s="320"/>
      <c r="J86"/>
      <c r="K86" s="319">
        <v>32781.620000000003</v>
      </c>
      <c r="L86" s="319">
        <v>709405.4</v>
      </c>
      <c r="M86"/>
      <c r="N86"/>
      <c r="O86" s="319">
        <v>1000</v>
      </c>
      <c r="P86" s="329">
        <v>59114.13</v>
      </c>
      <c r="Q86" s="328"/>
      <c r="R86" s="329">
        <v>36.35</v>
      </c>
      <c r="S86" s="328"/>
      <c r="T86" s="319">
        <v>260902</v>
      </c>
      <c r="U86"/>
      <c r="V86" s="319">
        <v>-153663.66</v>
      </c>
      <c r="W86" s="319">
        <v>1975689.39</v>
      </c>
      <c r="X86" s="342">
        <v>855273.29</v>
      </c>
      <c r="Y86" s="342">
        <v>979.16</v>
      </c>
      <c r="Z86" s="341"/>
      <c r="AA86" s="342">
        <v>935576</v>
      </c>
      <c r="AB86" s="342">
        <v>53206.3</v>
      </c>
      <c r="AC86" s="342">
        <v>-1043706</v>
      </c>
      <c r="AD86" s="344">
        <v>340459.3</v>
      </c>
      <c r="AE86" s="343"/>
      <c r="AF86" s="344">
        <v>6065</v>
      </c>
      <c r="AG86" s="344">
        <v>617474.32999999996</v>
      </c>
      <c r="AH86" s="344">
        <v>250328.56</v>
      </c>
      <c r="AI86" s="343"/>
      <c r="AJ86" s="344">
        <v>33522.25</v>
      </c>
      <c r="AK86" s="343"/>
      <c r="AL86" s="343"/>
      <c r="AM86" s="332">
        <f t="shared" si="13"/>
        <v>954370.5</v>
      </c>
      <c r="AN86" s="345">
        <f t="shared" si="14"/>
        <v>59150.479999999996</v>
      </c>
      <c r="AO86" s="346">
        <f t="shared" si="15"/>
        <v>895220.02</v>
      </c>
      <c r="AP86" s="347">
        <f t="shared" si="16"/>
        <v>801328.75000000023</v>
      </c>
      <c r="AQ86" s="348">
        <f t="shared" si="17"/>
        <v>1247849.44</v>
      </c>
      <c r="AR86" s="257">
        <f t="shared" si="12"/>
        <v>-446520.68999999971</v>
      </c>
    </row>
    <row r="87" spans="1:44" ht="14.4" thickBot="1" x14ac:dyDescent="0.3">
      <c r="A87" s="245" t="s">
        <v>313</v>
      </c>
      <c r="B87" s="245" t="s">
        <v>44</v>
      </c>
      <c r="C87" s="283">
        <v>7927</v>
      </c>
      <c r="D87" s="284" t="s">
        <v>888</v>
      </c>
      <c r="E87" t="s">
        <v>2692</v>
      </c>
      <c r="F87" s="321">
        <v>2456117.92</v>
      </c>
      <c r="G87" s="321">
        <v>59730.45</v>
      </c>
      <c r="H87" s="321">
        <v>64684.480000000003</v>
      </c>
      <c r="I87" s="320"/>
      <c r="J87"/>
      <c r="K87" s="319">
        <v>1436194.87</v>
      </c>
      <c r="L87" s="319">
        <v>1368234.26</v>
      </c>
      <c r="M87"/>
      <c r="N87"/>
      <c r="O87" s="319">
        <v>32400</v>
      </c>
      <c r="P87" s="329">
        <v>89585</v>
      </c>
      <c r="Q87" s="328"/>
      <c r="R87" s="329">
        <v>113141.66</v>
      </c>
      <c r="S87" s="328"/>
      <c r="T87"/>
      <c r="U87"/>
      <c r="V87" s="319">
        <v>1155743.99</v>
      </c>
      <c r="W87" s="319">
        <v>3812204.74</v>
      </c>
      <c r="X87" s="342">
        <v>1581070.46</v>
      </c>
      <c r="Y87" s="342">
        <v>454002.75</v>
      </c>
      <c r="Z87" s="342">
        <v>3174.19</v>
      </c>
      <c r="AA87" s="341"/>
      <c r="AB87" s="342">
        <v>1103881.8</v>
      </c>
      <c r="AC87" s="342">
        <v>804626</v>
      </c>
      <c r="AD87" s="344">
        <v>1904830.3</v>
      </c>
      <c r="AE87" s="344">
        <v>9145</v>
      </c>
      <c r="AF87" s="344">
        <v>14000</v>
      </c>
      <c r="AG87" s="344">
        <v>1414666.24</v>
      </c>
      <c r="AH87" s="344">
        <v>334512.57</v>
      </c>
      <c r="AI87" s="343"/>
      <c r="AJ87" s="343"/>
      <c r="AK87" s="343"/>
      <c r="AL87" s="344">
        <v>87714.5</v>
      </c>
      <c r="AM87" s="332">
        <f t="shared" si="13"/>
        <v>2580532.85</v>
      </c>
      <c r="AN87" s="345">
        <f t="shared" si="14"/>
        <v>202726.66</v>
      </c>
      <c r="AO87" s="346">
        <f t="shared" si="15"/>
        <v>2377806.19</v>
      </c>
      <c r="AP87" s="347">
        <f t="shared" si="16"/>
        <v>3946755.2</v>
      </c>
      <c r="AQ87" s="348">
        <f t="shared" si="17"/>
        <v>3764868.61</v>
      </c>
      <c r="AR87" s="257">
        <f t="shared" si="12"/>
        <v>181886.59000000032</v>
      </c>
    </row>
    <row r="88" spans="1:44" ht="14.4" thickBot="1" x14ac:dyDescent="0.3">
      <c r="A88" s="245" t="s">
        <v>313</v>
      </c>
      <c r="B88" s="245" t="s">
        <v>44</v>
      </c>
      <c r="C88" s="283">
        <v>7609</v>
      </c>
      <c r="D88" s="284" t="s">
        <v>889</v>
      </c>
      <c r="E88" t="s">
        <v>2693</v>
      </c>
      <c r="F88" s="321">
        <v>1737233.46</v>
      </c>
      <c r="G88" s="321">
        <v>47057</v>
      </c>
      <c r="H88" s="321">
        <v>48039.54</v>
      </c>
      <c r="I88" s="320"/>
      <c r="J88" s="319">
        <v>321513</v>
      </c>
      <c r="K88" s="319">
        <v>1582309.12</v>
      </c>
      <c r="L88" s="319">
        <v>122021</v>
      </c>
      <c r="M88"/>
      <c r="N88"/>
      <c r="O88" s="319">
        <v>5530</v>
      </c>
      <c r="P88" s="329">
        <v>135047.13</v>
      </c>
      <c r="Q88" s="328"/>
      <c r="R88" s="329">
        <v>5751.46</v>
      </c>
      <c r="S88" s="328"/>
      <c r="T88" s="319">
        <v>112940</v>
      </c>
      <c r="U88"/>
      <c r="V88" s="319">
        <v>4171134.91</v>
      </c>
      <c r="W88"/>
      <c r="X88" s="342">
        <v>1021934.09</v>
      </c>
      <c r="Y88" s="342">
        <v>3000</v>
      </c>
      <c r="Z88" s="341"/>
      <c r="AA88" s="342">
        <v>2051.5</v>
      </c>
      <c r="AB88" s="342">
        <v>1365336</v>
      </c>
      <c r="AC88" s="342">
        <v>77040.800000000003</v>
      </c>
      <c r="AD88" s="344">
        <v>1977556.8</v>
      </c>
      <c r="AE88" s="344">
        <v>20230</v>
      </c>
      <c r="AF88" s="343"/>
      <c r="AG88" s="344">
        <v>753714.98</v>
      </c>
      <c r="AH88" s="344">
        <v>249736.49</v>
      </c>
      <c r="AI88" s="343"/>
      <c r="AJ88" s="343"/>
      <c r="AK88" s="344">
        <v>40354.5</v>
      </c>
      <c r="AL88" s="343"/>
      <c r="AM88" s="332">
        <f t="shared" si="13"/>
        <v>1832330</v>
      </c>
      <c r="AN88" s="345">
        <f t="shared" si="14"/>
        <v>140798.59</v>
      </c>
      <c r="AO88" s="346">
        <f t="shared" si="15"/>
        <v>1691531.41</v>
      </c>
      <c r="AP88" s="347">
        <f t="shared" si="16"/>
        <v>2469362.3899999997</v>
      </c>
      <c r="AQ88" s="348">
        <f t="shared" si="17"/>
        <v>3041592.7700000005</v>
      </c>
      <c r="AR88" s="257">
        <f t="shared" si="12"/>
        <v>-572230.38000000082</v>
      </c>
    </row>
    <row r="89" spans="1:44" ht="14.4" thickBot="1" x14ac:dyDescent="0.3">
      <c r="A89" s="245" t="s">
        <v>313</v>
      </c>
      <c r="B89" s="245" t="s">
        <v>44</v>
      </c>
      <c r="C89" s="283">
        <v>6471</v>
      </c>
      <c r="D89" s="284" t="s">
        <v>890</v>
      </c>
      <c r="E89" t="s">
        <v>2694</v>
      </c>
      <c r="F89" s="321">
        <v>1546075.05</v>
      </c>
      <c r="G89" s="321">
        <v>140296.95000000001</v>
      </c>
      <c r="H89" s="321">
        <v>43919.85</v>
      </c>
      <c r="I89" s="320"/>
      <c r="J89"/>
      <c r="K89" s="319">
        <v>876480.09</v>
      </c>
      <c r="L89" s="319">
        <v>400938.54</v>
      </c>
      <c r="M89"/>
      <c r="N89"/>
      <c r="O89" s="319">
        <v>3510</v>
      </c>
      <c r="P89" s="329">
        <v>102664.75</v>
      </c>
      <c r="Q89" s="328"/>
      <c r="R89" s="329">
        <v>1028.98</v>
      </c>
      <c r="S89" s="328"/>
      <c r="T89" s="319">
        <v>77368.800000000003</v>
      </c>
      <c r="U89"/>
      <c r="V89" s="319">
        <v>1177878.79</v>
      </c>
      <c r="W89" s="319">
        <v>2080906</v>
      </c>
      <c r="X89" s="342">
        <v>918735.61</v>
      </c>
      <c r="Y89" s="342">
        <v>206333.32</v>
      </c>
      <c r="Z89" s="342">
        <v>2146.4899999999998</v>
      </c>
      <c r="AA89" s="341"/>
      <c r="AB89" s="342">
        <v>1553790.3</v>
      </c>
      <c r="AC89" s="342">
        <v>58500</v>
      </c>
      <c r="AD89" s="344">
        <v>1970256.3</v>
      </c>
      <c r="AE89" s="344">
        <v>4850</v>
      </c>
      <c r="AF89" s="344">
        <v>20655</v>
      </c>
      <c r="AG89" s="344">
        <v>973302.73</v>
      </c>
      <c r="AH89" s="344">
        <v>161290.53</v>
      </c>
      <c r="AI89" s="343"/>
      <c r="AJ89" s="343"/>
      <c r="AK89" s="343"/>
      <c r="AL89" s="344">
        <v>44798</v>
      </c>
      <c r="AM89" s="332">
        <f t="shared" si="13"/>
        <v>1730291.85</v>
      </c>
      <c r="AN89" s="345">
        <f t="shared" si="14"/>
        <v>103693.73</v>
      </c>
      <c r="AO89" s="346">
        <f t="shared" si="15"/>
        <v>1626598.12</v>
      </c>
      <c r="AP89" s="347">
        <f t="shared" si="16"/>
        <v>2739505.7199999997</v>
      </c>
      <c r="AQ89" s="348">
        <f t="shared" si="17"/>
        <v>3175152.56</v>
      </c>
      <c r="AR89" s="257">
        <f t="shared" si="12"/>
        <v>-435646.84000000032</v>
      </c>
    </row>
    <row r="90" spans="1:44" ht="14.4" thickBot="1" x14ac:dyDescent="0.3">
      <c r="A90" s="245" t="s">
        <v>313</v>
      </c>
      <c r="B90" s="245" t="s">
        <v>44</v>
      </c>
      <c r="C90" s="283">
        <v>4146</v>
      </c>
      <c r="D90" s="284" t="s">
        <v>891</v>
      </c>
      <c r="E90" t="s">
        <v>2695</v>
      </c>
      <c r="F90" s="321">
        <v>1012985.99</v>
      </c>
      <c r="G90" s="321">
        <v>30616.25</v>
      </c>
      <c r="H90" s="321">
        <v>138572.45000000001</v>
      </c>
      <c r="I90" s="320"/>
      <c r="J90"/>
      <c r="K90" s="319">
        <v>867628.52</v>
      </c>
      <c r="L90" s="319">
        <v>204212.74</v>
      </c>
      <c r="M90"/>
      <c r="N90"/>
      <c r="O90" s="319">
        <v>1770</v>
      </c>
      <c r="P90" s="329">
        <v>47500</v>
      </c>
      <c r="Q90" s="328"/>
      <c r="R90" s="329">
        <v>61.74</v>
      </c>
      <c r="S90" s="328"/>
      <c r="T90" s="319">
        <v>111983</v>
      </c>
      <c r="U90"/>
      <c r="V90" s="319">
        <v>404747.56</v>
      </c>
      <c r="W90" s="319">
        <v>2304026.96</v>
      </c>
      <c r="X90" s="342">
        <v>674110.61</v>
      </c>
      <c r="Y90" s="341"/>
      <c r="Z90" s="342">
        <v>1371.4</v>
      </c>
      <c r="AA90" s="341"/>
      <c r="AB90" s="342">
        <v>656456.4</v>
      </c>
      <c r="AC90" s="342">
        <v>45500</v>
      </c>
      <c r="AD90" s="344">
        <v>1102376.3999999999</v>
      </c>
      <c r="AE90" s="343"/>
      <c r="AF90" s="344">
        <v>10130</v>
      </c>
      <c r="AG90" s="344">
        <v>704837.3</v>
      </c>
      <c r="AH90" s="344">
        <v>168372.77</v>
      </c>
      <c r="AI90" s="343"/>
      <c r="AJ90" s="343"/>
      <c r="AK90" s="343"/>
      <c r="AL90" s="344">
        <v>7795.25</v>
      </c>
      <c r="AM90" s="332">
        <f t="shared" si="13"/>
        <v>1182174.69</v>
      </c>
      <c r="AN90" s="345">
        <f t="shared" si="14"/>
        <v>47561.74</v>
      </c>
      <c r="AO90" s="346">
        <f t="shared" si="15"/>
        <v>1134612.95</v>
      </c>
      <c r="AP90" s="347">
        <f t="shared" si="16"/>
        <v>1377438.4100000001</v>
      </c>
      <c r="AQ90" s="348">
        <f t="shared" si="17"/>
        <v>1993511.72</v>
      </c>
      <c r="AR90" s="257">
        <f t="shared" si="12"/>
        <v>-616073.30999999982</v>
      </c>
    </row>
    <row r="91" spans="1:44" ht="14.4" thickBot="1" x14ac:dyDescent="0.3">
      <c r="A91" s="245" t="s">
        <v>313</v>
      </c>
      <c r="B91" s="245" t="s">
        <v>44</v>
      </c>
      <c r="C91" s="283">
        <v>8209</v>
      </c>
      <c r="D91" s="284" t="s">
        <v>892</v>
      </c>
      <c r="E91" t="s">
        <v>2696</v>
      </c>
      <c r="F91" s="321">
        <v>2169141.2200000002</v>
      </c>
      <c r="G91" s="321">
        <v>141742.07999999999</v>
      </c>
      <c r="H91" s="321">
        <v>174107.96</v>
      </c>
      <c r="I91" s="320"/>
      <c r="J91"/>
      <c r="K91" s="319">
        <v>612869.05000000005</v>
      </c>
      <c r="L91" s="319">
        <v>681920.19</v>
      </c>
      <c r="M91"/>
      <c r="N91"/>
      <c r="O91" s="319">
        <v>2400</v>
      </c>
      <c r="P91" s="329">
        <v>89649</v>
      </c>
      <c r="Q91" s="328"/>
      <c r="R91" s="329">
        <v>466646.14</v>
      </c>
      <c r="S91" s="328"/>
      <c r="T91"/>
      <c r="U91"/>
      <c r="V91" s="319">
        <v>1160519.3400000001</v>
      </c>
      <c r="W91" s="319">
        <v>2345661.54</v>
      </c>
      <c r="X91" s="342">
        <v>1577488.49</v>
      </c>
      <c r="Y91" s="342">
        <v>148150</v>
      </c>
      <c r="Z91" s="342">
        <v>2357.16</v>
      </c>
      <c r="AA91" s="341"/>
      <c r="AB91" s="342">
        <v>1258650.2</v>
      </c>
      <c r="AC91" s="342">
        <v>41779</v>
      </c>
      <c r="AD91" s="344">
        <v>2016704.2</v>
      </c>
      <c r="AE91" s="344">
        <v>21050</v>
      </c>
      <c r="AF91" s="343"/>
      <c r="AG91" s="344">
        <v>1008759.14</v>
      </c>
      <c r="AH91" s="344">
        <v>184302.78</v>
      </c>
      <c r="AI91" s="343"/>
      <c r="AJ91" s="343"/>
      <c r="AK91" s="343"/>
      <c r="AL91" s="344">
        <v>82704.25</v>
      </c>
      <c r="AM91" s="332">
        <f t="shared" si="13"/>
        <v>2484991.2600000002</v>
      </c>
      <c r="AN91" s="345">
        <f t="shared" si="14"/>
        <v>556295.14</v>
      </c>
      <c r="AO91" s="346">
        <f t="shared" si="15"/>
        <v>1928696.12</v>
      </c>
      <c r="AP91" s="347">
        <f t="shared" si="16"/>
        <v>3028424.8499999996</v>
      </c>
      <c r="AQ91" s="348">
        <f t="shared" si="17"/>
        <v>3313520.3699999996</v>
      </c>
      <c r="AR91" s="257">
        <f t="shared" si="12"/>
        <v>-285095.52</v>
      </c>
    </row>
    <row r="92" spans="1:44" ht="14.4" thickBot="1" x14ac:dyDescent="0.3">
      <c r="A92" s="245" t="s">
        <v>313</v>
      </c>
      <c r="B92" s="245" t="s">
        <v>44</v>
      </c>
      <c r="C92" s="283">
        <v>4164</v>
      </c>
      <c r="D92" s="284" t="s">
        <v>893</v>
      </c>
      <c r="E92" t="s">
        <v>2697</v>
      </c>
      <c r="F92" s="321">
        <v>1006270.02</v>
      </c>
      <c r="G92" s="321">
        <v>29713</v>
      </c>
      <c r="H92" s="321">
        <v>89604.68</v>
      </c>
      <c r="I92" s="320"/>
      <c r="J92"/>
      <c r="K92" s="319">
        <v>573641.06000000006</v>
      </c>
      <c r="L92" s="319">
        <v>184861.73</v>
      </c>
      <c r="M92"/>
      <c r="N92"/>
      <c r="O92" s="319">
        <v>3000</v>
      </c>
      <c r="P92" s="329">
        <v>50694.02</v>
      </c>
      <c r="Q92" s="328"/>
      <c r="R92" s="329">
        <v>245293.05</v>
      </c>
      <c r="S92" s="328"/>
      <c r="T92" s="319">
        <v>4005</v>
      </c>
      <c r="U92"/>
      <c r="V92" s="319">
        <v>-2463252.9700000002</v>
      </c>
      <c r="W92" s="319">
        <v>4378498.51</v>
      </c>
      <c r="X92" s="342">
        <v>732865.97</v>
      </c>
      <c r="Y92" s="341"/>
      <c r="Z92" s="342">
        <v>1172.25</v>
      </c>
      <c r="AA92" s="341"/>
      <c r="AB92" s="342">
        <v>808747.59</v>
      </c>
      <c r="AC92" s="342">
        <v>10728.25</v>
      </c>
      <c r="AD92" s="344">
        <v>1133001.23</v>
      </c>
      <c r="AE92" s="344">
        <v>4490</v>
      </c>
      <c r="AF92" s="344">
        <v>15860</v>
      </c>
      <c r="AG92" s="344">
        <v>557651.47</v>
      </c>
      <c r="AH92" s="344">
        <v>127196.23</v>
      </c>
      <c r="AI92" s="343"/>
      <c r="AJ92" s="343"/>
      <c r="AK92" s="343"/>
      <c r="AL92" s="344">
        <v>49462.25</v>
      </c>
      <c r="AM92" s="332">
        <f t="shared" si="13"/>
        <v>1125587.7</v>
      </c>
      <c r="AN92" s="345">
        <f t="shared" si="14"/>
        <v>295987.07</v>
      </c>
      <c r="AO92" s="346">
        <f t="shared" si="15"/>
        <v>829600.62999999989</v>
      </c>
      <c r="AP92" s="347">
        <f t="shared" si="16"/>
        <v>1553514.06</v>
      </c>
      <c r="AQ92" s="348">
        <f t="shared" si="17"/>
        <v>1887661.18</v>
      </c>
      <c r="AR92" s="257">
        <f t="shared" si="12"/>
        <v>-334147.11999999988</v>
      </c>
    </row>
    <row r="93" spans="1:44" ht="14.4" thickBot="1" x14ac:dyDescent="0.3">
      <c r="A93" s="245" t="s">
        <v>313</v>
      </c>
      <c r="B93" s="245" t="s">
        <v>44</v>
      </c>
      <c r="C93" s="283">
        <v>5920</v>
      </c>
      <c r="D93" s="284" t="s">
        <v>894</v>
      </c>
      <c r="E93" t="s">
        <v>2698</v>
      </c>
      <c r="F93" s="321">
        <v>1342661.51</v>
      </c>
      <c r="G93" s="321">
        <v>25748.3</v>
      </c>
      <c r="H93" s="321">
        <v>39746.71</v>
      </c>
      <c r="I93" s="320"/>
      <c r="J93"/>
      <c r="K93" s="319">
        <v>806476.54</v>
      </c>
      <c r="L93" s="319">
        <v>975049.6</v>
      </c>
      <c r="M93"/>
      <c r="N93"/>
      <c r="O93" s="319">
        <v>15500</v>
      </c>
      <c r="P93" s="329">
        <v>77258.460000000006</v>
      </c>
      <c r="Q93" s="328"/>
      <c r="R93" s="329">
        <v>229263.46</v>
      </c>
      <c r="S93" s="328"/>
      <c r="T93"/>
      <c r="U93"/>
      <c r="V93" s="319">
        <v>3380760.97</v>
      </c>
      <c r="W93"/>
      <c r="X93" s="342">
        <v>819707.46</v>
      </c>
      <c r="Y93" s="342">
        <v>231050</v>
      </c>
      <c r="Z93" s="342">
        <v>1505.52</v>
      </c>
      <c r="AA93" s="341"/>
      <c r="AB93" s="342">
        <v>1996367.7</v>
      </c>
      <c r="AC93" s="342">
        <v>39700</v>
      </c>
      <c r="AD93" s="344">
        <v>2447847.7000000002</v>
      </c>
      <c r="AE93" s="344">
        <v>5625</v>
      </c>
      <c r="AF93" s="344">
        <v>3380</v>
      </c>
      <c r="AG93" s="344">
        <v>763793.28</v>
      </c>
      <c r="AH93" s="344">
        <v>314590.15000000002</v>
      </c>
      <c r="AI93" s="343"/>
      <c r="AJ93" s="343"/>
      <c r="AK93" s="343"/>
      <c r="AL93" s="344">
        <v>66194.78</v>
      </c>
      <c r="AM93" s="332">
        <f t="shared" si="13"/>
        <v>1408156.52</v>
      </c>
      <c r="AN93" s="345">
        <f t="shared" si="14"/>
        <v>306521.92</v>
      </c>
      <c r="AO93" s="346">
        <f t="shared" si="15"/>
        <v>1101634.6000000001</v>
      </c>
      <c r="AP93" s="347">
        <f t="shared" si="16"/>
        <v>3088330.6799999997</v>
      </c>
      <c r="AQ93" s="348">
        <f t="shared" si="17"/>
        <v>3601430.91</v>
      </c>
      <c r="AR93" s="257">
        <f t="shared" si="12"/>
        <v>-513100.23000000045</v>
      </c>
    </row>
    <row r="94" spans="1:44" ht="14.4" thickBot="1" x14ac:dyDescent="0.3">
      <c r="A94" s="245" t="s">
        <v>313</v>
      </c>
      <c r="B94" s="245" t="s">
        <v>44</v>
      </c>
      <c r="C94" s="283">
        <v>4614</v>
      </c>
      <c r="D94" s="284" t="s">
        <v>895</v>
      </c>
      <c r="E94" t="s">
        <v>2699</v>
      </c>
      <c r="F94" s="321">
        <v>744734.91</v>
      </c>
      <c r="G94" s="321">
        <v>59728.25</v>
      </c>
      <c r="H94" s="321">
        <v>25394.639999999999</v>
      </c>
      <c r="I94" s="320"/>
      <c r="J94"/>
      <c r="K94" s="319">
        <v>808476.21</v>
      </c>
      <c r="L94" s="319">
        <v>429236.49</v>
      </c>
      <c r="M94"/>
      <c r="N94"/>
      <c r="O94" s="319">
        <v>13500</v>
      </c>
      <c r="P94" s="329">
        <v>71773.91</v>
      </c>
      <c r="Q94" s="328"/>
      <c r="R94" s="329">
        <v>323493.21999999997</v>
      </c>
      <c r="S94" s="328"/>
      <c r="T94"/>
      <c r="U94"/>
      <c r="V94" s="319">
        <v>80730.22</v>
      </c>
      <c r="W94" s="319">
        <v>2028099.35</v>
      </c>
      <c r="X94" s="342">
        <v>763652.83</v>
      </c>
      <c r="Y94" s="342">
        <v>333600</v>
      </c>
      <c r="Z94" s="342">
        <v>965.54</v>
      </c>
      <c r="AA94" s="341"/>
      <c r="AB94" s="342">
        <v>1448903</v>
      </c>
      <c r="AC94" s="342">
        <v>70027</v>
      </c>
      <c r="AD94" s="344">
        <v>1997297</v>
      </c>
      <c r="AE94" s="344">
        <v>18935</v>
      </c>
      <c r="AF94" s="343"/>
      <c r="AG94" s="344">
        <v>849697.47</v>
      </c>
      <c r="AH94" s="344">
        <v>151317.6</v>
      </c>
      <c r="AI94" s="343"/>
      <c r="AJ94" s="343"/>
      <c r="AK94" s="343"/>
      <c r="AL94" s="344">
        <v>49927.5</v>
      </c>
      <c r="AM94" s="332">
        <f t="shared" si="13"/>
        <v>829857.8</v>
      </c>
      <c r="AN94" s="345">
        <f t="shared" si="14"/>
        <v>395267.13</v>
      </c>
      <c r="AO94" s="346">
        <f t="shared" si="15"/>
        <v>434590.67000000004</v>
      </c>
      <c r="AP94" s="347">
        <f t="shared" si="16"/>
        <v>2617148.37</v>
      </c>
      <c r="AQ94" s="348">
        <f t="shared" si="17"/>
        <v>3067174.57</v>
      </c>
      <c r="AR94" s="257">
        <f t="shared" si="12"/>
        <v>-450026.19999999972</v>
      </c>
    </row>
    <row r="95" spans="1:44" ht="14.4" thickBot="1" x14ac:dyDescent="0.3">
      <c r="A95" s="245" t="s">
        <v>313</v>
      </c>
      <c r="B95" s="245" t="s">
        <v>44</v>
      </c>
      <c r="C95" s="283">
        <v>6523</v>
      </c>
      <c r="D95" s="284" t="s">
        <v>896</v>
      </c>
      <c r="E95" t="s">
        <v>2700</v>
      </c>
      <c r="F95" s="321">
        <v>697206.92</v>
      </c>
      <c r="G95" s="321">
        <v>10920.25</v>
      </c>
      <c r="H95" s="321">
        <v>103269.93</v>
      </c>
      <c r="I95" s="320"/>
      <c r="J95"/>
      <c r="K95" s="319">
        <v>1494782.37</v>
      </c>
      <c r="L95" s="319">
        <v>151319.76</v>
      </c>
      <c r="M95"/>
      <c r="N95"/>
      <c r="O95" s="319">
        <v>2800</v>
      </c>
      <c r="P95" s="329">
        <v>102913.3</v>
      </c>
      <c r="Q95" s="329">
        <v>79524</v>
      </c>
      <c r="R95" s="329">
        <v>21.12</v>
      </c>
      <c r="S95" s="328"/>
      <c r="T95" s="319">
        <v>75668</v>
      </c>
      <c r="U95"/>
      <c r="V95" s="319">
        <v>-2172568.7400000002</v>
      </c>
      <c r="W95" s="319">
        <v>4808766.24</v>
      </c>
      <c r="X95" s="342">
        <v>1076011.1399999999</v>
      </c>
      <c r="Y95" s="341"/>
      <c r="Z95" s="342">
        <v>806.38</v>
      </c>
      <c r="AA95" s="341"/>
      <c r="AB95" s="342">
        <v>1337711.3999999999</v>
      </c>
      <c r="AC95" s="342">
        <v>48100</v>
      </c>
      <c r="AD95" s="344">
        <v>1786467.4</v>
      </c>
      <c r="AE95" s="344">
        <v>15670</v>
      </c>
      <c r="AF95" s="343"/>
      <c r="AG95" s="344">
        <v>780557.97</v>
      </c>
      <c r="AH95" s="344">
        <v>276079.69</v>
      </c>
      <c r="AI95" s="343"/>
      <c r="AJ95" s="343"/>
      <c r="AK95" s="343"/>
      <c r="AL95" s="344">
        <v>43478.55</v>
      </c>
      <c r="AM95" s="332">
        <f t="shared" si="13"/>
        <v>811397.10000000009</v>
      </c>
      <c r="AN95" s="345">
        <f t="shared" si="14"/>
        <v>182458.41999999998</v>
      </c>
      <c r="AO95" s="346">
        <f t="shared" si="15"/>
        <v>628938.68000000017</v>
      </c>
      <c r="AP95" s="347">
        <f t="shared" si="16"/>
        <v>2462628.92</v>
      </c>
      <c r="AQ95" s="348">
        <f t="shared" si="17"/>
        <v>2902253.61</v>
      </c>
      <c r="AR95" s="257">
        <f t="shared" si="12"/>
        <v>-439624.68999999994</v>
      </c>
    </row>
    <row r="96" spans="1:44" ht="14.4" thickBot="1" x14ac:dyDescent="0.3">
      <c r="A96" s="245" t="s">
        <v>313</v>
      </c>
      <c r="B96" s="245" t="s">
        <v>44</v>
      </c>
      <c r="C96" s="283">
        <v>4131</v>
      </c>
      <c r="D96" s="284" t="s">
        <v>897</v>
      </c>
      <c r="E96" t="s">
        <v>2701</v>
      </c>
      <c r="F96" s="321">
        <v>851072.95</v>
      </c>
      <c r="G96" s="321">
        <v>52620.5</v>
      </c>
      <c r="H96" s="321">
        <v>92246.36</v>
      </c>
      <c r="I96" s="320"/>
      <c r="J96"/>
      <c r="K96" s="319">
        <v>841734.37</v>
      </c>
      <c r="L96" s="319">
        <v>293669.8</v>
      </c>
      <c r="M96"/>
      <c r="N96"/>
      <c r="O96" s="319">
        <v>7000</v>
      </c>
      <c r="P96" s="329">
        <v>57255.76</v>
      </c>
      <c r="Q96" s="328"/>
      <c r="R96" s="329">
        <v>9119.58</v>
      </c>
      <c r="S96" s="328"/>
      <c r="T96" s="319">
        <v>23292</v>
      </c>
      <c r="U96"/>
      <c r="V96" s="319">
        <v>-386907.76</v>
      </c>
      <c r="W96" s="319">
        <v>2574871.5499999998</v>
      </c>
      <c r="X96" s="342">
        <v>778352.27</v>
      </c>
      <c r="Y96" s="342">
        <v>46655</v>
      </c>
      <c r="Z96" s="342">
        <v>967.81</v>
      </c>
      <c r="AA96" s="341"/>
      <c r="AB96" s="342">
        <v>871844.9</v>
      </c>
      <c r="AC96" s="342">
        <v>23200</v>
      </c>
      <c r="AD96" s="344">
        <v>1200041.8999999999</v>
      </c>
      <c r="AE96" s="344">
        <v>11600</v>
      </c>
      <c r="AF96" s="344">
        <v>480</v>
      </c>
      <c r="AG96" s="344">
        <v>421987.61</v>
      </c>
      <c r="AH96" s="344">
        <v>188227.42</v>
      </c>
      <c r="AI96" s="343"/>
      <c r="AJ96" s="343"/>
      <c r="AK96" s="343"/>
      <c r="AL96" s="344">
        <v>51970.2</v>
      </c>
      <c r="AM96" s="332">
        <f t="shared" si="13"/>
        <v>995939.80999999994</v>
      </c>
      <c r="AN96" s="345">
        <f t="shared" si="14"/>
        <v>66375.34</v>
      </c>
      <c r="AO96" s="346">
        <f t="shared" si="15"/>
        <v>929564.47</v>
      </c>
      <c r="AP96" s="347">
        <f t="shared" si="16"/>
        <v>1721019.98</v>
      </c>
      <c r="AQ96" s="348">
        <f t="shared" si="17"/>
        <v>1874307.1299999997</v>
      </c>
      <c r="AR96" s="257">
        <f t="shared" si="12"/>
        <v>-153287.14999999967</v>
      </c>
    </row>
    <row r="97" spans="1:44" ht="14.4" thickBot="1" x14ac:dyDescent="0.3">
      <c r="A97" s="245" t="s">
        <v>313</v>
      </c>
      <c r="B97" s="245" t="s">
        <v>44</v>
      </c>
      <c r="C97" s="283">
        <v>5378</v>
      </c>
      <c r="D97" s="284" t="s">
        <v>898</v>
      </c>
      <c r="E97" t="s">
        <v>2702</v>
      </c>
      <c r="F97" s="321">
        <v>706568.27</v>
      </c>
      <c r="G97" s="321">
        <v>15858.3</v>
      </c>
      <c r="H97" s="321">
        <v>43678.14</v>
      </c>
      <c r="I97" s="320"/>
      <c r="J97"/>
      <c r="K97" s="319">
        <v>1050351.97</v>
      </c>
      <c r="L97" s="319">
        <v>243775.18</v>
      </c>
      <c r="M97"/>
      <c r="N97"/>
      <c r="O97" s="319">
        <v>5030</v>
      </c>
      <c r="P97" s="329">
        <v>62774.6</v>
      </c>
      <c r="Q97" s="328"/>
      <c r="R97" s="329">
        <v>32.9</v>
      </c>
      <c r="S97" s="328"/>
      <c r="T97"/>
      <c r="U97"/>
      <c r="V97" s="319">
        <v>-287993.15999999997</v>
      </c>
      <c r="W97" s="319">
        <v>2326634.9900000002</v>
      </c>
      <c r="X97" s="342">
        <v>1009066.52</v>
      </c>
      <c r="Y97" s="341"/>
      <c r="Z97" s="342">
        <v>754.43</v>
      </c>
      <c r="AA97" s="341"/>
      <c r="AB97" s="342">
        <v>1351233.3</v>
      </c>
      <c r="AC97" s="342">
        <v>57900</v>
      </c>
      <c r="AD97" s="344">
        <v>1605465.3</v>
      </c>
      <c r="AE97" s="344">
        <v>2000</v>
      </c>
      <c r="AF97" s="343"/>
      <c r="AG97" s="344">
        <v>765746.7</v>
      </c>
      <c r="AH97" s="344">
        <v>68824.72</v>
      </c>
      <c r="AI97" s="343"/>
      <c r="AJ97" s="343"/>
      <c r="AK97" s="343"/>
      <c r="AL97" s="344">
        <v>23165</v>
      </c>
      <c r="AM97" s="332">
        <f t="shared" si="13"/>
        <v>766104.71000000008</v>
      </c>
      <c r="AN97" s="345">
        <f t="shared" si="14"/>
        <v>62807.5</v>
      </c>
      <c r="AO97" s="346">
        <f t="shared" si="15"/>
        <v>703297.21000000008</v>
      </c>
      <c r="AP97" s="347">
        <f t="shared" si="16"/>
        <v>2418954.25</v>
      </c>
      <c r="AQ97" s="348">
        <f t="shared" si="17"/>
        <v>2465201.7200000002</v>
      </c>
      <c r="AR97" s="257">
        <f t="shared" si="12"/>
        <v>-46247.470000000205</v>
      </c>
    </row>
    <row r="98" spans="1:44" ht="14.4" thickBot="1" x14ac:dyDescent="0.3">
      <c r="A98" s="245" t="s">
        <v>313</v>
      </c>
      <c r="B98" s="245" t="s">
        <v>44</v>
      </c>
      <c r="C98" s="283">
        <v>4212</v>
      </c>
      <c r="D98" s="284" t="s">
        <v>899</v>
      </c>
      <c r="E98" t="s">
        <v>2703</v>
      </c>
      <c r="F98" s="321">
        <v>1175350.92</v>
      </c>
      <c r="G98" s="321">
        <v>130445.3</v>
      </c>
      <c r="H98" s="321">
        <v>85359.679999999993</v>
      </c>
      <c r="I98" s="320"/>
      <c r="J98"/>
      <c r="K98" s="319">
        <v>2515537.11</v>
      </c>
      <c r="L98" s="319">
        <v>981034.06</v>
      </c>
      <c r="M98"/>
      <c r="N98"/>
      <c r="O98" s="319">
        <v>32875</v>
      </c>
      <c r="P98" s="329">
        <v>79137.42</v>
      </c>
      <c r="Q98" s="328"/>
      <c r="R98" s="329">
        <v>2335.12</v>
      </c>
      <c r="S98" s="328"/>
      <c r="T98" s="319">
        <v>289830</v>
      </c>
      <c r="U98"/>
      <c r="V98" s="319">
        <v>2633832.7999999998</v>
      </c>
      <c r="W98" s="319">
        <v>2310530.36</v>
      </c>
      <c r="X98" s="342">
        <v>1070743.92</v>
      </c>
      <c r="Y98" s="342">
        <v>4500</v>
      </c>
      <c r="Z98" s="342">
        <v>1014.02</v>
      </c>
      <c r="AA98" s="341"/>
      <c r="AB98" s="342">
        <v>1181038.1000000001</v>
      </c>
      <c r="AC98" s="342">
        <v>17600</v>
      </c>
      <c r="AD98" s="344">
        <v>1714391.1</v>
      </c>
      <c r="AE98" s="344">
        <v>26055</v>
      </c>
      <c r="AF98" s="343"/>
      <c r="AG98" s="344">
        <v>674042.05</v>
      </c>
      <c r="AH98" s="344">
        <v>286611.52</v>
      </c>
      <c r="AI98" s="343"/>
      <c r="AJ98" s="343"/>
      <c r="AK98" s="343"/>
      <c r="AL98" s="344">
        <v>34610</v>
      </c>
      <c r="AM98" s="332">
        <f t="shared" si="13"/>
        <v>1391155.9</v>
      </c>
      <c r="AN98" s="345">
        <f t="shared" si="14"/>
        <v>81472.539999999994</v>
      </c>
      <c r="AO98" s="346">
        <f t="shared" si="15"/>
        <v>1309683.3599999999</v>
      </c>
      <c r="AP98" s="347">
        <f t="shared" si="16"/>
        <v>2274896.04</v>
      </c>
      <c r="AQ98" s="348">
        <f t="shared" si="17"/>
        <v>2735709.6700000004</v>
      </c>
      <c r="AR98" s="257">
        <f t="shared" si="12"/>
        <v>-460813.63000000035</v>
      </c>
    </row>
    <row r="99" spans="1:44" ht="14.4" thickBot="1" x14ac:dyDescent="0.3">
      <c r="A99" s="245" t="s">
        <v>313</v>
      </c>
      <c r="B99" s="245" t="s">
        <v>44</v>
      </c>
      <c r="C99" s="283">
        <v>3326</v>
      </c>
      <c r="D99" s="284" t="s">
        <v>900</v>
      </c>
      <c r="E99" t="s">
        <v>2802</v>
      </c>
      <c r="F99" s="321">
        <v>673347.68</v>
      </c>
      <c r="G99" s="321">
        <v>81150.25</v>
      </c>
      <c r="H99" s="321">
        <v>41495.370000000003</v>
      </c>
      <c r="I99" s="320"/>
      <c r="J99"/>
      <c r="K99" s="319">
        <v>884937.51</v>
      </c>
      <c r="L99" s="319">
        <v>901872.65</v>
      </c>
      <c r="M99"/>
      <c r="N99"/>
      <c r="O99" s="319">
        <v>1000</v>
      </c>
      <c r="P99" s="329">
        <v>55211.39</v>
      </c>
      <c r="Q99" s="328"/>
      <c r="R99" s="329">
        <v>216984.63</v>
      </c>
      <c r="S99" s="328"/>
      <c r="T99" s="319">
        <v>300</v>
      </c>
      <c r="U99"/>
      <c r="V99" s="319">
        <v>-278151.57</v>
      </c>
      <c r="W99" s="319">
        <v>2166873.39</v>
      </c>
      <c r="X99" s="342">
        <v>858658.78</v>
      </c>
      <c r="Y99" s="341"/>
      <c r="Z99" s="342">
        <v>879.21</v>
      </c>
      <c r="AA99" s="341"/>
      <c r="AB99" s="342">
        <v>630025.5</v>
      </c>
      <c r="AC99" s="342">
        <v>743326</v>
      </c>
      <c r="AD99" s="344">
        <v>1078904.5</v>
      </c>
      <c r="AE99" s="343"/>
      <c r="AF99" s="344">
        <v>13600</v>
      </c>
      <c r="AG99" s="344">
        <v>499925.74</v>
      </c>
      <c r="AH99" s="344">
        <v>175120.13</v>
      </c>
      <c r="AI99" s="343"/>
      <c r="AJ99" s="343"/>
      <c r="AK99" s="343"/>
      <c r="AL99" s="344">
        <v>44753.5</v>
      </c>
      <c r="AM99" s="332">
        <f t="shared" si="13"/>
        <v>795993.3</v>
      </c>
      <c r="AN99" s="345">
        <f t="shared" si="14"/>
        <v>272196.02</v>
      </c>
      <c r="AO99" s="346">
        <f t="shared" si="15"/>
        <v>523797.28</v>
      </c>
      <c r="AP99" s="347">
        <f t="shared" si="16"/>
        <v>2232889.4900000002</v>
      </c>
      <c r="AQ99" s="348">
        <f t="shared" si="17"/>
        <v>1812303.87</v>
      </c>
      <c r="AR99" s="257">
        <f t="shared" si="12"/>
        <v>420585.62000000011</v>
      </c>
    </row>
    <row r="100" spans="1:44" ht="14.4" thickBot="1" x14ac:dyDescent="0.3">
      <c r="A100" s="245" t="s">
        <v>316</v>
      </c>
      <c r="B100" s="245" t="s">
        <v>45</v>
      </c>
      <c r="C100" s="283">
        <v>2523</v>
      </c>
      <c r="D100" s="284" t="s">
        <v>901</v>
      </c>
      <c r="E100" t="s">
        <v>2704</v>
      </c>
      <c r="F100" s="321">
        <v>490259.39</v>
      </c>
      <c r="G100" s="321">
        <v>5935</v>
      </c>
      <c r="H100" s="321">
        <v>155445.21</v>
      </c>
      <c r="I100" s="320"/>
      <c r="J100"/>
      <c r="K100" s="319">
        <v>1071876.33</v>
      </c>
      <c r="L100" s="319">
        <v>60226.74</v>
      </c>
      <c r="M100"/>
      <c r="N100"/>
      <c r="O100" s="319">
        <v>0</v>
      </c>
      <c r="P100" s="329">
        <v>71200</v>
      </c>
      <c r="Q100" s="328"/>
      <c r="R100" s="329">
        <v>0</v>
      </c>
      <c r="S100" s="328"/>
      <c r="T100"/>
      <c r="U100"/>
      <c r="V100" s="319">
        <v>1723569.31</v>
      </c>
      <c r="W100"/>
      <c r="X100" s="342">
        <v>786001.02</v>
      </c>
      <c r="Y100" s="341"/>
      <c r="Z100" s="342">
        <v>517.11</v>
      </c>
      <c r="AA100" s="341"/>
      <c r="AB100" s="342">
        <v>774018</v>
      </c>
      <c r="AC100" s="342">
        <v>49410</v>
      </c>
      <c r="AD100" s="344">
        <v>970220</v>
      </c>
      <c r="AE100" s="344">
        <v>13818</v>
      </c>
      <c r="AF100" s="343"/>
      <c r="AG100" s="344">
        <v>458680.5</v>
      </c>
      <c r="AH100" s="344">
        <v>164906.76999999999</v>
      </c>
      <c r="AI100" s="343"/>
      <c r="AJ100" s="343"/>
      <c r="AK100" s="343"/>
      <c r="AL100" s="344">
        <v>13347.5</v>
      </c>
      <c r="AM100" s="332">
        <f t="shared" si="13"/>
        <v>651639.6</v>
      </c>
      <c r="AN100" s="345">
        <f t="shared" si="14"/>
        <v>71200</v>
      </c>
      <c r="AO100" s="346">
        <f t="shared" si="15"/>
        <v>580439.6</v>
      </c>
      <c r="AP100" s="347">
        <f t="shared" si="16"/>
        <v>1609946.13</v>
      </c>
      <c r="AQ100" s="348">
        <f t="shared" si="17"/>
        <v>1620972.77</v>
      </c>
      <c r="AR100" s="257">
        <f t="shared" si="12"/>
        <v>-11026.64000000013</v>
      </c>
    </row>
    <row r="101" spans="1:44" ht="14.4" thickBot="1" x14ac:dyDescent="0.3">
      <c r="A101" s="245" t="s">
        <v>316</v>
      </c>
      <c r="B101" s="245" t="s">
        <v>45</v>
      </c>
      <c r="C101" s="283">
        <v>5391</v>
      </c>
      <c r="D101" s="284" t="s">
        <v>902</v>
      </c>
      <c r="E101" t="s">
        <v>2705</v>
      </c>
      <c r="F101" s="321">
        <v>926407.85</v>
      </c>
      <c r="G101" s="321">
        <v>55284.9</v>
      </c>
      <c r="H101" s="321">
        <v>56666.720000000001</v>
      </c>
      <c r="I101" s="320"/>
      <c r="J101"/>
      <c r="K101" s="319">
        <v>211383.74</v>
      </c>
      <c r="L101" s="319">
        <v>259731.02</v>
      </c>
      <c r="M101"/>
      <c r="N101"/>
      <c r="O101" s="319">
        <v>0</v>
      </c>
      <c r="P101" s="329">
        <v>85600</v>
      </c>
      <c r="Q101" s="328"/>
      <c r="R101" s="329">
        <v>0</v>
      </c>
      <c r="S101" s="328"/>
      <c r="T101"/>
      <c r="U101"/>
      <c r="V101" s="319">
        <v>-186506.6</v>
      </c>
      <c r="W101" s="319">
        <v>1563007.5</v>
      </c>
      <c r="X101" s="342">
        <v>940131.25</v>
      </c>
      <c r="Y101" s="342">
        <v>231460</v>
      </c>
      <c r="Z101" s="342">
        <v>873.88</v>
      </c>
      <c r="AA101" s="341"/>
      <c r="AB101" s="342">
        <v>1099623</v>
      </c>
      <c r="AC101" s="342">
        <v>10000</v>
      </c>
      <c r="AD101" s="344">
        <v>1438008</v>
      </c>
      <c r="AE101" s="344">
        <v>9620</v>
      </c>
      <c r="AF101" s="343"/>
      <c r="AG101" s="344">
        <v>638954.03</v>
      </c>
      <c r="AH101" s="344">
        <v>116785.52</v>
      </c>
      <c r="AI101" s="343"/>
      <c r="AJ101" s="343"/>
      <c r="AK101" s="343"/>
      <c r="AL101" s="344">
        <v>31347.25</v>
      </c>
      <c r="AM101" s="332">
        <f t="shared" si="13"/>
        <v>1038359.47</v>
      </c>
      <c r="AN101" s="345">
        <f t="shared" si="14"/>
        <v>85600</v>
      </c>
      <c r="AO101" s="346">
        <f t="shared" si="15"/>
        <v>952759.47</v>
      </c>
      <c r="AP101" s="347">
        <f t="shared" si="16"/>
        <v>2282088.13</v>
      </c>
      <c r="AQ101" s="348">
        <f t="shared" si="17"/>
        <v>2234714.7999999998</v>
      </c>
      <c r="AR101" s="257">
        <f t="shared" si="12"/>
        <v>47373.330000000075</v>
      </c>
    </row>
    <row r="102" spans="1:44" ht="14.4" thickBot="1" x14ac:dyDescent="0.3">
      <c r="A102" s="245" t="s">
        <v>316</v>
      </c>
      <c r="B102" s="245" t="s">
        <v>45</v>
      </c>
      <c r="C102" s="283">
        <v>2709</v>
      </c>
      <c r="D102" s="284" t="s">
        <v>903</v>
      </c>
      <c r="E102" t="s">
        <v>2706</v>
      </c>
      <c r="F102" s="321">
        <v>570779.06000000006</v>
      </c>
      <c r="G102" s="321">
        <v>18666.5</v>
      </c>
      <c r="H102" s="321">
        <v>64941.99</v>
      </c>
      <c r="I102" s="320"/>
      <c r="J102"/>
      <c r="K102" s="319">
        <v>587026.29</v>
      </c>
      <c r="L102" s="319">
        <v>195291.54</v>
      </c>
      <c r="M102"/>
      <c r="N102"/>
      <c r="O102" s="319">
        <v>0</v>
      </c>
      <c r="P102" s="329">
        <v>69630</v>
      </c>
      <c r="Q102" s="328"/>
      <c r="R102" s="329">
        <v>0</v>
      </c>
      <c r="S102" s="328"/>
      <c r="T102"/>
      <c r="U102"/>
      <c r="V102" s="319">
        <v>-816001.24</v>
      </c>
      <c r="W102" s="319">
        <v>2046781.46</v>
      </c>
      <c r="X102" s="342">
        <v>826402.44</v>
      </c>
      <c r="Y102" s="342">
        <v>258454</v>
      </c>
      <c r="Z102" s="342">
        <v>480.76</v>
      </c>
      <c r="AA102" s="341"/>
      <c r="AB102" s="342">
        <v>879291</v>
      </c>
      <c r="AC102" s="342">
        <v>13500</v>
      </c>
      <c r="AD102" s="344">
        <v>1183945.8700000001</v>
      </c>
      <c r="AE102" s="344">
        <v>12592</v>
      </c>
      <c r="AF102" s="343"/>
      <c r="AG102" s="344">
        <v>415757.34</v>
      </c>
      <c r="AH102" s="344">
        <v>141842.32999999999</v>
      </c>
      <c r="AI102" s="343"/>
      <c r="AJ102" s="343"/>
      <c r="AK102" s="343"/>
      <c r="AL102" s="344">
        <v>87695.5</v>
      </c>
      <c r="AM102" s="332">
        <f t="shared" si="13"/>
        <v>654387.55000000005</v>
      </c>
      <c r="AN102" s="345">
        <f t="shared" si="14"/>
        <v>69630</v>
      </c>
      <c r="AO102" s="346">
        <f t="shared" si="15"/>
        <v>584757.55000000005</v>
      </c>
      <c r="AP102" s="347">
        <f t="shared" si="16"/>
        <v>1978128.2</v>
      </c>
      <c r="AQ102" s="348">
        <f t="shared" si="17"/>
        <v>1841833.0400000003</v>
      </c>
      <c r="AR102" s="257">
        <f t="shared" si="12"/>
        <v>136295.15999999968</v>
      </c>
    </row>
    <row r="103" spans="1:44" ht="14.4" thickBot="1" x14ac:dyDescent="0.3">
      <c r="A103" s="245" t="s">
        <v>316</v>
      </c>
      <c r="B103" s="245" t="s">
        <v>45</v>
      </c>
      <c r="C103" s="283">
        <v>3276</v>
      </c>
      <c r="D103" s="284" t="s">
        <v>904</v>
      </c>
      <c r="E103" t="s">
        <v>2707</v>
      </c>
      <c r="F103" s="321">
        <v>536374.79</v>
      </c>
      <c r="G103" s="321">
        <v>136162</v>
      </c>
      <c r="H103" s="321">
        <v>52606.720000000001</v>
      </c>
      <c r="I103" s="320"/>
      <c r="J103"/>
      <c r="K103" s="319">
        <v>740436.98</v>
      </c>
      <c r="L103" s="319">
        <v>279670.92</v>
      </c>
      <c r="M103"/>
      <c r="N103"/>
      <c r="O103" s="319">
        <v>0</v>
      </c>
      <c r="P103" s="329">
        <v>90800</v>
      </c>
      <c r="Q103" s="328"/>
      <c r="R103" s="329">
        <v>508</v>
      </c>
      <c r="S103" s="328"/>
      <c r="T103"/>
      <c r="U103"/>
      <c r="V103" s="319">
        <v>-1643892.25</v>
      </c>
      <c r="W103" s="319">
        <v>3243756.17</v>
      </c>
      <c r="X103" s="342">
        <v>803001.33</v>
      </c>
      <c r="Y103" s="342">
        <v>172996</v>
      </c>
      <c r="Z103" s="342">
        <v>471.43</v>
      </c>
      <c r="AA103" s="341"/>
      <c r="AB103" s="342">
        <v>639183</v>
      </c>
      <c r="AC103" s="342">
        <v>36000</v>
      </c>
      <c r="AD103" s="344">
        <v>900737</v>
      </c>
      <c r="AE103" s="344">
        <v>13130</v>
      </c>
      <c r="AF103" s="343"/>
      <c r="AG103" s="344">
        <v>460862.95</v>
      </c>
      <c r="AH103" s="344">
        <v>182539.82</v>
      </c>
      <c r="AI103" s="343"/>
      <c r="AJ103" s="343"/>
      <c r="AK103" s="343"/>
      <c r="AL103" s="344">
        <v>40302.5</v>
      </c>
      <c r="AM103" s="332">
        <f t="shared" si="13"/>
        <v>725143.51</v>
      </c>
      <c r="AN103" s="345">
        <f t="shared" si="14"/>
        <v>91308</v>
      </c>
      <c r="AO103" s="346">
        <f t="shared" si="15"/>
        <v>633835.51</v>
      </c>
      <c r="AP103" s="347">
        <f t="shared" si="16"/>
        <v>1651651.76</v>
      </c>
      <c r="AQ103" s="348">
        <f t="shared" si="17"/>
        <v>1597572.27</v>
      </c>
      <c r="AR103" s="257">
        <f t="shared" si="12"/>
        <v>54079.489999999991</v>
      </c>
    </row>
    <row r="104" spans="1:44" ht="14.4" thickBot="1" x14ac:dyDescent="0.3">
      <c r="A104" s="245" t="s">
        <v>316</v>
      </c>
      <c r="B104" s="245" t="s">
        <v>45</v>
      </c>
      <c r="C104" s="283">
        <v>1694</v>
      </c>
      <c r="D104" s="284" t="s">
        <v>905</v>
      </c>
      <c r="E104" t="s">
        <v>2708</v>
      </c>
      <c r="F104" s="321">
        <v>425615.15</v>
      </c>
      <c r="G104" s="321">
        <v>9446.5</v>
      </c>
      <c r="H104" s="321">
        <v>32623.66</v>
      </c>
      <c r="I104" s="320"/>
      <c r="J104"/>
      <c r="K104" s="319">
        <v>361370.49</v>
      </c>
      <c r="L104" s="319">
        <v>126982.94</v>
      </c>
      <c r="M104"/>
      <c r="N104"/>
      <c r="O104" s="319">
        <v>3000</v>
      </c>
      <c r="P104" s="329">
        <v>61450</v>
      </c>
      <c r="Q104" s="329">
        <v>0</v>
      </c>
      <c r="R104" s="329">
        <v>150</v>
      </c>
      <c r="S104" s="328"/>
      <c r="T104" s="319">
        <v>108572</v>
      </c>
      <c r="U104"/>
      <c r="V104" s="319">
        <v>-1845990.18</v>
      </c>
      <c r="W104" s="319">
        <v>2614880.33</v>
      </c>
      <c r="X104" s="342">
        <v>747235.27</v>
      </c>
      <c r="Y104" s="341"/>
      <c r="Z104" s="342">
        <v>357.76</v>
      </c>
      <c r="AA104" s="341"/>
      <c r="AB104" s="342">
        <v>569898</v>
      </c>
      <c r="AC104" s="342">
        <v>47000</v>
      </c>
      <c r="AD104" s="344">
        <v>795587</v>
      </c>
      <c r="AE104" s="344">
        <v>15930</v>
      </c>
      <c r="AF104" s="343"/>
      <c r="AG104" s="344">
        <v>406527.65</v>
      </c>
      <c r="AH104" s="344">
        <v>116215.79</v>
      </c>
      <c r="AI104" s="343"/>
      <c r="AJ104" s="343"/>
      <c r="AK104" s="343"/>
      <c r="AL104" s="344">
        <v>16254</v>
      </c>
      <c r="AM104" s="332">
        <f t="shared" si="13"/>
        <v>467685.31</v>
      </c>
      <c r="AN104" s="345">
        <f t="shared" si="14"/>
        <v>61600</v>
      </c>
      <c r="AO104" s="346">
        <f t="shared" si="15"/>
        <v>406085.31</v>
      </c>
      <c r="AP104" s="347">
        <f t="shared" si="16"/>
        <v>1364491.03</v>
      </c>
      <c r="AQ104" s="348">
        <f t="shared" si="17"/>
        <v>1350514.44</v>
      </c>
      <c r="AR104" s="257">
        <f t="shared" si="12"/>
        <v>13976.590000000084</v>
      </c>
    </row>
    <row r="105" spans="1:44" ht="14.4" thickBot="1" x14ac:dyDescent="0.3">
      <c r="A105" s="245" t="s">
        <v>316</v>
      </c>
      <c r="B105" s="245" t="s">
        <v>45</v>
      </c>
      <c r="C105" s="283">
        <v>2072</v>
      </c>
      <c r="D105" s="284" t="s">
        <v>906</v>
      </c>
      <c r="E105" t="s">
        <v>2803</v>
      </c>
      <c r="F105" s="321">
        <v>418901.78</v>
      </c>
      <c r="G105" s="321">
        <v>9970</v>
      </c>
      <c r="H105" s="321">
        <v>28606.01</v>
      </c>
      <c r="I105" s="320"/>
      <c r="J105"/>
      <c r="K105" s="319">
        <v>551359.43999999994</v>
      </c>
      <c r="L105" s="319">
        <v>214183.36</v>
      </c>
      <c r="M105"/>
      <c r="N105"/>
      <c r="O105" s="319">
        <v>0</v>
      </c>
      <c r="P105" s="329">
        <v>78000</v>
      </c>
      <c r="Q105" s="329">
        <v>37000</v>
      </c>
      <c r="R105" s="329">
        <v>-2146</v>
      </c>
      <c r="S105" s="328"/>
      <c r="T105"/>
      <c r="U105"/>
      <c r="V105" s="319">
        <v>-689482.22</v>
      </c>
      <c r="W105" s="319">
        <v>1695120.4</v>
      </c>
      <c r="X105" s="342">
        <v>839203.64</v>
      </c>
      <c r="Y105" s="341"/>
      <c r="Z105" s="342">
        <v>342.02</v>
      </c>
      <c r="AA105" s="341"/>
      <c r="AB105" s="342">
        <v>1328237</v>
      </c>
      <c r="AC105" s="341"/>
      <c r="AD105" s="344">
        <v>1594707</v>
      </c>
      <c r="AE105" s="344">
        <v>5970</v>
      </c>
      <c r="AF105" s="344">
        <v>2336</v>
      </c>
      <c r="AG105" s="344">
        <v>295324.31</v>
      </c>
      <c r="AH105" s="344">
        <v>151316.44</v>
      </c>
      <c r="AI105" s="343"/>
      <c r="AJ105" s="343"/>
      <c r="AK105" s="343"/>
      <c r="AL105" s="344">
        <v>13600.5</v>
      </c>
      <c r="AM105" s="332">
        <f t="shared" si="13"/>
        <v>457477.79000000004</v>
      </c>
      <c r="AN105" s="345">
        <f t="shared" si="14"/>
        <v>112854</v>
      </c>
      <c r="AO105" s="346">
        <f t="shared" si="15"/>
        <v>344623.79000000004</v>
      </c>
      <c r="AP105" s="347">
        <f t="shared" si="16"/>
        <v>2167782.66</v>
      </c>
      <c r="AQ105" s="348">
        <f t="shared" si="17"/>
        <v>2063254.25</v>
      </c>
      <c r="AR105" s="257">
        <f t="shared" si="12"/>
        <v>104528.41000000015</v>
      </c>
    </row>
    <row r="106" spans="1:44" ht="14.4" thickBot="1" x14ac:dyDescent="0.3">
      <c r="A106" s="245" t="s">
        <v>35</v>
      </c>
      <c r="B106" s="245" t="s">
        <v>36</v>
      </c>
      <c r="C106" s="283">
        <v>2599</v>
      </c>
      <c r="D106" s="284" t="s">
        <v>907</v>
      </c>
      <c r="E106" t="s">
        <v>2709</v>
      </c>
      <c r="F106" s="321">
        <v>322668.52</v>
      </c>
      <c r="G106" s="321">
        <v>76544</v>
      </c>
      <c r="H106" s="321">
        <v>36243.79</v>
      </c>
      <c r="I106" s="320"/>
      <c r="J106"/>
      <c r="K106" s="319">
        <v>591342.65</v>
      </c>
      <c r="L106" s="319">
        <v>298028.11</v>
      </c>
      <c r="M106"/>
      <c r="N106"/>
      <c r="O106" s="319">
        <v>2327</v>
      </c>
      <c r="P106" s="329">
        <v>152194.29999999999</v>
      </c>
      <c r="Q106" s="329">
        <v>4</v>
      </c>
      <c r="R106" s="329">
        <v>1147.1400000000001</v>
      </c>
      <c r="S106" s="328"/>
      <c r="T106"/>
      <c r="U106"/>
      <c r="V106" s="319">
        <v>23887.32</v>
      </c>
      <c r="W106" s="319">
        <v>1187793.3799999999</v>
      </c>
      <c r="X106" s="342">
        <v>955870.35</v>
      </c>
      <c r="Y106" s="341"/>
      <c r="Z106" s="342">
        <v>427.87</v>
      </c>
      <c r="AA106" s="341"/>
      <c r="AB106" s="342">
        <v>913340</v>
      </c>
      <c r="AC106" s="342">
        <v>73200</v>
      </c>
      <c r="AD106" s="344">
        <v>1318055</v>
      </c>
      <c r="AE106" s="344">
        <v>16286</v>
      </c>
      <c r="AF106" s="343"/>
      <c r="AG106" s="344">
        <v>488429.49</v>
      </c>
      <c r="AH106" s="344">
        <v>159289.29999999999</v>
      </c>
      <c r="AI106" s="343"/>
      <c r="AJ106" s="343"/>
      <c r="AK106" s="343"/>
      <c r="AL106" s="344">
        <v>3304.5</v>
      </c>
      <c r="AM106" s="332">
        <f t="shared" si="13"/>
        <v>435456.31</v>
      </c>
      <c r="AN106" s="345">
        <f t="shared" si="14"/>
        <v>153345.44</v>
      </c>
      <c r="AO106" s="346">
        <f t="shared" si="15"/>
        <v>282110.87</v>
      </c>
      <c r="AP106" s="347">
        <f t="shared" si="16"/>
        <v>1942838.22</v>
      </c>
      <c r="AQ106" s="348">
        <f t="shared" si="17"/>
        <v>1985364.29</v>
      </c>
      <c r="AR106" s="257">
        <f t="shared" si="12"/>
        <v>-42526.070000000065</v>
      </c>
    </row>
    <row r="107" spans="1:44" ht="14.4" thickBot="1" x14ac:dyDescent="0.3">
      <c r="A107" s="245" t="s">
        <v>35</v>
      </c>
      <c r="B107" s="245" t="s">
        <v>36</v>
      </c>
      <c r="C107" s="283">
        <v>7351</v>
      </c>
      <c r="D107" s="284" t="s">
        <v>908</v>
      </c>
      <c r="E107" t="s">
        <v>2710</v>
      </c>
      <c r="F107" s="321">
        <v>810357.92</v>
      </c>
      <c r="G107" s="321">
        <v>82007.55</v>
      </c>
      <c r="H107" s="321">
        <v>145859.53</v>
      </c>
      <c r="I107" s="320"/>
      <c r="J107"/>
      <c r="K107" s="319">
        <v>-1423507.43</v>
      </c>
      <c r="L107" s="319">
        <v>1022192.73</v>
      </c>
      <c r="M107"/>
      <c r="N107"/>
      <c r="O107" s="319">
        <v>14130</v>
      </c>
      <c r="P107" s="329">
        <v>279015</v>
      </c>
      <c r="Q107" s="329">
        <v>330000</v>
      </c>
      <c r="R107" s="329">
        <v>5620.3</v>
      </c>
      <c r="S107" s="328"/>
      <c r="T107"/>
      <c r="U107"/>
      <c r="V107" s="319">
        <v>-3744957.23</v>
      </c>
      <c r="W107" s="319">
        <v>4005245.62</v>
      </c>
      <c r="X107" s="342">
        <v>2347349.88</v>
      </c>
      <c r="Y107" s="341"/>
      <c r="Z107" s="342">
        <v>842.21</v>
      </c>
      <c r="AA107" s="341"/>
      <c r="AB107" s="342">
        <v>1137052</v>
      </c>
      <c r="AC107" s="342">
        <v>140400</v>
      </c>
      <c r="AD107" s="344">
        <v>1944704</v>
      </c>
      <c r="AE107" s="344">
        <v>3796</v>
      </c>
      <c r="AF107" s="343"/>
      <c r="AG107" s="344">
        <v>1500671.03</v>
      </c>
      <c r="AH107" s="344">
        <v>224741.15</v>
      </c>
      <c r="AI107" s="343"/>
      <c r="AJ107" s="343"/>
      <c r="AK107" s="343"/>
      <c r="AL107" s="344">
        <v>203875.3</v>
      </c>
      <c r="AM107" s="332">
        <f t="shared" si="13"/>
        <v>1038225.0000000001</v>
      </c>
      <c r="AN107" s="345">
        <f t="shared" si="14"/>
        <v>614635.30000000005</v>
      </c>
      <c r="AO107" s="346">
        <f t="shared" si="15"/>
        <v>423589.70000000007</v>
      </c>
      <c r="AP107" s="347">
        <f t="shared" si="16"/>
        <v>3625644.09</v>
      </c>
      <c r="AQ107" s="348">
        <f t="shared" si="17"/>
        <v>3877787.48</v>
      </c>
      <c r="AR107" s="257">
        <f t="shared" si="12"/>
        <v>-252143.39000000013</v>
      </c>
    </row>
    <row r="108" spans="1:44" ht="14.4" thickBot="1" x14ac:dyDescent="0.3">
      <c r="A108" s="245" t="s">
        <v>35</v>
      </c>
      <c r="B108" s="245" t="s">
        <v>36</v>
      </c>
      <c r="C108" s="283">
        <v>6204</v>
      </c>
      <c r="D108" s="284" t="s">
        <v>909</v>
      </c>
      <c r="E108" t="s">
        <v>2711</v>
      </c>
      <c r="F108" s="321">
        <v>173997.21</v>
      </c>
      <c r="G108" s="321">
        <v>62082.75</v>
      </c>
      <c r="H108" s="321">
        <v>61053.07</v>
      </c>
      <c r="I108" s="320"/>
      <c r="J108"/>
      <c r="K108" s="319">
        <v>1104678.04</v>
      </c>
      <c r="L108" s="319">
        <v>1195575.8500000001</v>
      </c>
      <c r="M108"/>
      <c r="N108"/>
      <c r="O108" s="319">
        <v>16400</v>
      </c>
      <c r="P108" s="329">
        <v>116500</v>
      </c>
      <c r="Q108" s="328"/>
      <c r="R108" s="329">
        <v>2528.71</v>
      </c>
      <c r="S108" s="328"/>
      <c r="T108"/>
      <c r="U108"/>
      <c r="V108" s="319">
        <v>169251.43</v>
      </c>
      <c r="W108" s="319">
        <v>2324775.44</v>
      </c>
      <c r="X108" s="342">
        <v>1717109.17</v>
      </c>
      <c r="Y108" s="342">
        <v>200000</v>
      </c>
      <c r="Z108" s="342">
        <v>234.38</v>
      </c>
      <c r="AA108" s="341"/>
      <c r="AB108" s="342">
        <v>1717258</v>
      </c>
      <c r="AC108" s="342">
        <v>108600</v>
      </c>
      <c r="AD108" s="344">
        <v>2470294</v>
      </c>
      <c r="AE108" s="344">
        <v>11400</v>
      </c>
      <c r="AF108" s="343"/>
      <c r="AG108" s="344">
        <v>850848.77</v>
      </c>
      <c r="AH108" s="344">
        <v>357078.94</v>
      </c>
      <c r="AI108" s="343"/>
      <c r="AJ108" s="343"/>
      <c r="AK108" s="343"/>
      <c r="AL108" s="344">
        <v>85648.5</v>
      </c>
      <c r="AM108" s="332">
        <f t="shared" si="13"/>
        <v>297133.02999999997</v>
      </c>
      <c r="AN108" s="345">
        <f t="shared" si="14"/>
        <v>119028.71</v>
      </c>
      <c r="AO108" s="346">
        <f t="shared" si="15"/>
        <v>178104.31999999995</v>
      </c>
      <c r="AP108" s="347">
        <f t="shared" si="16"/>
        <v>3743201.55</v>
      </c>
      <c r="AQ108" s="348">
        <f t="shared" si="17"/>
        <v>3775270.21</v>
      </c>
      <c r="AR108" s="257">
        <f t="shared" si="12"/>
        <v>-32068.660000000149</v>
      </c>
    </row>
    <row r="109" spans="1:44" ht="14.4" thickBot="1" x14ac:dyDescent="0.3">
      <c r="A109" s="245" t="s">
        <v>35</v>
      </c>
      <c r="B109" s="245" t="s">
        <v>36</v>
      </c>
      <c r="C109" s="283">
        <v>5587</v>
      </c>
      <c r="D109" s="284" t="s">
        <v>910</v>
      </c>
      <c r="E109" t="s">
        <v>2712</v>
      </c>
      <c r="F109" s="321">
        <v>645409.71</v>
      </c>
      <c r="G109" s="321">
        <v>55990.5</v>
      </c>
      <c r="H109" s="321">
        <v>89159.74</v>
      </c>
      <c r="I109" s="320"/>
      <c r="J109"/>
      <c r="K109" s="319">
        <v>890512.12</v>
      </c>
      <c r="L109" s="319">
        <v>259172.75</v>
      </c>
      <c r="M109"/>
      <c r="N109"/>
      <c r="O109" s="319">
        <v>12500</v>
      </c>
      <c r="P109" s="329">
        <v>113851.92</v>
      </c>
      <c r="Q109" s="329">
        <v>263350</v>
      </c>
      <c r="R109" s="329">
        <v>1386.58</v>
      </c>
      <c r="S109" s="328"/>
      <c r="T109"/>
      <c r="U109"/>
      <c r="V109" s="319">
        <v>-1110368.98</v>
      </c>
      <c r="W109" s="319">
        <v>2600171.63</v>
      </c>
      <c r="X109" s="342">
        <v>1838878.78</v>
      </c>
      <c r="Y109" s="342">
        <v>103200</v>
      </c>
      <c r="Z109" s="342">
        <v>659.8</v>
      </c>
      <c r="AA109" s="341"/>
      <c r="AB109" s="342">
        <v>946200</v>
      </c>
      <c r="AC109" s="342">
        <v>40200</v>
      </c>
      <c r="AD109" s="344">
        <v>1644324</v>
      </c>
      <c r="AE109" s="344">
        <v>40204</v>
      </c>
      <c r="AF109" s="343"/>
      <c r="AG109" s="344">
        <v>815913.87</v>
      </c>
      <c r="AH109" s="344">
        <v>256917.54</v>
      </c>
      <c r="AI109" s="343"/>
      <c r="AJ109" s="343"/>
      <c r="AK109" s="343"/>
      <c r="AL109" s="344">
        <v>112425.5</v>
      </c>
      <c r="AM109" s="332">
        <f t="shared" si="13"/>
        <v>790559.95</v>
      </c>
      <c r="AN109" s="345">
        <f t="shared" si="14"/>
        <v>378588.5</v>
      </c>
      <c r="AO109" s="346">
        <f t="shared" si="15"/>
        <v>411971.44999999995</v>
      </c>
      <c r="AP109" s="347">
        <f t="shared" si="16"/>
        <v>2929138.58</v>
      </c>
      <c r="AQ109" s="348">
        <f t="shared" si="17"/>
        <v>2869784.91</v>
      </c>
      <c r="AR109" s="257">
        <f t="shared" si="12"/>
        <v>59353.669999999925</v>
      </c>
    </row>
    <row r="110" spans="1:44" ht="14.4" thickBot="1" x14ac:dyDescent="0.3">
      <c r="A110" s="245" t="s">
        <v>321</v>
      </c>
      <c r="B110" s="245" t="s">
        <v>46</v>
      </c>
      <c r="C110" s="283">
        <v>3439</v>
      </c>
      <c r="D110" s="284" t="s">
        <v>911</v>
      </c>
      <c r="E110" t="s">
        <v>2713</v>
      </c>
      <c r="F110" s="321">
        <v>1508370.32</v>
      </c>
      <c r="G110" s="321">
        <v>7854.2</v>
      </c>
      <c r="H110" s="321">
        <v>49618.23</v>
      </c>
      <c r="I110" s="320"/>
      <c r="J110"/>
      <c r="K110" s="319">
        <v>17728.75</v>
      </c>
      <c r="L110" s="319">
        <v>189943.69</v>
      </c>
      <c r="M110"/>
      <c r="N110"/>
      <c r="O110" s="319">
        <v>0</v>
      </c>
      <c r="P110" s="329">
        <v>73795.7</v>
      </c>
      <c r="Q110" s="329">
        <v>21020</v>
      </c>
      <c r="R110" s="329">
        <v>1498</v>
      </c>
      <c r="S110" s="328"/>
      <c r="T110" s="319">
        <v>125000</v>
      </c>
      <c r="U110"/>
      <c r="V110" s="319">
        <v>26117.27</v>
      </c>
      <c r="W110" s="319">
        <v>961037.76</v>
      </c>
      <c r="X110" s="342">
        <v>1985839.93</v>
      </c>
      <c r="Y110" s="341"/>
      <c r="Z110" s="342">
        <v>716.86</v>
      </c>
      <c r="AA110" s="341"/>
      <c r="AB110" s="342">
        <v>568411.69999999995</v>
      </c>
      <c r="AC110" s="342">
        <v>76008.88</v>
      </c>
      <c r="AD110" s="344">
        <v>980882.7</v>
      </c>
      <c r="AE110" s="344">
        <v>10380</v>
      </c>
      <c r="AF110" s="343"/>
      <c r="AG110" s="344">
        <v>830963.01</v>
      </c>
      <c r="AH110" s="344">
        <v>66567.08</v>
      </c>
      <c r="AI110" s="343"/>
      <c r="AJ110" s="343"/>
      <c r="AK110" s="343"/>
      <c r="AL110" s="344">
        <v>177138.12</v>
      </c>
      <c r="AM110" s="332">
        <f t="shared" si="13"/>
        <v>1565842.75</v>
      </c>
      <c r="AN110" s="345">
        <f t="shared" si="14"/>
        <v>96313.7</v>
      </c>
      <c r="AO110" s="346">
        <f t="shared" si="15"/>
        <v>1469529.05</v>
      </c>
      <c r="AP110" s="347">
        <f t="shared" si="16"/>
        <v>2630977.37</v>
      </c>
      <c r="AQ110" s="348">
        <f t="shared" si="17"/>
        <v>2065930.9100000001</v>
      </c>
      <c r="AR110" s="257">
        <f t="shared" si="12"/>
        <v>565046.46</v>
      </c>
    </row>
    <row r="111" spans="1:44" ht="14.4" thickBot="1" x14ac:dyDescent="0.3">
      <c r="A111" s="245" t="s">
        <v>321</v>
      </c>
      <c r="B111" s="245" t="s">
        <v>46</v>
      </c>
      <c r="C111" s="283">
        <v>2930</v>
      </c>
      <c r="D111" s="284" t="s">
        <v>912</v>
      </c>
      <c r="E111" t="s">
        <v>2714</v>
      </c>
      <c r="F111" s="321">
        <v>273847.01</v>
      </c>
      <c r="G111" s="321">
        <v>14703</v>
      </c>
      <c r="H111" s="321">
        <v>172128.53</v>
      </c>
      <c r="I111" s="320"/>
      <c r="J111"/>
      <c r="K111" s="319">
        <v>2</v>
      </c>
      <c r="L111" s="319">
        <v>319843.75</v>
      </c>
      <c r="M111"/>
      <c r="N111"/>
      <c r="O111" s="319">
        <v>0</v>
      </c>
      <c r="P111" s="329">
        <v>76772</v>
      </c>
      <c r="Q111" s="329">
        <v>13830</v>
      </c>
      <c r="R111" s="329">
        <v>30.84</v>
      </c>
      <c r="S111" s="328"/>
      <c r="T111" s="319">
        <v>159520</v>
      </c>
      <c r="U111"/>
      <c r="V111" s="319">
        <v>-287208.27</v>
      </c>
      <c r="W111" s="319">
        <v>852668.5</v>
      </c>
      <c r="X111" s="342">
        <v>1038408.94</v>
      </c>
      <c r="Y111" s="342">
        <v>91300</v>
      </c>
      <c r="Z111" s="342">
        <v>363.41</v>
      </c>
      <c r="AA111" s="341"/>
      <c r="AB111" s="342">
        <v>1055134.5</v>
      </c>
      <c r="AC111" s="342">
        <v>74385.09</v>
      </c>
      <c r="AD111" s="344">
        <v>1388190.5</v>
      </c>
      <c r="AE111" s="344">
        <v>25370</v>
      </c>
      <c r="AF111" s="343"/>
      <c r="AG111" s="344">
        <v>825159.48</v>
      </c>
      <c r="AH111" s="344">
        <v>41661.74</v>
      </c>
      <c r="AI111" s="343"/>
      <c r="AJ111" s="343"/>
      <c r="AK111" s="343"/>
      <c r="AL111" s="344">
        <v>14299</v>
      </c>
      <c r="AM111" s="332">
        <f t="shared" si="13"/>
        <v>460678.54000000004</v>
      </c>
      <c r="AN111" s="345">
        <f t="shared" si="14"/>
        <v>90632.84</v>
      </c>
      <c r="AO111" s="346">
        <f t="shared" si="15"/>
        <v>370045.70000000007</v>
      </c>
      <c r="AP111" s="347">
        <f t="shared" si="16"/>
        <v>2259591.9399999995</v>
      </c>
      <c r="AQ111" s="348">
        <f t="shared" si="17"/>
        <v>2294680.7200000002</v>
      </c>
      <c r="AR111" s="257">
        <f t="shared" si="12"/>
        <v>-35088.780000000726</v>
      </c>
    </row>
    <row r="112" spans="1:44" ht="14.4" thickBot="1" x14ac:dyDescent="0.3">
      <c r="A112" s="245" t="s">
        <v>321</v>
      </c>
      <c r="B112" s="245" t="s">
        <v>46</v>
      </c>
      <c r="C112" s="283">
        <v>1981</v>
      </c>
      <c r="D112" s="284" t="s">
        <v>913</v>
      </c>
      <c r="E112" t="s">
        <v>2715</v>
      </c>
      <c r="F112" s="321">
        <v>488537.24</v>
      </c>
      <c r="G112" s="321">
        <v>129354.7</v>
      </c>
      <c r="H112" s="321">
        <v>117308.64</v>
      </c>
      <c r="I112" s="320"/>
      <c r="J112"/>
      <c r="K112" s="319">
        <v>544319.46</v>
      </c>
      <c r="L112" s="319">
        <v>130237.36</v>
      </c>
      <c r="M112"/>
      <c r="N112"/>
      <c r="O112" s="319">
        <v>0</v>
      </c>
      <c r="P112" s="329">
        <v>57763.3</v>
      </c>
      <c r="Q112" s="329">
        <v>3130</v>
      </c>
      <c r="R112" s="329">
        <v>1257</v>
      </c>
      <c r="S112" s="328"/>
      <c r="T112" s="319">
        <v>193100</v>
      </c>
      <c r="U112"/>
      <c r="V112" s="319">
        <v>-821871.65</v>
      </c>
      <c r="W112" s="319">
        <v>1993338.97</v>
      </c>
      <c r="X112" s="342">
        <v>1229431.81</v>
      </c>
      <c r="Y112" s="342">
        <v>9000</v>
      </c>
      <c r="Z112" s="342">
        <v>454.44</v>
      </c>
      <c r="AA112" s="341"/>
      <c r="AB112" s="342">
        <v>1063986</v>
      </c>
      <c r="AC112" s="342">
        <v>53992.33</v>
      </c>
      <c r="AD112" s="344">
        <v>1344344</v>
      </c>
      <c r="AE112" s="344">
        <v>10440</v>
      </c>
      <c r="AF112" s="343"/>
      <c r="AG112" s="344">
        <v>431922.28</v>
      </c>
      <c r="AH112" s="344">
        <v>79233.009999999995</v>
      </c>
      <c r="AI112" s="343"/>
      <c r="AJ112" s="343"/>
      <c r="AK112" s="343"/>
      <c r="AL112" s="344">
        <v>507885.51</v>
      </c>
      <c r="AM112" s="332">
        <f t="shared" si="13"/>
        <v>735200.58</v>
      </c>
      <c r="AN112" s="345">
        <f t="shared" si="14"/>
        <v>62150.3</v>
      </c>
      <c r="AO112" s="346">
        <f t="shared" si="15"/>
        <v>673050.27999999991</v>
      </c>
      <c r="AP112" s="347">
        <f t="shared" si="16"/>
        <v>2356864.58</v>
      </c>
      <c r="AQ112" s="348">
        <f t="shared" si="17"/>
        <v>2373824.7999999998</v>
      </c>
      <c r="AR112" s="257">
        <f t="shared" si="12"/>
        <v>-16960.219999999739</v>
      </c>
    </row>
    <row r="113" spans="1:44" ht="14.4" thickBot="1" x14ac:dyDescent="0.3">
      <c r="A113" s="245" t="s">
        <v>321</v>
      </c>
      <c r="B113" s="245" t="s">
        <v>46</v>
      </c>
      <c r="C113" s="283">
        <v>1907</v>
      </c>
      <c r="D113" s="284" t="s">
        <v>914</v>
      </c>
      <c r="E113" t="s">
        <v>2716</v>
      </c>
      <c r="F113" s="321">
        <v>489795.25</v>
      </c>
      <c r="G113" s="321">
        <v>163547.85</v>
      </c>
      <c r="H113" s="321">
        <v>169894.55</v>
      </c>
      <c r="I113" s="320"/>
      <c r="J113"/>
      <c r="K113" s="319">
        <v>5</v>
      </c>
      <c r="L113" s="319">
        <v>161292</v>
      </c>
      <c r="M113"/>
      <c r="N113"/>
      <c r="O113" s="319">
        <v>0</v>
      </c>
      <c r="P113" s="329">
        <v>71338.3</v>
      </c>
      <c r="Q113" s="329">
        <v>18980</v>
      </c>
      <c r="R113" s="329">
        <v>2000</v>
      </c>
      <c r="S113" s="328"/>
      <c r="T113" s="319">
        <v>86826</v>
      </c>
      <c r="U113"/>
      <c r="V113" s="319">
        <v>-2423009.94</v>
      </c>
      <c r="W113" s="319">
        <v>3276385.87</v>
      </c>
      <c r="X113" s="342">
        <v>955058.33</v>
      </c>
      <c r="Y113" s="341"/>
      <c r="Z113" s="342">
        <v>633.5</v>
      </c>
      <c r="AA113" s="341"/>
      <c r="AB113" s="342">
        <v>730422</v>
      </c>
      <c r="AC113" s="342">
        <v>62751.87</v>
      </c>
      <c r="AD113" s="344">
        <v>1135734</v>
      </c>
      <c r="AE113" s="344">
        <v>13640</v>
      </c>
      <c r="AF113" s="343"/>
      <c r="AG113" s="344">
        <v>551468.57999999996</v>
      </c>
      <c r="AH113" s="344">
        <v>30527.4</v>
      </c>
      <c r="AI113" s="344">
        <v>6454.3</v>
      </c>
      <c r="AJ113" s="343"/>
      <c r="AK113" s="343"/>
      <c r="AL113" s="344">
        <v>59027</v>
      </c>
      <c r="AM113" s="332">
        <f t="shared" si="13"/>
        <v>823237.64999999991</v>
      </c>
      <c r="AN113" s="345">
        <f t="shared" si="14"/>
        <v>92318.3</v>
      </c>
      <c r="AO113" s="346">
        <f t="shared" si="15"/>
        <v>730919.34999999986</v>
      </c>
      <c r="AP113" s="347">
        <f t="shared" si="16"/>
        <v>1748865.7000000002</v>
      </c>
      <c r="AQ113" s="348">
        <f t="shared" si="17"/>
        <v>1796851.28</v>
      </c>
      <c r="AR113" s="257">
        <f t="shared" si="12"/>
        <v>-47985.579999999842</v>
      </c>
    </row>
    <row r="114" spans="1:44" ht="14.4" thickBot="1" x14ac:dyDescent="0.3">
      <c r="A114" s="245" t="s">
        <v>321</v>
      </c>
      <c r="B114" s="245" t="s">
        <v>46</v>
      </c>
      <c r="C114" s="283">
        <v>3127</v>
      </c>
      <c r="D114" s="284" t="s">
        <v>915</v>
      </c>
      <c r="E114" t="s">
        <v>2717</v>
      </c>
      <c r="F114" s="321">
        <v>484343.52</v>
      </c>
      <c r="G114" s="321">
        <v>18565.14</v>
      </c>
      <c r="H114" s="321">
        <v>329813.49</v>
      </c>
      <c r="I114" s="320"/>
      <c r="J114"/>
      <c r="K114" s="319">
        <v>666968.46</v>
      </c>
      <c r="L114" s="319">
        <v>629412.67000000004</v>
      </c>
      <c r="M114"/>
      <c r="N114"/>
      <c r="O114" s="319">
        <v>0</v>
      </c>
      <c r="P114" s="329">
        <v>73857.929999999993</v>
      </c>
      <c r="Q114" s="328"/>
      <c r="R114" s="329">
        <v>571.66</v>
      </c>
      <c r="S114" s="328"/>
      <c r="T114" s="319">
        <v>242300</v>
      </c>
      <c r="U114"/>
      <c r="V114" s="319">
        <v>-1602931.86</v>
      </c>
      <c r="W114" s="319">
        <v>3690825.96</v>
      </c>
      <c r="X114" s="342">
        <v>1002563.03</v>
      </c>
      <c r="Y114" s="341"/>
      <c r="Z114" s="342">
        <v>413.89</v>
      </c>
      <c r="AA114" s="341"/>
      <c r="AB114" s="342">
        <v>1112471.5</v>
      </c>
      <c r="AC114" s="342">
        <v>79244.070000000007</v>
      </c>
      <c r="AD114" s="344">
        <v>1449827.5</v>
      </c>
      <c r="AE114" s="344">
        <v>24720</v>
      </c>
      <c r="AF114" s="343"/>
      <c r="AG114" s="344">
        <v>744025.39</v>
      </c>
      <c r="AH114" s="344">
        <v>232756.8</v>
      </c>
      <c r="AI114" s="344">
        <v>2060.5500000000002</v>
      </c>
      <c r="AJ114" s="343"/>
      <c r="AK114" s="343"/>
      <c r="AL114" s="344">
        <v>16822.66</v>
      </c>
      <c r="AM114" s="332">
        <f t="shared" si="13"/>
        <v>832722.15</v>
      </c>
      <c r="AN114" s="345">
        <f t="shared" si="14"/>
        <v>74429.59</v>
      </c>
      <c r="AO114" s="346">
        <f t="shared" si="15"/>
        <v>758292.56</v>
      </c>
      <c r="AP114" s="347">
        <f t="shared" si="16"/>
        <v>2194692.4899999998</v>
      </c>
      <c r="AQ114" s="348">
        <f t="shared" si="17"/>
        <v>2470212.9</v>
      </c>
      <c r="AR114" s="257">
        <f t="shared" si="12"/>
        <v>-275520.41000000015</v>
      </c>
    </row>
    <row r="115" spans="1:44" ht="14.4" thickBot="1" x14ac:dyDescent="0.3">
      <c r="A115" s="245" t="s">
        <v>321</v>
      </c>
      <c r="B115" s="245" t="s">
        <v>46</v>
      </c>
      <c r="C115" s="283">
        <v>2860</v>
      </c>
      <c r="D115" s="284" t="s">
        <v>916</v>
      </c>
      <c r="E115" t="s">
        <v>2718</v>
      </c>
      <c r="F115" s="321">
        <v>1040620.47</v>
      </c>
      <c r="G115" s="321">
        <v>83054.97</v>
      </c>
      <c r="H115" s="321">
        <v>197647.57</v>
      </c>
      <c r="I115" s="320"/>
      <c r="J115"/>
      <c r="K115" s="319">
        <v>129550.71</v>
      </c>
      <c r="L115" s="319">
        <v>240909.57</v>
      </c>
      <c r="M115"/>
      <c r="N115"/>
      <c r="O115" s="319">
        <v>0</v>
      </c>
      <c r="P115" s="329">
        <v>58981.3</v>
      </c>
      <c r="Q115" s="329">
        <v>3590</v>
      </c>
      <c r="R115" s="329">
        <v>0</v>
      </c>
      <c r="S115" s="328"/>
      <c r="T115" s="319">
        <v>136850</v>
      </c>
      <c r="U115"/>
      <c r="V115" s="319">
        <v>-375169.68</v>
      </c>
      <c r="W115" s="319">
        <v>1854865.59</v>
      </c>
      <c r="X115" s="342">
        <v>1000272.83</v>
      </c>
      <c r="Y115" s="341"/>
      <c r="Z115" s="342">
        <v>1029.8699999999999</v>
      </c>
      <c r="AA115" s="341"/>
      <c r="AB115" s="342">
        <v>629081.5</v>
      </c>
      <c r="AC115" s="342">
        <v>56279.16</v>
      </c>
      <c r="AD115" s="344">
        <v>977591.5</v>
      </c>
      <c r="AE115" s="344">
        <v>8650</v>
      </c>
      <c r="AF115" s="343"/>
      <c r="AG115" s="344">
        <v>594776.09</v>
      </c>
      <c r="AH115" s="344">
        <v>47788.24</v>
      </c>
      <c r="AI115" s="343"/>
      <c r="AJ115" s="343"/>
      <c r="AK115" s="343"/>
      <c r="AL115" s="344">
        <v>45191.45</v>
      </c>
      <c r="AM115" s="332">
        <f t="shared" si="13"/>
        <v>1321323.01</v>
      </c>
      <c r="AN115" s="345">
        <f t="shared" si="14"/>
        <v>62571.3</v>
      </c>
      <c r="AO115" s="346">
        <f t="shared" si="15"/>
        <v>1258751.71</v>
      </c>
      <c r="AP115" s="347">
        <f t="shared" si="16"/>
        <v>1686663.3599999999</v>
      </c>
      <c r="AQ115" s="348">
        <f t="shared" si="17"/>
        <v>1673997.2799999998</v>
      </c>
      <c r="AR115" s="257">
        <f t="shared" si="12"/>
        <v>12666.080000000075</v>
      </c>
    </row>
    <row r="116" spans="1:44" ht="14.4" thickBot="1" x14ac:dyDescent="0.3">
      <c r="A116" s="245" t="s">
        <v>321</v>
      </c>
      <c r="B116" s="245" t="s">
        <v>46</v>
      </c>
      <c r="C116" s="283">
        <v>3321</v>
      </c>
      <c r="D116" s="284" t="s">
        <v>917</v>
      </c>
      <c r="E116" t="s">
        <v>2719</v>
      </c>
      <c r="F116" s="321">
        <v>744084.7</v>
      </c>
      <c r="G116" s="321">
        <v>31764.5</v>
      </c>
      <c r="H116" s="321">
        <v>370356.31</v>
      </c>
      <c r="I116" s="320"/>
      <c r="J116"/>
      <c r="K116" s="319">
        <v>234654.56</v>
      </c>
      <c r="L116" s="319">
        <v>825023.65</v>
      </c>
      <c r="M116"/>
      <c r="N116"/>
      <c r="O116" s="319">
        <v>0</v>
      </c>
      <c r="P116" s="329">
        <v>58731.3</v>
      </c>
      <c r="Q116" s="329">
        <v>5000</v>
      </c>
      <c r="R116" s="329">
        <v>28.04</v>
      </c>
      <c r="S116" s="328"/>
      <c r="T116" s="319">
        <v>267219.8</v>
      </c>
      <c r="U116"/>
      <c r="V116" s="319">
        <v>294380.02</v>
      </c>
      <c r="W116" s="319">
        <v>1808375.97</v>
      </c>
      <c r="X116" s="342">
        <v>789955.24</v>
      </c>
      <c r="Y116" s="342">
        <v>169030</v>
      </c>
      <c r="Z116" s="342">
        <v>869.11</v>
      </c>
      <c r="AA116" s="341"/>
      <c r="AB116" s="342">
        <v>977329.5</v>
      </c>
      <c r="AC116" s="342">
        <v>51687.9</v>
      </c>
      <c r="AD116" s="344">
        <v>1349203.5</v>
      </c>
      <c r="AE116" s="344">
        <v>9300</v>
      </c>
      <c r="AF116" s="343"/>
      <c r="AG116" s="344">
        <v>661701.39</v>
      </c>
      <c r="AH116" s="344">
        <v>160730.51999999999</v>
      </c>
      <c r="AI116" s="344">
        <v>6530.3</v>
      </c>
      <c r="AJ116" s="343"/>
      <c r="AK116" s="343"/>
      <c r="AL116" s="344">
        <v>29257.45</v>
      </c>
      <c r="AM116" s="332">
        <f t="shared" si="13"/>
        <v>1146205.51</v>
      </c>
      <c r="AN116" s="345">
        <f t="shared" si="14"/>
        <v>63759.340000000004</v>
      </c>
      <c r="AO116" s="346">
        <f t="shared" si="15"/>
        <v>1082446.17</v>
      </c>
      <c r="AP116" s="347">
        <f t="shared" si="16"/>
        <v>1988871.75</v>
      </c>
      <c r="AQ116" s="348">
        <f t="shared" si="17"/>
        <v>2216723.16</v>
      </c>
      <c r="AR116" s="257">
        <f t="shared" si="12"/>
        <v>-227851.41000000015</v>
      </c>
    </row>
    <row r="117" spans="1:44" ht="14.4" thickBot="1" x14ac:dyDescent="0.3">
      <c r="A117" s="245" t="s">
        <v>321</v>
      </c>
      <c r="B117" s="245" t="s">
        <v>46</v>
      </c>
      <c r="C117" s="283">
        <v>3558</v>
      </c>
      <c r="D117" s="284" t="s">
        <v>918</v>
      </c>
      <c r="E117" t="s">
        <v>2720</v>
      </c>
      <c r="F117" s="321">
        <v>1169911.6200000001</v>
      </c>
      <c r="G117" s="321">
        <v>28465.77</v>
      </c>
      <c r="H117" s="321">
        <v>309745.71999999997</v>
      </c>
      <c r="I117" s="320"/>
      <c r="J117"/>
      <c r="K117" s="319">
        <v>303259.19</v>
      </c>
      <c r="L117" s="319">
        <v>420188.97</v>
      </c>
      <c r="M117"/>
      <c r="N117"/>
      <c r="O117" s="319">
        <v>0</v>
      </c>
      <c r="P117" s="329">
        <v>70733</v>
      </c>
      <c r="Q117" s="329">
        <v>22890</v>
      </c>
      <c r="R117" s="329">
        <v>2947.18</v>
      </c>
      <c r="S117" s="328"/>
      <c r="T117" s="319">
        <v>256023.5</v>
      </c>
      <c r="U117"/>
      <c r="V117" s="319">
        <v>-212913.22</v>
      </c>
      <c r="W117" s="319">
        <v>2329931.42</v>
      </c>
      <c r="X117" s="342">
        <v>1190396.4099999999</v>
      </c>
      <c r="Y117" s="342">
        <v>81200</v>
      </c>
      <c r="Z117" s="342">
        <v>1713.68</v>
      </c>
      <c r="AA117" s="341"/>
      <c r="AB117" s="342">
        <v>1033700.5</v>
      </c>
      <c r="AC117" s="342">
        <v>72290.179999999993</v>
      </c>
      <c r="AD117" s="344">
        <v>1393736.5</v>
      </c>
      <c r="AE117" s="344">
        <v>24300</v>
      </c>
      <c r="AF117" s="343"/>
      <c r="AG117" s="344">
        <v>938310.65</v>
      </c>
      <c r="AH117" s="344">
        <v>141727.93</v>
      </c>
      <c r="AI117" s="344">
        <v>29840.45</v>
      </c>
      <c r="AJ117" s="343"/>
      <c r="AK117" s="343"/>
      <c r="AL117" s="344">
        <v>89425.85</v>
      </c>
      <c r="AM117" s="332">
        <f t="shared" si="13"/>
        <v>1508123.11</v>
      </c>
      <c r="AN117" s="345">
        <f t="shared" si="14"/>
        <v>96570.18</v>
      </c>
      <c r="AO117" s="346">
        <f t="shared" si="15"/>
        <v>1411552.9300000002</v>
      </c>
      <c r="AP117" s="347">
        <f t="shared" si="16"/>
        <v>2379300.77</v>
      </c>
      <c r="AQ117" s="348">
        <f t="shared" si="17"/>
        <v>2617341.3800000004</v>
      </c>
      <c r="AR117" s="257">
        <f t="shared" si="12"/>
        <v>-238040.61000000034</v>
      </c>
    </row>
    <row r="118" spans="1:44" ht="14.4" thickBot="1" x14ac:dyDescent="0.3">
      <c r="A118" s="245" t="s">
        <v>321</v>
      </c>
      <c r="B118" s="245" t="s">
        <v>46</v>
      </c>
      <c r="C118" s="283">
        <v>1774</v>
      </c>
      <c r="D118" s="284" t="s">
        <v>919</v>
      </c>
      <c r="E118" t="s">
        <v>2721</v>
      </c>
      <c r="F118" s="321">
        <v>305216.15000000002</v>
      </c>
      <c r="G118" s="321">
        <v>15524.75</v>
      </c>
      <c r="H118" s="321">
        <v>30681.19</v>
      </c>
      <c r="I118" s="320"/>
      <c r="J118"/>
      <c r="K118" s="319">
        <v>1304333.78</v>
      </c>
      <c r="L118" s="319">
        <v>383414.68</v>
      </c>
      <c r="M118"/>
      <c r="N118"/>
      <c r="O118" s="319">
        <v>100000</v>
      </c>
      <c r="P118" s="329">
        <v>62181.22</v>
      </c>
      <c r="Q118" s="329">
        <v>18420</v>
      </c>
      <c r="R118" s="329">
        <v>0</v>
      </c>
      <c r="S118" s="328"/>
      <c r="T118" s="319">
        <v>89400</v>
      </c>
      <c r="U118"/>
      <c r="V118" s="319">
        <v>646072.69999999995</v>
      </c>
      <c r="W118" s="319">
        <v>857017.52</v>
      </c>
      <c r="X118" s="342">
        <v>1212450.67</v>
      </c>
      <c r="Y118" s="342">
        <v>65580</v>
      </c>
      <c r="Z118" s="342">
        <v>276.83999999999997</v>
      </c>
      <c r="AA118" s="341"/>
      <c r="AB118" s="342">
        <v>1081549</v>
      </c>
      <c r="AC118" s="342">
        <v>69770.539999999994</v>
      </c>
      <c r="AD118" s="344">
        <v>1392458</v>
      </c>
      <c r="AE118" s="344">
        <v>14180</v>
      </c>
      <c r="AF118" s="343"/>
      <c r="AG118" s="344">
        <v>590360.31999999995</v>
      </c>
      <c r="AH118" s="344">
        <v>135914.76999999999</v>
      </c>
      <c r="AI118" s="343"/>
      <c r="AJ118" s="343"/>
      <c r="AK118" s="343"/>
      <c r="AL118" s="344">
        <v>30634.85</v>
      </c>
      <c r="AM118" s="332">
        <f t="shared" si="13"/>
        <v>351422.09</v>
      </c>
      <c r="AN118" s="345">
        <f t="shared" si="14"/>
        <v>80601.22</v>
      </c>
      <c r="AO118" s="346">
        <f t="shared" si="15"/>
        <v>270820.87</v>
      </c>
      <c r="AP118" s="347">
        <f t="shared" si="16"/>
        <v>2429627.0499999998</v>
      </c>
      <c r="AQ118" s="348">
        <f t="shared" si="17"/>
        <v>2163547.94</v>
      </c>
      <c r="AR118" s="257">
        <f t="shared" si="12"/>
        <v>266079.10999999987</v>
      </c>
    </row>
    <row r="119" spans="1:44" ht="14.4" thickBot="1" x14ac:dyDescent="0.3">
      <c r="A119" s="245" t="s">
        <v>321</v>
      </c>
      <c r="B119" s="245" t="s">
        <v>46</v>
      </c>
      <c r="C119" s="283">
        <v>1942</v>
      </c>
      <c r="D119" s="284" t="s">
        <v>920</v>
      </c>
      <c r="E119" t="s">
        <v>2804</v>
      </c>
      <c r="F119" s="321">
        <v>316761.02</v>
      </c>
      <c r="G119" s="321">
        <v>1206.53</v>
      </c>
      <c r="H119" s="321">
        <v>171340.18</v>
      </c>
      <c r="I119" s="320"/>
      <c r="J119"/>
      <c r="K119" s="319">
        <v>774967.25</v>
      </c>
      <c r="L119" s="319">
        <v>115187.71</v>
      </c>
      <c r="M119"/>
      <c r="N119"/>
      <c r="O119" s="319">
        <v>137920</v>
      </c>
      <c r="P119" s="329">
        <v>46660.68</v>
      </c>
      <c r="Q119" s="328"/>
      <c r="R119" s="329">
        <v>1221</v>
      </c>
      <c r="S119" s="328"/>
      <c r="T119" s="319">
        <v>56140</v>
      </c>
      <c r="U119"/>
      <c r="V119" s="319">
        <v>-1668028.76</v>
      </c>
      <c r="W119" s="319">
        <v>2768353.45</v>
      </c>
      <c r="X119" s="342">
        <v>748716.37</v>
      </c>
      <c r="Y119" s="342">
        <v>14400</v>
      </c>
      <c r="Z119" s="342">
        <v>194.5</v>
      </c>
      <c r="AA119" s="341"/>
      <c r="AB119" s="342">
        <v>443835</v>
      </c>
      <c r="AC119" s="342">
        <v>58467.15</v>
      </c>
      <c r="AD119" s="344">
        <v>710449</v>
      </c>
      <c r="AE119" s="344">
        <v>8850</v>
      </c>
      <c r="AF119" s="343"/>
      <c r="AG119" s="344">
        <v>345472.06</v>
      </c>
      <c r="AH119" s="344">
        <v>128496.88</v>
      </c>
      <c r="AI119" s="344">
        <v>1520.95</v>
      </c>
      <c r="AJ119" s="343"/>
      <c r="AK119" s="343"/>
      <c r="AL119" s="344">
        <v>33627.81</v>
      </c>
      <c r="AM119" s="332">
        <f t="shared" si="13"/>
        <v>489307.73000000004</v>
      </c>
      <c r="AN119" s="345">
        <f t="shared" si="14"/>
        <v>47881.68</v>
      </c>
      <c r="AO119" s="346">
        <f t="shared" si="15"/>
        <v>441426.05000000005</v>
      </c>
      <c r="AP119" s="347">
        <f t="shared" si="16"/>
        <v>1265613.02</v>
      </c>
      <c r="AQ119" s="348">
        <f t="shared" si="17"/>
        <v>1228416.7</v>
      </c>
      <c r="AR119" s="257">
        <f t="shared" si="12"/>
        <v>37196.320000000065</v>
      </c>
    </row>
    <row r="120" spans="1:44" ht="14.4" thickBot="1" x14ac:dyDescent="0.3">
      <c r="A120" s="245" t="s">
        <v>321</v>
      </c>
      <c r="B120" s="245" t="s">
        <v>46</v>
      </c>
      <c r="C120" s="283">
        <v>2702</v>
      </c>
      <c r="D120" s="284" t="s">
        <v>921</v>
      </c>
      <c r="E120" t="s">
        <v>2805</v>
      </c>
      <c r="F120" s="321">
        <v>931082.21</v>
      </c>
      <c r="G120" s="321">
        <v>35796.400000000001</v>
      </c>
      <c r="H120" s="321">
        <v>17102.32</v>
      </c>
      <c r="I120" s="320"/>
      <c r="J120"/>
      <c r="K120" s="319">
        <v>304939.33</v>
      </c>
      <c r="L120" s="319">
        <v>96964.42</v>
      </c>
      <c r="M120"/>
      <c r="N120"/>
      <c r="O120" s="319">
        <v>60000</v>
      </c>
      <c r="P120" s="329">
        <v>84593.18</v>
      </c>
      <c r="Q120" s="329">
        <v>5120</v>
      </c>
      <c r="R120" s="329">
        <v>396</v>
      </c>
      <c r="S120" s="328"/>
      <c r="T120" s="319">
        <v>49734</v>
      </c>
      <c r="U120"/>
      <c r="V120" s="319">
        <v>-2166194.1800000002</v>
      </c>
      <c r="W120" s="319">
        <v>3313708.59</v>
      </c>
      <c r="X120" s="342">
        <v>799979</v>
      </c>
      <c r="Y120" s="341"/>
      <c r="Z120" s="342">
        <v>901.31</v>
      </c>
      <c r="AA120" s="341"/>
      <c r="AB120" s="342">
        <v>1456672</v>
      </c>
      <c r="AC120" s="342">
        <v>80465.63</v>
      </c>
      <c r="AD120" s="344">
        <v>1729546</v>
      </c>
      <c r="AE120" s="344">
        <v>9920</v>
      </c>
      <c r="AF120" s="343"/>
      <c r="AG120" s="344">
        <v>452150.07</v>
      </c>
      <c r="AH120" s="344">
        <v>74419.12</v>
      </c>
      <c r="AI120" s="344">
        <v>14698.88</v>
      </c>
      <c r="AJ120" s="343"/>
      <c r="AK120" s="343"/>
      <c r="AL120" s="344">
        <v>18756.78</v>
      </c>
      <c r="AM120" s="332">
        <f t="shared" si="13"/>
        <v>983980.92999999993</v>
      </c>
      <c r="AN120" s="345">
        <f t="shared" si="14"/>
        <v>90109.18</v>
      </c>
      <c r="AO120" s="346">
        <f t="shared" si="15"/>
        <v>893871.75</v>
      </c>
      <c r="AP120" s="347">
        <f t="shared" si="16"/>
        <v>2338017.94</v>
      </c>
      <c r="AQ120" s="348">
        <f t="shared" si="17"/>
        <v>2299490.8499999996</v>
      </c>
      <c r="AR120" s="257">
        <f t="shared" si="12"/>
        <v>38527.090000000317</v>
      </c>
    </row>
    <row r="121" spans="1:44" ht="14.4" thickBot="1" x14ac:dyDescent="0.3">
      <c r="A121" s="245" t="s">
        <v>321</v>
      </c>
      <c r="B121" s="245" t="s">
        <v>46</v>
      </c>
      <c r="C121" s="283">
        <v>2772</v>
      </c>
      <c r="D121" s="284" t="s">
        <v>922</v>
      </c>
      <c r="E121" t="s">
        <v>2817</v>
      </c>
      <c r="F121" s="321">
        <v>527369.77</v>
      </c>
      <c r="G121" s="321">
        <v>13527.7</v>
      </c>
      <c r="H121" s="321">
        <v>74827.89</v>
      </c>
      <c r="I121" s="320"/>
      <c r="J121"/>
      <c r="K121" s="319">
        <v>448044.99</v>
      </c>
      <c r="L121" s="319">
        <v>174283.88</v>
      </c>
      <c r="M121"/>
      <c r="N121"/>
      <c r="O121" s="319">
        <v>0</v>
      </c>
      <c r="P121" s="329">
        <v>46771.3</v>
      </c>
      <c r="Q121" s="329">
        <v>120000</v>
      </c>
      <c r="R121" s="329">
        <v>228.97</v>
      </c>
      <c r="S121" s="328"/>
      <c r="T121" s="319">
        <v>3865</v>
      </c>
      <c r="U121"/>
      <c r="V121" s="319">
        <v>-2448064.44</v>
      </c>
      <c r="W121" s="319">
        <v>3532326.06</v>
      </c>
      <c r="X121" s="342">
        <v>851900.79</v>
      </c>
      <c r="Y121" s="341"/>
      <c r="Z121" s="342">
        <v>419.04</v>
      </c>
      <c r="AA121" s="341"/>
      <c r="AB121" s="342">
        <v>272737.5</v>
      </c>
      <c r="AC121" s="342">
        <v>48247.76</v>
      </c>
      <c r="AD121" s="344">
        <v>564531.5</v>
      </c>
      <c r="AE121" s="344">
        <v>10420</v>
      </c>
      <c r="AF121" s="343"/>
      <c r="AG121" s="344">
        <v>442591.83</v>
      </c>
      <c r="AH121" s="344">
        <v>135638.26999999999</v>
      </c>
      <c r="AI121" s="343"/>
      <c r="AJ121" s="343"/>
      <c r="AK121" s="343"/>
      <c r="AL121" s="344">
        <v>37196.15</v>
      </c>
      <c r="AM121" s="332">
        <f t="shared" si="13"/>
        <v>615725.36</v>
      </c>
      <c r="AN121" s="345">
        <f t="shared" si="14"/>
        <v>167000.26999999999</v>
      </c>
      <c r="AO121" s="346">
        <f t="shared" si="15"/>
        <v>448725.08999999997</v>
      </c>
      <c r="AP121" s="347">
        <f t="shared" si="16"/>
        <v>1173305.0900000001</v>
      </c>
      <c r="AQ121" s="348">
        <f t="shared" si="17"/>
        <v>1190377.75</v>
      </c>
      <c r="AR121" s="257">
        <f t="shared" si="12"/>
        <v>-17072.659999999916</v>
      </c>
    </row>
    <row r="122" spans="1:44" ht="14.4" thickBot="1" x14ac:dyDescent="0.3">
      <c r="A122" s="245" t="s">
        <v>37</v>
      </c>
      <c r="B122" s="245" t="s">
        <v>38</v>
      </c>
      <c r="C122" s="283">
        <v>6140</v>
      </c>
      <c r="D122" s="284" t="s">
        <v>923</v>
      </c>
      <c r="E122" t="s">
        <v>2722</v>
      </c>
      <c r="F122" s="321">
        <v>318901.83</v>
      </c>
      <c r="G122" s="321">
        <v>25440</v>
      </c>
      <c r="H122" s="321">
        <v>166829.95000000001</v>
      </c>
      <c r="I122" s="320"/>
      <c r="J122"/>
      <c r="K122" s="319">
        <v>1047759.25</v>
      </c>
      <c r="L122" s="319">
        <v>377416.17</v>
      </c>
      <c r="M122"/>
      <c r="N122"/>
      <c r="O122" s="319">
        <v>0</v>
      </c>
      <c r="P122" s="329">
        <v>81740</v>
      </c>
      <c r="Q122" s="328"/>
      <c r="R122" s="329">
        <v>14.4</v>
      </c>
      <c r="S122" s="328"/>
      <c r="T122" s="319">
        <v>345000</v>
      </c>
      <c r="U122" s="319">
        <v>327406.69</v>
      </c>
      <c r="V122" s="319">
        <v>380722.05</v>
      </c>
      <c r="W122" s="319">
        <v>1454124.22</v>
      </c>
      <c r="X122" s="342">
        <v>941053.37</v>
      </c>
      <c r="Y122" s="341"/>
      <c r="Z122" s="342">
        <v>410.01</v>
      </c>
      <c r="AA122" s="341"/>
      <c r="AB122" s="342">
        <v>942218.2</v>
      </c>
      <c r="AC122" s="342">
        <v>112800</v>
      </c>
      <c r="AD122" s="344">
        <v>1491371.2</v>
      </c>
      <c r="AE122" s="344">
        <v>8980</v>
      </c>
      <c r="AF122" s="344">
        <v>9340</v>
      </c>
      <c r="AG122" s="344">
        <v>848379.9</v>
      </c>
      <c r="AH122" s="344">
        <v>197986.64</v>
      </c>
      <c r="AI122" s="343"/>
      <c r="AJ122" s="343"/>
      <c r="AK122" s="343"/>
      <c r="AL122" s="344">
        <v>93084</v>
      </c>
      <c r="AM122" s="332">
        <f t="shared" si="13"/>
        <v>511171.78</v>
      </c>
      <c r="AN122" s="345">
        <f t="shared" si="14"/>
        <v>81754.399999999994</v>
      </c>
      <c r="AO122" s="346">
        <f t="shared" si="15"/>
        <v>429417.38</v>
      </c>
      <c r="AP122" s="347">
        <f t="shared" si="16"/>
        <v>1996481.58</v>
      </c>
      <c r="AQ122" s="348">
        <f t="shared" si="17"/>
        <v>2649141.7400000002</v>
      </c>
      <c r="AR122" s="257">
        <f t="shared" si="12"/>
        <v>-652660.16000000015</v>
      </c>
    </row>
    <row r="123" spans="1:44" ht="14.4" thickBot="1" x14ac:dyDescent="0.3">
      <c r="A123" s="245" t="s">
        <v>37</v>
      </c>
      <c r="B123" s="245" t="s">
        <v>38</v>
      </c>
      <c r="C123" s="283">
        <v>5316</v>
      </c>
      <c r="D123" s="284" t="s">
        <v>924</v>
      </c>
      <c r="E123" t="s">
        <v>2723</v>
      </c>
      <c r="F123" s="321">
        <v>588637.02</v>
      </c>
      <c r="G123" s="321">
        <v>0</v>
      </c>
      <c r="H123" s="321">
        <v>87455.58</v>
      </c>
      <c r="I123" s="320"/>
      <c r="J123"/>
      <c r="K123" s="319">
        <v>123490.75</v>
      </c>
      <c r="L123" s="319">
        <v>168169.42</v>
      </c>
      <c r="M123"/>
      <c r="N123"/>
      <c r="O123" s="319">
        <v>14500</v>
      </c>
      <c r="P123" s="329">
        <v>51045.37</v>
      </c>
      <c r="Q123" s="328"/>
      <c r="R123" s="329">
        <v>613.79999999999995</v>
      </c>
      <c r="S123" s="328"/>
      <c r="T123"/>
      <c r="U123" s="319">
        <v>344369.91999999998</v>
      </c>
      <c r="V123" s="319">
        <v>-4509826.8600000003</v>
      </c>
      <c r="W123" s="319">
        <v>5145573.0199999996</v>
      </c>
      <c r="X123" s="342">
        <v>865588.15</v>
      </c>
      <c r="Y123" s="342">
        <v>143000</v>
      </c>
      <c r="Z123" s="342">
        <v>790.11</v>
      </c>
      <c r="AA123" s="341"/>
      <c r="AB123" s="342">
        <v>1657603</v>
      </c>
      <c r="AC123" s="342">
        <v>99700</v>
      </c>
      <c r="AD123" s="344">
        <v>2158907</v>
      </c>
      <c r="AE123" s="344">
        <v>4550</v>
      </c>
      <c r="AF123" s="344">
        <v>12360</v>
      </c>
      <c r="AG123" s="344">
        <v>459100</v>
      </c>
      <c r="AH123" s="344">
        <v>74265.84</v>
      </c>
      <c r="AI123" s="343"/>
      <c r="AJ123" s="343"/>
      <c r="AK123" s="343"/>
      <c r="AL123" s="344">
        <v>136020.9</v>
      </c>
      <c r="AM123" s="332">
        <f t="shared" si="13"/>
        <v>676092.6</v>
      </c>
      <c r="AN123" s="345">
        <f t="shared" si="14"/>
        <v>51659.170000000006</v>
      </c>
      <c r="AO123" s="346">
        <f t="shared" si="15"/>
        <v>624433.42999999993</v>
      </c>
      <c r="AP123" s="347">
        <f t="shared" si="16"/>
        <v>2766681.26</v>
      </c>
      <c r="AQ123" s="348">
        <f t="shared" si="17"/>
        <v>2845203.7399999998</v>
      </c>
      <c r="AR123" s="257">
        <f t="shared" si="12"/>
        <v>-78522.479999999981</v>
      </c>
    </row>
    <row r="124" spans="1:44" ht="14.4" thickBot="1" x14ac:dyDescent="0.3">
      <c r="A124" s="245" t="s">
        <v>37</v>
      </c>
      <c r="B124" s="245" t="s">
        <v>38</v>
      </c>
      <c r="C124" s="283">
        <v>1456</v>
      </c>
      <c r="D124" s="284" t="s">
        <v>925</v>
      </c>
      <c r="E124" t="s">
        <v>2724</v>
      </c>
      <c r="F124" s="321">
        <v>56266.54</v>
      </c>
      <c r="G124" s="321">
        <v>0</v>
      </c>
      <c r="H124" s="321">
        <v>44456.32</v>
      </c>
      <c r="I124" s="321">
        <v>0</v>
      </c>
      <c r="J124" s="319">
        <v>0</v>
      </c>
      <c r="K124" s="319">
        <v>2</v>
      </c>
      <c r="L124" s="319">
        <v>6157.04</v>
      </c>
      <c r="M124" s="319">
        <v>0</v>
      </c>
      <c r="N124" s="319">
        <v>0</v>
      </c>
      <c r="O124" s="319">
        <v>-4500</v>
      </c>
      <c r="P124" s="329">
        <v>-36109.03</v>
      </c>
      <c r="Q124" s="329">
        <v>0</v>
      </c>
      <c r="R124" s="329">
        <v>-184130</v>
      </c>
      <c r="S124" s="329">
        <v>0</v>
      </c>
      <c r="T124" s="319">
        <v>0</v>
      </c>
      <c r="U124" s="319">
        <v>0</v>
      </c>
      <c r="V124" s="319">
        <v>-2228729.12</v>
      </c>
      <c r="W124" s="319">
        <v>2682356.15</v>
      </c>
      <c r="X124" s="342">
        <v>410012.69</v>
      </c>
      <c r="Y124" s="342">
        <v>0</v>
      </c>
      <c r="Z124" s="342">
        <v>152.81</v>
      </c>
      <c r="AA124" s="342">
        <v>0</v>
      </c>
      <c r="AB124" s="342">
        <v>135094</v>
      </c>
      <c r="AC124" s="342">
        <v>55000</v>
      </c>
      <c r="AD124" s="344">
        <v>326842</v>
      </c>
      <c r="AE124" s="343"/>
      <c r="AF124" s="344">
        <v>19300</v>
      </c>
      <c r="AG124" s="344">
        <v>370100.32</v>
      </c>
      <c r="AH124" s="344">
        <v>3333.28</v>
      </c>
      <c r="AI124" s="343"/>
      <c r="AJ124" s="344">
        <v>0</v>
      </c>
      <c r="AK124" s="344">
        <v>0</v>
      </c>
      <c r="AL124" s="344">
        <v>2690</v>
      </c>
      <c r="AM124" s="332">
        <f t="shared" si="13"/>
        <v>100722.86</v>
      </c>
      <c r="AN124" s="345">
        <f t="shared" si="14"/>
        <v>-220239.03</v>
      </c>
      <c r="AO124" s="346">
        <f t="shared" si="15"/>
        <v>320961.89</v>
      </c>
      <c r="AP124" s="347">
        <f t="shared" si="16"/>
        <v>600259.5</v>
      </c>
      <c r="AQ124" s="348">
        <f t="shared" si="17"/>
        <v>722265.60000000009</v>
      </c>
      <c r="AR124" s="257">
        <f t="shared" si="12"/>
        <v>-122006.10000000009</v>
      </c>
    </row>
    <row r="125" spans="1:44" ht="14.4" thickBot="1" x14ac:dyDescent="0.3">
      <c r="A125" s="245" t="s">
        <v>37</v>
      </c>
      <c r="B125" s="245" t="s">
        <v>38</v>
      </c>
      <c r="C125" s="283">
        <v>2839</v>
      </c>
      <c r="D125" s="284" t="s">
        <v>926</v>
      </c>
      <c r="E125" t="s">
        <v>2725</v>
      </c>
      <c r="F125" s="321">
        <v>422963.96</v>
      </c>
      <c r="G125" s="321">
        <v>14000</v>
      </c>
      <c r="H125" s="321">
        <v>50315.35</v>
      </c>
      <c r="I125" s="320"/>
      <c r="J125"/>
      <c r="K125" s="319">
        <v>391009.08</v>
      </c>
      <c r="L125" s="319">
        <v>36518.21</v>
      </c>
      <c r="M125"/>
      <c r="N125"/>
      <c r="O125" s="319">
        <v>0</v>
      </c>
      <c r="P125" s="329">
        <v>110349.14</v>
      </c>
      <c r="Q125" s="328"/>
      <c r="R125" s="329">
        <v>274.39999999999998</v>
      </c>
      <c r="S125" s="328"/>
      <c r="T125" s="319">
        <v>70000</v>
      </c>
      <c r="U125" s="319">
        <v>102744.46</v>
      </c>
      <c r="V125" s="319">
        <v>-1206971.3999999999</v>
      </c>
      <c r="W125" s="319">
        <v>2132666.9300000002</v>
      </c>
      <c r="X125" s="342">
        <v>553847.17000000004</v>
      </c>
      <c r="Y125" s="341"/>
      <c r="Z125" s="342">
        <v>532.36</v>
      </c>
      <c r="AA125" s="341"/>
      <c r="AB125" s="342">
        <v>826360.5</v>
      </c>
      <c r="AC125" s="342">
        <v>83200</v>
      </c>
      <c r="AD125" s="344">
        <v>1160097.5</v>
      </c>
      <c r="AE125" s="343"/>
      <c r="AF125" s="343"/>
      <c r="AG125" s="344">
        <v>485195.48</v>
      </c>
      <c r="AH125" s="344">
        <v>103263.98</v>
      </c>
      <c r="AI125" s="343"/>
      <c r="AJ125" s="343"/>
      <c r="AK125" s="343"/>
      <c r="AL125" s="344">
        <v>9640</v>
      </c>
      <c r="AM125" s="332">
        <f t="shared" si="13"/>
        <v>487279.31</v>
      </c>
      <c r="AN125" s="345">
        <f t="shared" si="14"/>
        <v>110623.54</v>
      </c>
      <c r="AO125" s="346">
        <f t="shared" si="15"/>
        <v>376655.77</v>
      </c>
      <c r="AP125" s="347">
        <f t="shared" si="16"/>
        <v>1463940.03</v>
      </c>
      <c r="AQ125" s="348">
        <f t="shared" si="17"/>
        <v>1758196.96</v>
      </c>
      <c r="AR125" s="257">
        <f t="shared" si="12"/>
        <v>-294256.92999999993</v>
      </c>
    </row>
    <row r="126" spans="1:44" ht="14.4" thickBot="1" x14ac:dyDescent="0.3">
      <c r="A126" s="245" t="s">
        <v>37</v>
      </c>
      <c r="B126" s="245" t="s">
        <v>38</v>
      </c>
      <c r="C126" s="283">
        <v>4801</v>
      </c>
      <c r="D126" s="284" t="s">
        <v>927</v>
      </c>
      <c r="E126" t="s">
        <v>2726</v>
      </c>
      <c r="F126" s="321">
        <v>621399.38</v>
      </c>
      <c r="G126" s="321">
        <v>0</v>
      </c>
      <c r="H126" s="321">
        <v>88132.44</v>
      </c>
      <c r="I126" s="320"/>
      <c r="J126"/>
      <c r="K126" s="319">
        <v>881087.87</v>
      </c>
      <c r="L126" s="319">
        <v>116697.43</v>
      </c>
      <c r="M126"/>
      <c r="N126"/>
      <c r="O126" s="319">
        <v>0</v>
      </c>
      <c r="P126" s="329">
        <v>58361.5</v>
      </c>
      <c r="Q126" s="328"/>
      <c r="R126" s="329">
        <v>0.9</v>
      </c>
      <c r="S126" s="328"/>
      <c r="T126"/>
      <c r="U126"/>
      <c r="V126" s="319">
        <v>-907694.82</v>
      </c>
      <c r="W126" s="319">
        <v>2748053.22</v>
      </c>
      <c r="X126" s="342">
        <v>1080221.3999999999</v>
      </c>
      <c r="Y126" s="341"/>
      <c r="Z126" s="342">
        <v>865.35</v>
      </c>
      <c r="AA126" s="341"/>
      <c r="AB126" s="342">
        <v>1221797.5</v>
      </c>
      <c r="AC126" s="342">
        <v>103900</v>
      </c>
      <c r="AD126" s="344">
        <v>1642216.5</v>
      </c>
      <c r="AE126" s="344">
        <v>18370</v>
      </c>
      <c r="AF126" s="344">
        <v>4980</v>
      </c>
      <c r="AG126" s="344">
        <v>590130.63</v>
      </c>
      <c r="AH126" s="344">
        <v>108569.76</v>
      </c>
      <c r="AI126" s="343"/>
      <c r="AJ126" s="343"/>
      <c r="AK126" s="343"/>
      <c r="AL126" s="344">
        <v>233921.04</v>
      </c>
      <c r="AM126" s="332">
        <f t="shared" si="13"/>
        <v>709531.82000000007</v>
      </c>
      <c r="AN126" s="345">
        <f t="shared" si="14"/>
        <v>58362.400000000001</v>
      </c>
      <c r="AO126" s="346">
        <f t="shared" si="15"/>
        <v>651169.42000000004</v>
      </c>
      <c r="AP126" s="347">
        <f t="shared" si="16"/>
        <v>2406784.25</v>
      </c>
      <c r="AQ126" s="348">
        <f t="shared" si="17"/>
        <v>2598187.9299999997</v>
      </c>
      <c r="AR126" s="257">
        <f t="shared" si="12"/>
        <v>-191403.6799999997</v>
      </c>
    </row>
    <row r="127" spans="1:44" ht="14.4" thickBot="1" x14ac:dyDescent="0.3">
      <c r="A127" s="245" t="s">
        <v>37</v>
      </c>
      <c r="B127" s="245" t="s">
        <v>38</v>
      </c>
      <c r="C127" s="283">
        <v>3761</v>
      </c>
      <c r="D127" s="284" t="s">
        <v>928</v>
      </c>
      <c r="E127" t="s">
        <v>2727</v>
      </c>
      <c r="F127" s="321">
        <v>934876.74</v>
      </c>
      <c r="G127" s="321">
        <v>0</v>
      </c>
      <c r="H127" s="321">
        <v>21469.599999999999</v>
      </c>
      <c r="I127" s="320"/>
      <c r="J127"/>
      <c r="K127" s="319">
        <v>280364.88</v>
      </c>
      <c r="L127" s="319">
        <v>487340.88</v>
      </c>
      <c r="M127"/>
      <c r="N127"/>
      <c r="O127" s="319">
        <v>0</v>
      </c>
      <c r="P127" s="329">
        <v>155727.26999999999</v>
      </c>
      <c r="Q127" s="328"/>
      <c r="R127" s="329">
        <v>5000</v>
      </c>
      <c r="S127" s="328"/>
      <c r="T127"/>
      <c r="U127" s="319">
        <v>596494.93999999994</v>
      </c>
      <c r="V127" s="319">
        <v>-1157841.51</v>
      </c>
      <c r="W127" s="319">
        <v>2407634.36</v>
      </c>
      <c r="X127" s="342">
        <v>515128.68</v>
      </c>
      <c r="Y127" s="341"/>
      <c r="Z127" s="342">
        <v>1203.01</v>
      </c>
      <c r="AA127" s="341"/>
      <c r="AB127" s="342">
        <v>687327</v>
      </c>
      <c r="AC127" s="342">
        <v>62000</v>
      </c>
      <c r="AD127" s="344">
        <v>1048522</v>
      </c>
      <c r="AE127" s="344">
        <v>23640</v>
      </c>
      <c r="AF127" s="344">
        <v>4810</v>
      </c>
      <c r="AG127" s="344">
        <v>398897.84</v>
      </c>
      <c r="AH127" s="344">
        <v>38808.559999999998</v>
      </c>
      <c r="AI127" s="343"/>
      <c r="AJ127" s="343"/>
      <c r="AK127" s="343"/>
      <c r="AL127" s="344">
        <v>33943.25</v>
      </c>
      <c r="AM127" s="332">
        <f t="shared" si="13"/>
        <v>956346.34</v>
      </c>
      <c r="AN127" s="345">
        <f t="shared" si="14"/>
        <v>160727.26999999999</v>
      </c>
      <c r="AO127" s="346">
        <f t="shared" si="15"/>
        <v>795619.07</v>
      </c>
      <c r="AP127" s="347">
        <f t="shared" si="16"/>
        <v>1265658.69</v>
      </c>
      <c r="AQ127" s="348">
        <f t="shared" si="17"/>
        <v>1548621.6500000001</v>
      </c>
      <c r="AR127" s="257">
        <f t="shared" si="12"/>
        <v>-282962.9600000002</v>
      </c>
    </row>
    <row r="128" spans="1:44" ht="14.4" thickBot="1" x14ac:dyDescent="0.3">
      <c r="A128" s="245" t="s">
        <v>37</v>
      </c>
      <c r="B128" s="245" t="s">
        <v>38</v>
      </c>
      <c r="C128" s="283">
        <v>4191</v>
      </c>
      <c r="D128" s="284" t="s">
        <v>929</v>
      </c>
      <c r="E128" t="s">
        <v>2728</v>
      </c>
      <c r="F128" s="321">
        <v>228257.55</v>
      </c>
      <c r="G128" s="321">
        <v>0</v>
      </c>
      <c r="H128" s="321">
        <v>36469.050000000003</v>
      </c>
      <c r="I128" s="320"/>
      <c r="J128"/>
      <c r="K128" s="319">
        <v>2217731.9700000002</v>
      </c>
      <c r="L128" s="319">
        <v>-424264.2</v>
      </c>
      <c r="M128"/>
      <c r="N128"/>
      <c r="O128" s="319">
        <v>2800</v>
      </c>
      <c r="P128" s="329">
        <v>49000</v>
      </c>
      <c r="Q128" s="328"/>
      <c r="R128" s="329">
        <v>-604.61</v>
      </c>
      <c r="S128" s="328"/>
      <c r="T128"/>
      <c r="U128"/>
      <c r="V128" s="319">
        <v>-1111055.22</v>
      </c>
      <c r="W128" s="319">
        <v>3580405.02</v>
      </c>
      <c r="X128" s="342">
        <v>465270.5</v>
      </c>
      <c r="Y128" s="341"/>
      <c r="Z128" s="342">
        <v>555.9</v>
      </c>
      <c r="AA128" s="341"/>
      <c r="AB128" s="342">
        <v>1064770</v>
      </c>
      <c r="AC128" s="342">
        <v>74170</v>
      </c>
      <c r="AD128" s="344">
        <v>1458024</v>
      </c>
      <c r="AE128" s="344">
        <v>2740</v>
      </c>
      <c r="AF128" s="344">
        <v>1880</v>
      </c>
      <c r="AG128" s="344">
        <v>532166.63</v>
      </c>
      <c r="AH128" s="344">
        <v>58771.839999999997</v>
      </c>
      <c r="AI128" s="343"/>
      <c r="AJ128" s="343"/>
      <c r="AK128" s="343"/>
      <c r="AL128" s="344">
        <v>13534.75</v>
      </c>
      <c r="AM128" s="332">
        <f t="shared" si="13"/>
        <v>264726.59999999998</v>
      </c>
      <c r="AN128" s="345">
        <f t="shared" si="14"/>
        <v>48395.39</v>
      </c>
      <c r="AO128" s="346">
        <f t="shared" si="15"/>
        <v>216331.20999999996</v>
      </c>
      <c r="AP128" s="347">
        <f t="shared" si="16"/>
        <v>1604766.4</v>
      </c>
      <c r="AQ128" s="348">
        <f t="shared" si="17"/>
        <v>2067117.22</v>
      </c>
      <c r="AR128" s="257">
        <f t="shared" si="12"/>
        <v>-462350.82000000007</v>
      </c>
    </row>
    <row r="129" spans="1:44" ht="14.4" thickBot="1" x14ac:dyDescent="0.3">
      <c r="A129" s="245" t="s">
        <v>37</v>
      </c>
      <c r="B129" s="245" t="s">
        <v>38</v>
      </c>
      <c r="C129" s="283">
        <v>1988</v>
      </c>
      <c r="D129" s="284" t="s">
        <v>930</v>
      </c>
      <c r="E129" t="s">
        <v>2729</v>
      </c>
      <c r="F129" s="321">
        <v>1029039.35</v>
      </c>
      <c r="G129" s="321">
        <v>10450.5</v>
      </c>
      <c r="H129" s="321">
        <v>98320.87</v>
      </c>
      <c r="I129" s="320"/>
      <c r="J129"/>
      <c r="K129" s="319">
        <v>297271.08</v>
      </c>
      <c r="L129" s="319">
        <v>29411.52</v>
      </c>
      <c r="M129"/>
      <c r="N129"/>
      <c r="O129"/>
      <c r="P129" s="329">
        <v>35000</v>
      </c>
      <c r="Q129" s="328"/>
      <c r="R129" s="329">
        <v>216700</v>
      </c>
      <c r="S129" s="328"/>
      <c r="T129"/>
      <c r="U129" s="319">
        <v>1275271.24</v>
      </c>
      <c r="V129" s="319">
        <v>-2413945.5</v>
      </c>
      <c r="W129" s="319">
        <v>2242898.44</v>
      </c>
      <c r="X129" s="342">
        <v>661330.88</v>
      </c>
      <c r="Y129" s="342">
        <v>60500</v>
      </c>
      <c r="Z129" s="342">
        <v>1196.06</v>
      </c>
      <c r="AA129" s="341"/>
      <c r="AB129" s="342">
        <v>1222960</v>
      </c>
      <c r="AC129" s="341"/>
      <c r="AD129" s="344">
        <v>1378035</v>
      </c>
      <c r="AE129" s="344">
        <v>35960</v>
      </c>
      <c r="AF129" s="343"/>
      <c r="AG129" s="344">
        <v>356969.8</v>
      </c>
      <c r="AH129" s="344">
        <v>60838</v>
      </c>
      <c r="AI129" s="343"/>
      <c r="AJ129" s="343"/>
      <c r="AK129" s="343"/>
      <c r="AL129" s="344">
        <v>5615</v>
      </c>
      <c r="AM129" s="332">
        <f t="shared" si="13"/>
        <v>1137810.72</v>
      </c>
      <c r="AN129" s="345">
        <f t="shared" si="14"/>
        <v>251700</v>
      </c>
      <c r="AO129" s="346">
        <f t="shared" si="15"/>
        <v>886110.71999999997</v>
      </c>
      <c r="AP129" s="347">
        <f t="shared" si="16"/>
        <v>1945986.94</v>
      </c>
      <c r="AQ129" s="348">
        <f t="shared" si="17"/>
        <v>1837417.8</v>
      </c>
      <c r="AR129" s="257">
        <f t="shared" si="12"/>
        <v>108569.1399999999</v>
      </c>
    </row>
    <row r="130" spans="1:44" ht="14.4" thickBot="1" x14ac:dyDescent="0.3">
      <c r="A130" s="245" t="s">
        <v>37</v>
      </c>
      <c r="B130" s="245" t="s">
        <v>38</v>
      </c>
      <c r="C130" s="283">
        <v>2809</v>
      </c>
      <c r="D130" s="284" t="s">
        <v>931</v>
      </c>
      <c r="E130" t="s">
        <v>2806</v>
      </c>
      <c r="F130" s="321">
        <v>550590.94999999995</v>
      </c>
      <c r="G130" s="321">
        <v>0</v>
      </c>
      <c r="H130" s="321">
        <v>37253.870000000003</v>
      </c>
      <c r="I130" s="320"/>
      <c r="J130"/>
      <c r="K130" s="319">
        <v>-3455</v>
      </c>
      <c r="L130" s="319">
        <v>556280.22</v>
      </c>
      <c r="M130"/>
      <c r="N130"/>
      <c r="O130"/>
      <c r="P130" s="329">
        <v>147631.67999999999</v>
      </c>
      <c r="Q130" s="328"/>
      <c r="R130" s="329">
        <v>64715</v>
      </c>
      <c r="S130" s="328"/>
      <c r="T130"/>
      <c r="U130" s="319">
        <v>-4189079.08</v>
      </c>
      <c r="V130" s="319">
        <v>1318761.6200000001</v>
      </c>
      <c r="W130" s="319">
        <v>3888577.01</v>
      </c>
      <c r="X130" s="342">
        <v>690929.58</v>
      </c>
      <c r="Y130" s="341"/>
      <c r="Z130" s="342">
        <v>561.96</v>
      </c>
      <c r="AA130" s="341"/>
      <c r="AB130" s="342">
        <v>812257.8</v>
      </c>
      <c r="AC130" s="342">
        <v>10200</v>
      </c>
      <c r="AD130" s="344">
        <v>1035023.8</v>
      </c>
      <c r="AE130" s="344">
        <v>17070</v>
      </c>
      <c r="AF130" s="344">
        <v>3820</v>
      </c>
      <c r="AG130" s="344">
        <v>505181.73</v>
      </c>
      <c r="AH130" s="344">
        <v>39930</v>
      </c>
      <c r="AI130" s="343"/>
      <c r="AJ130" s="343"/>
      <c r="AK130" s="343"/>
      <c r="AL130" s="344">
        <v>2860</v>
      </c>
      <c r="AM130" s="332">
        <f t="shared" si="13"/>
        <v>587844.81999999995</v>
      </c>
      <c r="AN130" s="345">
        <f t="shared" si="14"/>
        <v>212346.68</v>
      </c>
      <c r="AO130" s="346">
        <f t="shared" si="15"/>
        <v>375498.13999999996</v>
      </c>
      <c r="AP130" s="347">
        <f t="shared" si="16"/>
        <v>1513949.3399999999</v>
      </c>
      <c r="AQ130" s="348">
        <f t="shared" si="17"/>
        <v>1603885.53</v>
      </c>
      <c r="AR130" s="257">
        <f t="shared" si="12"/>
        <v>-89936.190000000177</v>
      </c>
    </row>
    <row r="131" spans="1:44" ht="14.4" thickBot="1" x14ac:dyDescent="0.3">
      <c r="A131" s="245" t="s">
        <v>37</v>
      </c>
      <c r="B131" s="245" t="s">
        <v>38</v>
      </c>
      <c r="C131" s="283">
        <v>2809</v>
      </c>
      <c r="D131" s="284" t="s">
        <v>932</v>
      </c>
      <c r="E131" t="s">
        <v>2807</v>
      </c>
      <c r="F131" s="321">
        <v>70085.25</v>
      </c>
      <c r="G131" s="321">
        <v>0</v>
      </c>
      <c r="H131" s="321">
        <v>51372.24</v>
      </c>
      <c r="I131" s="320"/>
      <c r="J131"/>
      <c r="K131" s="319">
        <v>3442115.57</v>
      </c>
      <c r="L131" s="319">
        <v>256108.88</v>
      </c>
      <c r="M131"/>
      <c r="N131"/>
      <c r="O131"/>
      <c r="P131" s="329">
        <v>20700</v>
      </c>
      <c r="Q131" s="328"/>
      <c r="R131" s="329">
        <v>55249</v>
      </c>
      <c r="S131" s="328"/>
      <c r="T131"/>
      <c r="U131" s="319">
        <v>-3262091.58</v>
      </c>
      <c r="V131" s="319">
        <v>1248941.1399999999</v>
      </c>
      <c r="W131" s="319">
        <v>6097995.7300000004</v>
      </c>
      <c r="X131" s="342">
        <v>505439.83</v>
      </c>
      <c r="Y131" s="341"/>
      <c r="Z131" s="342">
        <v>157.52000000000001</v>
      </c>
      <c r="AA131" s="341"/>
      <c r="AB131" s="342">
        <v>490620</v>
      </c>
      <c r="AC131" s="342">
        <v>58800</v>
      </c>
      <c r="AD131" s="344">
        <v>709385</v>
      </c>
      <c r="AE131" s="344">
        <v>1940</v>
      </c>
      <c r="AF131" s="344">
        <v>1760</v>
      </c>
      <c r="AG131" s="344">
        <v>457956.96</v>
      </c>
      <c r="AH131" s="344">
        <v>198943.96</v>
      </c>
      <c r="AI131" s="343"/>
      <c r="AJ131" s="343"/>
      <c r="AK131" s="343"/>
      <c r="AL131" s="344">
        <v>26143.78</v>
      </c>
      <c r="AM131" s="332">
        <f t="shared" si="13"/>
        <v>121457.48999999999</v>
      </c>
      <c r="AN131" s="345">
        <f t="shared" si="14"/>
        <v>75949</v>
      </c>
      <c r="AO131" s="346">
        <f t="shared" si="15"/>
        <v>45508.489999999991</v>
      </c>
      <c r="AP131" s="347">
        <f t="shared" si="16"/>
        <v>1055017.3500000001</v>
      </c>
      <c r="AQ131" s="348">
        <f t="shared" si="17"/>
        <v>1396129.7</v>
      </c>
      <c r="AR131" s="257">
        <f t="shared" si="12"/>
        <v>-341112.34999999986</v>
      </c>
    </row>
    <row r="132" spans="1:44" ht="14.4" thickBot="1" x14ac:dyDescent="0.3">
      <c r="A132" s="245" t="s">
        <v>326</v>
      </c>
      <c r="B132" s="245" t="s">
        <v>47</v>
      </c>
      <c r="C132" s="283">
        <v>8788</v>
      </c>
      <c r="D132" s="284" t="s">
        <v>933</v>
      </c>
      <c r="E132" t="s">
        <v>2730</v>
      </c>
      <c r="F132" s="321">
        <v>403940.79</v>
      </c>
      <c r="G132" s="321">
        <v>57846</v>
      </c>
      <c r="H132" s="321">
        <v>210818.3</v>
      </c>
      <c r="I132" s="320"/>
      <c r="J132"/>
      <c r="K132" s="319">
        <v>473704.35</v>
      </c>
      <c r="L132" s="319">
        <v>82978.990000000005</v>
      </c>
      <c r="M132"/>
      <c r="N132"/>
      <c r="O132"/>
      <c r="P132" s="329">
        <v>95521.88</v>
      </c>
      <c r="Q132" s="328"/>
      <c r="R132" s="329">
        <v>7338</v>
      </c>
      <c r="S132" s="328"/>
      <c r="T132" s="319">
        <v>61620</v>
      </c>
      <c r="U132"/>
      <c r="V132" s="319">
        <v>-2108062.81</v>
      </c>
      <c r="W132" s="319">
        <v>3801436</v>
      </c>
      <c r="X132" s="342">
        <v>1241180.05</v>
      </c>
      <c r="Y132" s="341"/>
      <c r="Z132" s="342">
        <v>632.61</v>
      </c>
      <c r="AA132" s="341"/>
      <c r="AB132" s="342">
        <v>866300.86</v>
      </c>
      <c r="AC132" s="342">
        <v>292477.14</v>
      </c>
      <c r="AD132" s="344">
        <v>1553674.86</v>
      </c>
      <c r="AE132" s="344">
        <v>15284</v>
      </c>
      <c r="AF132" s="343"/>
      <c r="AG132" s="344">
        <v>1122101</v>
      </c>
      <c r="AH132" s="344">
        <v>122804.94</v>
      </c>
      <c r="AI132" s="343"/>
      <c r="AJ132" s="343"/>
      <c r="AK132" s="343"/>
      <c r="AL132" s="344">
        <v>215290.5</v>
      </c>
      <c r="AM132" s="332">
        <f t="shared" si="13"/>
        <v>672605.09</v>
      </c>
      <c r="AN132" s="345">
        <f t="shared" si="14"/>
        <v>102859.88</v>
      </c>
      <c r="AO132" s="346">
        <f t="shared" si="15"/>
        <v>569745.21</v>
      </c>
      <c r="AP132" s="347">
        <f t="shared" si="16"/>
        <v>2400590.66</v>
      </c>
      <c r="AQ132" s="348">
        <f t="shared" si="17"/>
        <v>3029155.3000000003</v>
      </c>
      <c r="AR132" s="257">
        <f t="shared" si="12"/>
        <v>-628564.64000000013</v>
      </c>
    </row>
    <row r="133" spans="1:44" ht="14.4" thickBot="1" x14ac:dyDescent="0.3">
      <c r="A133" s="245" t="s">
        <v>326</v>
      </c>
      <c r="B133" s="245" t="s">
        <v>47</v>
      </c>
      <c r="C133" s="283">
        <v>4890</v>
      </c>
      <c r="D133" s="284" t="s">
        <v>934</v>
      </c>
      <c r="E133" t="s">
        <v>2731</v>
      </c>
      <c r="F133" s="321">
        <v>762984.87</v>
      </c>
      <c r="G133" s="321">
        <v>6100</v>
      </c>
      <c r="H133" s="321">
        <v>284335.78000000003</v>
      </c>
      <c r="I133" s="320"/>
      <c r="J133"/>
      <c r="K133" s="319">
        <v>392044.4</v>
      </c>
      <c r="L133" s="319">
        <v>16306.68</v>
      </c>
      <c r="M133"/>
      <c r="N133"/>
      <c r="O133" s="319">
        <v>0</v>
      </c>
      <c r="P133" s="329">
        <v>68264.179999999993</v>
      </c>
      <c r="Q133" s="328"/>
      <c r="R133" s="329">
        <v>5814</v>
      </c>
      <c r="S133" s="328"/>
      <c r="T133" s="319">
        <v>334531</v>
      </c>
      <c r="U133"/>
      <c r="V133" s="319">
        <v>-939403.7</v>
      </c>
      <c r="W133" s="319">
        <v>2453088.7400000002</v>
      </c>
      <c r="X133" s="342">
        <v>1130540.01</v>
      </c>
      <c r="Y133" s="341"/>
      <c r="Z133" s="342">
        <v>859.48</v>
      </c>
      <c r="AA133" s="341"/>
      <c r="AB133" s="342">
        <v>764813</v>
      </c>
      <c r="AC133" s="342">
        <v>132800</v>
      </c>
      <c r="AD133" s="344">
        <v>1390927</v>
      </c>
      <c r="AE133" s="344">
        <v>13054</v>
      </c>
      <c r="AF133" s="343"/>
      <c r="AG133" s="344">
        <v>885893.99</v>
      </c>
      <c r="AH133" s="344">
        <v>25920.48</v>
      </c>
      <c r="AI133" s="343"/>
      <c r="AJ133" s="343"/>
      <c r="AK133" s="343"/>
      <c r="AL133" s="344">
        <v>173739.51</v>
      </c>
      <c r="AM133" s="332">
        <f t="shared" si="13"/>
        <v>1053420.6499999999</v>
      </c>
      <c r="AN133" s="345">
        <f t="shared" si="14"/>
        <v>74078.179999999993</v>
      </c>
      <c r="AO133" s="346">
        <f t="shared" si="15"/>
        <v>979342.47</v>
      </c>
      <c r="AP133" s="347">
        <f t="shared" si="16"/>
        <v>2029012.49</v>
      </c>
      <c r="AQ133" s="348">
        <f t="shared" si="17"/>
        <v>2489534.9800000004</v>
      </c>
      <c r="AR133" s="257">
        <f t="shared" ref="AR133:AR196" si="18">AP133-AQ133</f>
        <v>-460522.49000000046</v>
      </c>
    </row>
    <row r="134" spans="1:44" ht="14.4" thickBot="1" x14ac:dyDescent="0.3">
      <c r="A134" s="245" t="s">
        <v>326</v>
      </c>
      <c r="B134" s="245" t="s">
        <v>47</v>
      </c>
      <c r="C134" s="283">
        <v>8526</v>
      </c>
      <c r="D134" s="284" t="s">
        <v>935</v>
      </c>
      <c r="E134" t="s">
        <v>2732</v>
      </c>
      <c r="F134" s="321">
        <v>220488.95</v>
      </c>
      <c r="G134" s="321">
        <v>1201.9000000000001</v>
      </c>
      <c r="H134" s="321">
        <v>353692.58</v>
      </c>
      <c r="I134" s="320"/>
      <c r="J134"/>
      <c r="K134" s="319">
        <v>315840.78999999998</v>
      </c>
      <c r="L134" s="319">
        <v>626527.38</v>
      </c>
      <c r="M134"/>
      <c r="N134"/>
      <c r="O134" s="319">
        <v>0</v>
      </c>
      <c r="P134" s="329">
        <v>81258.03</v>
      </c>
      <c r="Q134" s="328"/>
      <c r="R134" s="329">
        <v>2978</v>
      </c>
      <c r="S134" s="328"/>
      <c r="T134" s="319">
        <v>35000</v>
      </c>
      <c r="U134"/>
      <c r="V134" s="319">
        <v>-1199340.29</v>
      </c>
      <c r="W134" s="319">
        <v>3154882.42</v>
      </c>
      <c r="X134" s="342">
        <v>1416592.25</v>
      </c>
      <c r="Y134" s="342">
        <v>162200</v>
      </c>
      <c r="Z134" s="342">
        <v>603.17999999999995</v>
      </c>
      <c r="AA134" s="341"/>
      <c r="AB134" s="342">
        <v>1783128</v>
      </c>
      <c r="AC134" s="342">
        <v>68500</v>
      </c>
      <c r="AD134" s="344">
        <v>2356650</v>
      </c>
      <c r="AE134" s="344">
        <v>32608</v>
      </c>
      <c r="AF134" s="343"/>
      <c r="AG134" s="344">
        <v>1385172.31</v>
      </c>
      <c r="AH134" s="344">
        <v>105567.44</v>
      </c>
      <c r="AI134" s="343"/>
      <c r="AJ134" s="343"/>
      <c r="AK134" s="343"/>
      <c r="AL134" s="344">
        <v>108052.24</v>
      </c>
      <c r="AM134" s="332">
        <f t="shared" si="13"/>
        <v>575383.43000000005</v>
      </c>
      <c r="AN134" s="345">
        <f t="shared" si="14"/>
        <v>84236.03</v>
      </c>
      <c r="AO134" s="346">
        <f t="shared" si="15"/>
        <v>491147.4</v>
      </c>
      <c r="AP134" s="347">
        <f t="shared" si="16"/>
        <v>3431023.4299999997</v>
      </c>
      <c r="AQ134" s="348">
        <f t="shared" si="17"/>
        <v>3988049.99</v>
      </c>
      <c r="AR134" s="257">
        <f t="shared" si="18"/>
        <v>-557026.56000000052</v>
      </c>
    </row>
    <row r="135" spans="1:44" ht="14.4" thickBot="1" x14ac:dyDescent="0.3">
      <c r="A135" s="245" t="s">
        <v>326</v>
      </c>
      <c r="B135" s="245" t="s">
        <v>47</v>
      </c>
      <c r="C135" s="283">
        <v>6442</v>
      </c>
      <c r="D135" s="284" t="s">
        <v>936</v>
      </c>
      <c r="E135" t="s">
        <v>2733</v>
      </c>
      <c r="F135" s="321">
        <v>460234.33</v>
      </c>
      <c r="G135" s="321">
        <v>104378.9</v>
      </c>
      <c r="H135" s="321">
        <v>159762.29999999999</v>
      </c>
      <c r="I135" s="320"/>
      <c r="J135"/>
      <c r="K135" s="319">
        <v>122451.02</v>
      </c>
      <c r="L135" s="319">
        <v>225122.64</v>
      </c>
      <c r="M135"/>
      <c r="N135"/>
      <c r="O135" s="319">
        <v>1950</v>
      </c>
      <c r="P135" s="329">
        <v>67179.710000000006</v>
      </c>
      <c r="Q135" s="328"/>
      <c r="R135" s="329">
        <v>6178</v>
      </c>
      <c r="S135" s="328"/>
      <c r="T135" s="319">
        <v>185221</v>
      </c>
      <c r="U135"/>
      <c r="V135"/>
      <c r="W135" s="319">
        <v>1192306.58</v>
      </c>
      <c r="X135" s="342">
        <v>1767123.44</v>
      </c>
      <c r="Y135" s="342">
        <v>13372</v>
      </c>
      <c r="Z135" s="342">
        <v>484.92</v>
      </c>
      <c r="AA135" s="341"/>
      <c r="AB135" s="342">
        <v>610063.30000000005</v>
      </c>
      <c r="AC135" s="342">
        <v>243880</v>
      </c>
      <c r="AD135" s="344">
        <v>1376732.3</v>
      </c>
      <c r="AE135" s="344">
        <v>16328</v>
      </c>
      <c r="AF135" s="343"/>
      <c r="AG135" s="344">
        <v>1017826.11</v>
      </c>
      <c r="AH135" s="344">
        <v>107743.9</v>
      </c>
      <c r="AI135" s="343"/>
      <c r="AJ135" s="343"/>
      <c r="AK135" s="343"/>
      <c r="AL135" s="344">
        <v>497179.45</v>
      </c>
      <c r="AM135" s="332">
        <f t="shared" si="13"/>
        <v>724375.53</v>
      </c>
      <c r="AN135" s="345">
        <f t="shared" si="14"/>
        <v>73357.710000000006</v>
      </c>
      <c r="AO135" s="346">
        <f t="shared" si="15"/>
        <v>651017.82000000007</v>
      </c>
      <c r="AP135" s="347">
        <f t="shared" si="16"/>
        <v>2634923.66</v>
      </c>
      <c r="AQ135" s="348">
        <f t="shared" si="17"/>
        <v>3015809.7600000002</v>
      </c>
      <c r="AR135" s="257">
        <f t="shared" si="18"/>
        <v>-380886.10000000009</v>
      </c>
    </row>
    <row r="136" spans="1:44" ht="14.4" thickBot="1" x14ac:dyDescent="0.3">
      <c r="A136" s="245" t="s">
        <v>326</v>
      </c>
      <c r="B136" s="245" t="s">
        <v>47</v>
      </c>
      <c r="C136" s="283">
        <v>3652</v>
      </c>
      <c r="D136" s="284" t="s">
        <v>937</v>
      </c>
      <c r="E136" t="s">
        <v>2734</v>
      </c>
      <c r="F136" s="321">
        <v>444553.15</v>
      </c>
      <c r="G136" s="321">
        <v>19171</v>
      </c>
      <c r="H136" s="321">
        <v>96212</v>
      </c>
      <c r="I136" s="320"/>
      <c r="J136"/>
      <c r="K136" s="319">
        <v>606615.9</v>
      </c>
      <c r="L136" s="319">
        <v>33291.699999999997</v>
      </c>
      <c r="M136"/>
      <c r="N136"/>
      <c r="O136" s="319">
        <v>0</v>
      </c>
      <c r="P136" s="329">
        <v>53896.55</v>
      </c>
      <c r="Q136" s="328"/>
      <c r="R136" s="329">
        <v>2768</v>
      </c>
      <c r="S136" s="328"/>
      <c r="T136"/>
      <c r="U136"/>
      <c r="V136" s="319">
        <v>-467101.73</v>
      </c>
      <c r="W136" s="319">
        <v>2072080.16</v>
      </c>
      <c r="X136" s="342">
        <v>1034581.6</v>
      </c>
      <c r="Y136" s="341"/>
      <c r="Z136" s="342">
        <v>714.79</v>
      </c>
      <c r="AA136" s="341"/>
      <c r="AB136" s="342">
        <v>790217</v>
      </c>
      <c r="AC136" s="342">
        <v>34800</v>
      </c>
      <c r="AD136" s="344">
        <v>1132561</v>
      </c>
      <c r="AE136" s="344">
        <v>8580</v>
      </c>
      <c r="AF136" s="344">
        <v>1874</v>
      </c>
      <c r="AG136" s="344">
        <v>684142.97</v>
      </c>
      <c r="AH136" s="344">
        <v>73919.259999999995</v>
      </c>
      <c r="AI136" s="343"/>
      <c r="AJ136" s="343"/>
      <c r="AK136" s="343"/>
      <c r="AL136" s="344">
        <v>421035.39</v>
      </c>
      <c r="AM136" s="332">
        <f t="shared" si="13"/>
        <v>559936.15</v>
      </c>
      <c r="AN136" s="345">
        <f t="shared" si="14"/>
        <v>56664.55</v>
      </c>
      <c r="AO136" s="346">
        <f t="shared" si="15"/>
        <v>503271.60000000003</v>
      </c>
      <c r="AP136" s="347">
        <f t="shared" si="16"/>
        <v>1860313.3900000001</v>
      </c>
      <c r="AQ136" s="348">
        <f t="shared" si="17"/>
        <v>2322112.62</v>
      </c>
      <c r="AR136" s="257">
        <f t="shared" si="18"/>
        <v>-461799.23</v>
      </c>
    </row>
    <row r="137" spans="1:44" ht="14.4" thickBot="1" x14ac:dyDescent="0.3">
      <c r="A137" s="245" t="s">
        <v>326</v>
      </c>
      <c r="B137" s="245" t="s">
        <v>47</v>
      </c>
      <c r="C137" s="283">
        <v>7302</v>
      </c>
      <c r="D137" s="284" t="s">
        <v>938</v>
      </c>
      <c r="E137" t="s">
        <v>2735</v>
      </c>
      <c r="F137" s="321">
        <v>661417.94999999995</v>
      </c>
      <c r="G137" s="321">
        <v>17361</v>
      </c>
      <c r="H137" s="321">
        <v>972123.2</v>
      </c>
      <c r="I137" s="320"/>
      <c r="J137"/>
      <c r="K137" s="319">
        <v>399627.89</v>
      </c>
      <c r="L137" s="319">
        <v>24219.69</v>
      </c>
      <c r="M137"/>
      <c r="N137"/>
      <c r="O137"/>
      <c r="P137" s="329">
        <v>74523.490000000005</v>
      </c>
      <c r="Q137" s="329">
        <v>237980</v>
      </c>
      <c r="R137" s="329">
        <v>2984</v>
      </c>
      <c r="S137" s="328"/>
      <c r="T137" s="319">
        <v>-36000</v>
      </c>
      <c r="U137"/>
      <c r="V137" s="319">
        <v>-1754548.26</v>
      </c>
      <c r="W137" s="319">
        <v>3517785.78</v>
      </c>
      <c r="X137" s="342">
        <v>1760076.06</v>
      </c>
      <c r="Y137" s="342">
        <v>36000</v>
      </c>
      <c r="Z137" s="342">
        <v>756.57</v>
      </c>
      <c r="AA137" s="341"/>
      <c r="AB137" s="342">
        <v>1062227.1100000001</v>
      </c>
      <c r="AC137" s="342">
        <v>49900</v>
      </c>
      <c r="AD137" s="344">
        <v>1464059.11</v>
      </c>
      <c r="AE137" s="344">
        <v>14620</v>
      </c>
      <c r="AF137" s="343"/>
      <c r="AG137" s="344">
        <v>840917.5</v>
      </c>
      <c r="AH137" s="344">
        <v>24838.240000000002</v>
      </c>
      <c r="AI137" s="343"/>
      <c r="AJ137" s="343"/>
      <c r="AK137" s="343"/>
      <c r="AL137" s="344">
        <v>532500.17000000004</v>
      </c>
      <c r="AM137" s="332">
        <f t="shared" si="13"/>
        <v>1650902.15</v>
      </c>
      <c r="AN137" s="345">
        <f t="shared" si="14"/>
        <v>315487.49</v>
      </c>
      <c r="AO137" s="346">
        <f t="shared" si="15"/>
        <v>1335414.6599999999</v>
      </c>
      <c r="AP137" s="347">
        <f t="shared" si="16"/>
        <v>2908959.74</v>
      </c>
      <c r="AQ137" s="348">
        <f t="shared" si="17"/>
        <v>2876935.0200000005</v>
      </c>
      <c r="AR137" s="257">
        <f t="shared" si="18"/>
        <v>32024.719999999739</v>
      </c>
    </row>
    <row r="138" spans="1:44" ht="14.4" thickBot="1" x14ac:dyDescent="0.3">
      <c r="A138" s="245" t="s">
        <v>326</v>
      </c>
      <c r="B138" s="245" t="s">
        <v>47</v>
      </c>
      <c r="C138" s="283">
        <v>3122</v>
      </c>
      <c r="D138" s="284" t="s">
        <v>939</v>
      </c>
      <c r="E138" t="s">
        <v>2736</v>
      </c>
      <c r="F138" s="321">
        <v>539471.29</v>
      </c>
      <c r="G138" s="321">
        <v>84929.5</v>
      </c>
      <c r="H138" s="321">
        <v>123498.69</v>
      </c>
      <c r="I138" s="320"/>
      <c r="J138"/>
      <c r="K138" s="319">
        <v>577777.79</v>
      </c>
      <c r="L138" s="319">
        <v>129205.02</v>
      </c>
      <c r="M138"/>
      <c r="N138"/>
      <c r="O138" s="319">
        <v>0</v>
      </c>
      <c r="P138" s="329">
        <v>112905.37</v>
      </c>
      <c r="Q138" s="328"/>
      <c r="R138" s="329">
        <v>2776</v>
      </c>
      <c r="S138" s="328"/>
      <c r="T138" s="319">
        <v>21050</v>
      </c>
      <c r="U138"/>
      <c r="V138" s="319">
        <v>-1092269.1000000001</v>
      </c>
      <c r="W138" s="319">
        <v>2461639.23</v>
      </c>
      <c r="X138" s="342">
        <v>701408.64</v>
      </c>
      <c r="Y138" s="342">
        <v>161020</v>
      </c>
      <c r="Z138" s="342">
        <v>396.68</v>
      </c>
      <c r="AA138" s="341"/>
      <c r="AB138" s="342">
        <v>1191531</v>
      </c>
      <c r="AC138" s="342">
        <v>272200</v>
      </c>
      <c r="AD138" s="344">
        <v>1602966</v>
      </c>
      <c r="AE138" s="344">
        <v>14700</v>
      </c>
      <c r="AF138" s="343"/>
      <c r="AG138" s="344">
        <v>552723.89</v>
      </c>
      <c r="AH138" s="344">
        <v>110682.27</v>
      </c>
      <c r="AI138" s="343"/>
      <c r="AJ138" s="343"/>
      <c r="AK138" s="343"/>
      <c r="AL138" s="344">
        <v>96703.37</v>
      </c>
      <c r="AM138" s="332">
        <f t="shared" si="13"/>
        <v>747899.48</v>
      </c>
      <c r="AN138" s="345">
        <f t="shared" si="14"/>
        <v>115681.37</v>
      </c>
      <c r="AO138" s="346">
        <f t="shared" si="15"/>
        <v>632218.11</v>
      </c>
      <c r="AP138" s="347">
        <f t="shared" si="16"/>
        <v>2326556.3200000003</v>
      </c>
      <c r="AQ138" s="348">
        <f t="shared" si="17"/>
        <v>2377775.5300000003</v>
      </c>
      <c r="AR138" s="257">
        <f t="shared" si="18"/>
        <v>-51219.209999999963</v>
      </c>
    </row>
    <row r="139" spans="1:44" ht="14.4" thickBot="1" x14ac:dyDescent="0.3">
      <c r="A139" s="245" t="s">
        <v>326</v>
      </c>
      <c r="B139" s="245" t="s">
        <v>47</v>
      </c>
      <c r="C139" s="283">
        <v>3540</v>
      </c>
      <c r="D139" s="284" t="s">
        <v>940</v>
      </c>
      <c r="E139" t="s">
        <v>2737</v>
      </c>
      <c r="F139" s="321">
        <v>458284.09</v>
      </c>
      <c r="G139" s="321">
        <v>27330.9</v>
      </c>
      <c r="H139" s="321">
        <v>219860.54</v>
      </c>
      <c r="I139" s="320"/>
      <c r="J139"/>
      <c r="K139" s="319">
        <v>1836650.78</v>
      </c>
      <c r="L139" s="319">
        <v>37874.949999999997</v>
      </c>
      <c r="M139"/>
      <c r="N139"/>
      <c r="O139" s="319">
        <v>0</v>
      </c>
      <c r="P139" s="329">
        <v>34004.67</v>
      </c>
      <c r="Q139" s="328"/>
      <c r="R139" s="329">
        <v>2168</v>
      </c>
      <c r="S139" s="328"/>
      <c r="T139" s="319">
        <v>105200</v>
      </c>
      <c r="U139"/>
      <c r="V139" s="319">
        <v>1081146.76</v>
      </c>
      <c r="W139" s="319">
        <v>1490475.39</v>
      </c>
      <c r="X139" s="342">
        <v>921873.7</v>
      </c>
      <c r="Y139" s="342">
        <v>102190</v>
      </c>
      <c r="Z139" s="342">
        <v>431.37</v>
      </c>
      <c r="AA139" s="341"/>
      <c r="AB139" s="342">
        <v>969125.4</v>
      </c>
      <c r="AC139" s="342">
        <v>246500</v>
      </c>
      <c r="AD139" s="344">
        <v>1324283.3999999999</v>
      </c>
      <c r="AE139" s="344">
        <v>14280</v>
      </c>
      <c r="AF139" s="344">
        <v>6900</v>
      </c>
      <c r="AG139" s="344">
        <v>786285.66</v>
      </c>
      <c r="AH139" s="344">
        <v>165475.96</v>
      </c>
      <c r="AI139" s="343"/>
      <c r="AJ139" s="343"/>
      <c r="AK139" s="343"/>
      <c r="AL139" s="344">
        <v>75889.009999999995</v>
      </c>
      <c r="AM139" s="332">
        <f t="shared" ref="AM139:AM202" si="19">SUM(F139:I139)</f>
        <v>705475.53</v>
      </c>
      <c r="AN139" s="345">
        <f t="shared" ref="AN139:AN202" si="20">SUM(P139:S139)</f>
        <v>36172.67</v>
      </c>
      <c r="AO139" s="346">
        <f t="shared" ref="AO139:AO202" si="21">AM139-AN139</f>
        <v>669302.86</v>
      </c>
      <c r="AP139" s="347">
        <f t="shared" ref="AP139:AP202" si="22">SUM(X139:AC139)</f>
        <v>2240120.4699999997</v>
      </c>
      <c r="AQ139" s="348">
        <f t="shared" ref="AQ139:AQ202" si="23">SUM(AD139:AL139)</f>
        <v>2373114.0299999998</v>
      </c>
      <c r="AR139" s="257">
        <f t="shared" si="18"/>
        <v>-132993.56000000006</v>
      </c>
    </row>
    <row r="140" spans="1:44" ht="14.4" thickBot="1" x14ac:dyDescent="0.3">
      <c r="A140" s="245" t="s">
        <v>326</v>
      </c>
      <c r="B140" s="245" t="s">
        <v>47</v>
      </c>
      <c r="C140" s="283">
        <v>8043</v>
      </c>
      <c r="D140" s="284" t="s">
        <v>941</v>
      </c>
      <c r="E140" t="s">
        <v>2738</v>
      </c>
      <c r="F140" s="321">
        <v>341443.32</v>
      </c>
      <c r="G140" s="321">
        <v>30779.65</v>
      </c>
      <c r="H140" s="321">
        <v>435181.28</v>
      </c>
      <c r="I140" s="321">
        <v>0</v>
      </c>
      <c r="J140" s="319">
        <v>0</v>
      </c>
      <c r="K140" s="319">
        <v>1138798.67</v>
      </c>
      <c r="L140" s="319">
        <v>509670.17</v>
      </c>
      <c r="M140" s="319">
        <v>0</v>
      </c>
      <c r="N140" s="319">
        <v>0</v>
      </c>
      <c r="O140" s="319">
        <v>10000</v>
      </c>
      <c r="P140" s="329">
        <v>62695.98</v>
      </c>
      <c r="Q140" s="329">
        <v>0</v>
      </c>
      <c r="R140" s="329">
        <v>8595</v>
      </c>
      <c r="S140" s="329">
        <v>0</v>
      </c>
      <c r="T140" s="319">
        <v>198150</v>
      </c>
      <c r="U140" s="319">
        <v>0</v>
      </c>
      <c r="V140" s="319">
        <v>-1859155.4</v>
      </c>
      <c r="W140" s="319">
        <v>3529981.97</v>
      </c>
      <c r="X140" s="342">
        <v>1248777.52</v>
      </c>
      <c r="Y140" s="342">
        <v>148540</v>
      </c>
      <c r="Z140" s="342">
        <v>326.02999999999997</v>
      </c>
      <c r="AA140" s="341"/>
      <c r="AB140" s="342">
        <v>1385413.8</v>
      </c>
      <c r="AC140" s="342">
        <v>1272200</v>
      </c>
      <c r="AD140" s="344">
        <v>2109689.7999999998</v>
      </c>
      <c r="AE140" s="344">
        <v>23098</v>
      </c>
      <c r="AF140" s="343"/>
      <c r="AG140" s="344">
        <v>1233390.0900000001</v>
      </c>
      <c r="AH140" s="344">
        <v>111110.42</v>
      </c>
      <c r="AI140" s="343"/>
      <c r="AJ140" s="343"/>
      <c r="AK140" s="343"/>
      <c r="AL140" s="344">
        <v>72363.5</v>
      </c>
      <c r="AM140" s="332">
        <f t="shared" si="19"/>
        <v>807404.25</v>
      </c>
      <c r="AN140" s="345">
        <f t="shared" si="20"/>
        <v>71290.98000000001</v>
      </c>
      <c r="AO140" s="346">
        <f t="shared" si="21"/>
        <v>736113.27</v>
      </c>
      <c r="AP140" s="347">
        <f t="shared" si="22"/>
        <v>4055257.35</v>
      </c>
      <c r="AQ140" s="348">
        <f t="shared" si="23"/>
        <v>3549651.8099999996</v>
      </c>
      <c r="AR140" s="257">
        <f t="shared" si="18"/>
        <v>505605.5400000005</v>
      </c>
    </row>
    <row r="141" spans="1:44" ht="14.4" thickBot="1" x14ac:dyDescent="0.3">
      <c r="A141" s="245" t="s">
        <v>326</v>
      </c>
      <c r="B141" s="245" t="s">
        <v>47</v>
      </c>
      <c r="C141" s="283">
        <v>4264</v>
      </c>
      <c r="D141" s="284" t="s">
        <v>942</v>
      </c>
      <c r="E141" t="s">
        <v>2739</v>
      </c>
      <c r="F141" s="321">
        <v>523678.58</v>
      </c>
      <c r="G141" s="321">
        <v>65840.25</v>
      </c>
      <c r="H141" s="321">
        <v>180642.77</v>
      </c>
      <c r="I141" s="320"/>
      <c r="J141"/>
      <c r="K141" s="319">
        <v>339515.47</v>
      </c>
      <c r="L141" s="319">
        <v>87523.45</v>
      </c>
      <c r="M141"/>
      <c r="N141"/>
      <c r="O141" s="319">
        <v>0</v>
      </c>
      <c r="P141" s="329">
        <v>96797.93</v>
      </c>
      <c r="Q141" s="328"/>
      <c r="R141" s="329">
        <v>2334</v>
      </c>
      <c r="S141" s="328"/>
      <c r="T141" s="319">
        <v>79175</v>
      </c>
      <c r="U141"/>
      <c r="V141" s="319">
        <v>-102865.14</v>
      </c>
      <c r="W141" s="319">
        <v>1467910.57</v>
      </c>
      <c r="X141" s="342">
        <v>1842124.15</v>
      </c>
      <c r="Y141" s="342">
        <v>9750</v>
      </c>
      <c r="Z141" s="342">
        <v>930.18</v>
      </c>
      <c r="AA141" s="341"/>
      <c r="AB141" s="342">
        <v>961274</v>
      </c>
      <c r="AC141" s="342">
        <v>39000</v>
      </c>
      <c r="AD141" s="344">
        <v>1288399</v>
      </c>
      <c r="AE141" s="344">
        <v>7740</v>
      </c>
      <c r="AF141" s="343"/>
      <c r="AG141" s="344">
        <v>802494.83</v>
      </c>
      <c r="AH141" s="344">
        <v>30024.09</v>
      </c>
      <c r="AI141" s="343"/>
      <c r="AJ141" s="343"/>
      <c r="AK141" s="343"/>
      <c r="AL141" s="344">
        <v>1070572.25</v>
      </c>
      <c r="AM141" s="332">
        <f t="shared" si="19"/>
        <v>770161.60000000009</v>
      </c>
      <c r="AN141" s="345">
        <f t="shared" si="20"/>
        <v>99131.93</v>
      </c>
      <c r="AO141" s="346">
        <f t="shared" si="21"/>
        <v>671029.67000000016</v>
      </c>
      <c r="AP141" s="347">
        <f t="shared" si="22"/>
        <v>2853078.33</v>
      </c>
      <c r="AQ141" s="348">
        <f t="shared" si="23"/>
        <v>3199230.17</v>
      </c>
      <c r="AR141" s="257">
        <f t="shared" si="18"/>
        <v>-346151.83999999985</v>
      </c>
    </row>
    <row r="142" spans="1:44" ht="14.4" thickBot="1" x14ac:dyDescent="0.3">
      <c r="A142" s="245" t="s">
        <v>326</v>
      </c>
      <c r="B142" s="245" t="s">
        <v>47</v>
      </c>
      <c r="C142" s="283">
        <v>4475</v>
      </c>
      <c r="D142" s="284" t="s">
        <v>943</v>
      </c>
      <c r="E142" t="s">
        <v>2740</v>
      </c>
      <c r="F142" s="321">
        <v>398585.36</v>
      </c>
      <c r="G142" s="321">
        <v>12918</v>
      </c>
      <c r="H142" s="321">
        <v>163073.42000000001</v>
      </c>
      <c r="I142" s="320"/>
      <c r="J142"/>
      <c r="K142" s="319">
        <v>288360.67</v>
      </c>
      <c r="L142" s="319">
        <v>221841.94</v>
      </c>
      <c r="M142"/>
      <c r="N142"/>
      <c r="O142" s="319">
        <v>0</v>
      </c>
      <c r="P142" s="329">
        <v>53747.18</v>
      </c>
      <c r="Q142" s="328"/>
      <c r="R142" s="329">
        <v>3430</v>
      </c>
      <c r="S142" s="328"/>
      <c r="T142" s="319">
        <v>97400</v>
      </c>
      <c r="U142"/>
      <c r="V142" s="319">
        <v>883892.54</v>
      </c>
      <c r="W142" s="319">
        <v>431311.75</v>
      </c>
      <c r="X142" s="342">
        <v>1894032.67</v>
      </c>
      <c r="Y142" s="342">
        <v>63800</v>
      </c>
      <c r="Z142" s="342">
        <v>432.98</v>
      </c>
      <c r="AA142" s="341"/>
      <c r="AB142" s="342">
        <v>808446.19</v>
      </c>
      <c r="AC142" s="342">
        <v>73000</v>
      </c>
      <c r="AD142" s="344">
        <v>1267058.19</v>
      </c>
      <c r="AE142" s="344">
        <v>32588</v>
      </c>
      <c r="AF142" s="343"/>
      <c r="AG142" s="344">
        <v>906388.96</v>
      </c>
      <c r="AH142" s="344">
        <v>135153.51999999999</v>
      </c>
      <c r="AI142" s="343"/>
      <c r="AJ142" s="343"/>
      <c r="AK142" s="343"/>
      <c r="AL142" s="344">
        <v>883525.25</v>
      </c>
      <c r="AM142" s="332">
        <f t="shared" si="19"/>
        <v>574576.78</v>
      </c>
      <c r="AN142" s="345">
        <f t="shared" si="20"/>
        <v>57177.18</v>
      </c>
      <c r="AO142" s="346">
        <f t="shared" si="21"/>
        <v>517399.60000000003</v>
      </c>
      <c r="AP142" s="347">
        <f t="shared" si="22"/>
        <v>2839711.84</v>
      </c>
      <c r="AQ142" s="348">
        <f t="shared" si="23"/>
        <v>3224713.92</v>
      </c>
      <c r="AR142" s="257">
        <f t="shared" si="18"/>
        <v>-385002.08000000007</v>
      </c>
    </row>
    <row r="143" spans="1:44" ht="14.4" thickBot="1" x14ac:dyDescent="0.3">
      <c r="A143" s="245" t="s">
        <v>326</v>
      </c>
      <c r="B143" s="245" t="s">
        <v>47</v>
      </c>
      <c r="C143" s="283">
        <v>4153</v>
      </c>
      <c r="D143" s="284" t="s">
        <v>944</v>
      </c>
      <c r="E143" t="s">
        <v>2741</v>
      </c>
      <c r="F143" s="321">
        <v>483365.23</v>
      </c>
      <c r="G143" s="321">
        <v>24100</v>
      </c>
      <c r="H143" s="321">
        <v>155831.73000000001</v>
      </c>
      <c r="I143" s="320"/>
      <c r="J143"/>
      <c r="K143" s="319">
        <v>552324.35</v>
      </c>
      <c r="L143" s="319">
        <v>333571.11</v>
      </c>
      <c r="M143"/>
      <c r="N143"/>
      <c r="O143" s="319">
        <v>4900</v>
      </c>
      <c r="P143" s="329">
        <v>54229.3</v>
      </c>
      <c r="Q143" s="328"/>
      <c r="R143" s="329">
        <v>2366</v>
      </c>
      <c r="S143" s="328"/>
      <c r="T143" s="319">
        <v>124470</v>
      </c>
      <c r="U143"/>
      <c r="V143" s="319">
        <v>-524004.89</v>
      </c>
      <c r="W143" s="319">
        <v>2115546</v>
      </c>
      <c r="X143" s="342">
        <v>935803.31</v>
      </c>
      <c r="Y143" s="342">
        <v>10000</v>
      </c>
      <c r="Z143" s="342">
        <v>483.38</v>
      </c>
      <c r="AA143" s="341"/>
      <c r="AB143" s="342">
        <v>923435.1</v>
      </c>
      <c r="AC143" s="342">
        <v>217800</v>
      </c>
      <c r="AD143" s="344">
        <v>1250684.1000000001</v>
      </c>
      <c r="AE143" s="344">
        <v>10910</v>
      </c>
      <c r="AF143" s="344">
        <v>500</v>
      </c>
      <c r="AG143" s="344">
        <v>741167.27</v>
      </c>
      <c r="AH143" s="344">
        <v>133804.56</v>
      </c>
      <c r="AI143" s="343"/>
      <c r="AJ143" s="343"/>
      <c r="AK143" s="343"/>
      <c r="AL143" s="344">
        <v>178769.85</v>
      </c>
      <c r="AM143" s="332">
        <f t="shared" si="19"/>
        <v>663296.96</v>
      </c>
      <c r="AN143" s="345">
        <f t="shared" si="20"/>
        <v>56595.3</v>
      </c>
      <c r="AO143" s="346">
        <f t="shared" si="21"/>
        <v>606701.65999999992</v>
      </c>
      <c r="AP143" s="347">
        <f t="shared" si="22"/>
        <v>2087521.79</v>
      </c>
      <c r="AQ143" s="348">
        <f t="shared" si="23"/>
        <v>2315835.7800000003</v>
      </c>
      <c r="AR143" s="257">
        <f t="shared" si="18"/>
        <v>-228313.99000000022</v>
      </c>
    </row>
    <row r="144" spans="1:44" ht="14.4" thickBot="1" x14ac:dyDescent="0.3">
      <c r="A144" s="245" t="s">
        <v>326</v>
      </c>
      <c r="B144" s="245" t="s">
        <v>47</v>
      </c>
      <c r="C144" s="283">
        <v>2552</v>
      </c>
      <c r="D144" s="284" t="s">
        <v>945</v>
      </c>
      <c r="E144" t="s">
        <v>2742</v>
      </c>
      <c r="F144" s="321">
        <v>349779.11</v>
      </c>
      <c r="G144" s="321">
        <v>13584.15</v>
      </c>
      <c r="H144" s="321">
        <v>168321.41</v>
      </c>
      <c r="I144" s="320"/>
      <c r="J144"/>
      <c r="K144" s="319">
        <v>1050449.54</v>
      </c>
      <c r="L144" s="319">
        <v>10494.59</v>
      </c>
      <c r="M144"/>
      <c r="N144"/>
      <c r="O144" s="319">
        <v>0</v>
      </c>
      <c r="P144" s="329">
        <v>55341.51</v>
      </c>
      <c r="Q144" s="328"/>
      <c r="R144" s="329">
        <v>3688</v>
      </c>
      <c r="S144" s="328"/>
      <c r="T144" s="319">
        <v>70826</v>
      </c>
      <c r="U144"/>
      <c r="V144" s="319">
        <v>-628255.29</v>
      </c>
      <c r="W144" s="319">
        <v>2263113.85</v>
      </c>
      <c r="X144" s="342">
        <v>657304.55000000005</v>
      </c>
      <c r="Y144" s="342">
        <v>39100</v>
      </c>
      <c r="Z144" s="342">
        <v>290.66000000000003</v>
      </c>
      <c r="AA144" s="341"/>
      <c r="AB144" s="342">
        <v>826687</v>
      </c>
      <c r="AC144" s="342">
        <v>233000</v>
      </c>
      <c r="AD144" s="344">
        <v>1197026</v>
      </c>
      <c r="AE144" s="344">
        <v>2300</v>
      </c>
      <c r="AF144" s="343"/>
      <c r="AG144" s="344">
        <v>500625.17</v>
      </c>
      <c r="AH144" s="344">
        <v>119369.84</v>
      </c>
      <c r="AI144" s="343"/>
      <c r="AJ144" s="343"/>
      <c r="AK144" s="343"/>
      <c r="AL144" s="344">
        <v>109146.47</v>
      </c>
      <c r="AM144" s="332">
        <f t="shared" si="19"/>
        <v>531684.67000000004</v>
      </c>
      <c r="AN144" s="345">
        <f t="shared" si="20"/>
        <v>59029.51</v>
      </c>
      <c r="AO144" s="346">
        <f t="shared" si="21"/>
        <v>472655.16000000003</v>
      </c>
      <c r="AP144" s="347">
        <f t="shared" si="22"/>
        <v>1756382.21</v>
      </c>
      <c r="AQ144" s="348">
        <f t="shared" si="23"/>
        <v>1928467.48</v>
      </c>
      <c r="AR144" s="257">
        <f t="shared" si="18"/>
        <v>-172085.27000000002</v>
      </c>
    </row>
    <row r="145" spans="1:44" ht="14.4" thickBot="1" x14ac:dyDescent="0.3">
      <c r="A145" s="245" t="s">
        <v>326</v>
      </c>
      <c r="B145" s="245" t="s">
        <v>47</v>
      </c>
      <c r="C145" s="283">
        <v>5199</v>
      </c>
      <c r="D145" s="284" t="s">
        <v>946</v>
      </c>
      <c r="E145" t="s">
        <v>2743</v>
      </c>
      <c r="F145" s="321">
        <v>356083.27</v>
      </c>
      <c r="G145" s="321">
        <v>84225.75</v>
      </c>
      <c r="H145" s="321">
        <v>451067.68</v>
      </c>
      <c r="I145" s="320"/>
      <c r="J145"/>
      <c r="K145" s="319">
        <v>667635.6</v>
      </c>
      <c r="L145" s="319">
        <v>55633.75</v>
      </c>
      <c r="M145"/>
      <c r="N145"/>
      <c r="O145" s="319">
        <v>2000</v>
      </c>
      <c r="P145" s="329">
        <v>60627.3</v>
      </c>
      <c r="Q145" s="328"/>
      <c r="R145" s="329">
        <v>3331</v>
      </c>
      <c r="S145" s="328"/>
      <c r="T145" s="319">
        <v>63500</v>
      </c>
      <c r="U145"/>
      <c r="V145" s="319">
        <v>-920789</v>
      </c>
      <c r="W145" s="319">
        <v>2512572.4500000002</v>
      </c>
      <c r="X145" s="342">
        <v>968244.28</v>
      </c>
      <c r="Y145" s="342">
        <v>189000</v>
      </c>
      <c r="Z145" s="342">
        <v>412.63</v>
      </c>
      <c r="AA145" s="341"/>
      <c r="AB145" s="342">
        <v>1546696</v>
      </c>
      <c r="AC145" s="342">
        <v>256686.5</v>
      </c>
      <c r="AD145" s="344">
        <v>1970088.27</v>
      </c>
      <c r="AE145" s="344">
        <v>24428</v>
      </c>
      <c r="AF145" s="343"/>
      <c r="AG145" s="344">
        <v>912052.24</v>
      </c>
      <c r="AH145" s="344">
        <v>46703.95</v>
      </c>
      <c r="AI145" s="343"/>
      <c r="AJ145" s="343"/>
      <c r="AK145" s="343"/>
      <c r="AL145" s="344">
        <v>114362.65</v>
      </c>
      <c r="AM145" s="332">
        <f t="shared" si="19"/>
        <v>891376.7</v>
      </c>
      <c r="AN145" s="345">
        <f t="shared" si="20"/>
        <v>63958.3</v>
      </c>
      <c r="AO145" s="346">
        <f t="shared" si="21"/>
        <v>827418.39999999991</v>
      </c>
      <c r="AP145" s="347">
        <f t="shared" si="22"/>
        <v>2961039.41</v>
      </c>
      <c r="AQ145" s="348">
        <f t="shared" si="23"/>
        <v>3067635.11</v>
      </c>
      <c r="AR145" s="257">
        <f t="shared" si="18"/>
        <v>-106595.69999999972</v>
      </c>
    </row>
    <row r="146" spans="1:44" ht="14.4" thickBot="1" x14ac:dyDescent="0.3">
      <c r="A146" s="245" t="s">
        <v>326</v>
      </c>
      <c r="B146" s="245" t="s">
        <v>47</v>
      </c>
      <c r="C146" s="283">
        <v>7299</v>
      </c>
      <c r="D146" s="284" t="s">
        <v>947</v>
      </c>
      <c r="E146" t="s">
        <v>2744</v>
      </c>
      <c r="F146" s="321">
        <v>413808.58</v>
      </c>
      <c r="G146" s="321">
        <v>126608.7</v>
      </c>
      <c r="H146" s="321">
        <v>320920.36</v>
      </c>
      <c r="I146" s="320"/>
      <c r="J146"/>
      <c r="K146" s="319">
        <v>1817117.9</v>
      </c>
      <c r="L146" s="319">
        <v>449027.77</v>
      </c>
      <c r="M146"/>
      <c r="N146"/>
      <c r="O146" s="319">
        <v>0</v>
      </c>
      <c r="P146" s="329">
        <v>57703.85</v>
      </c>
      <c r="Q146" s="328"/>
      <c r="R146" s="329">
        <v>5046</v>
      </c>
      <c r="S146" s="328"/>
      <c r="T146"/>
      <c r="U146"/>
      <c r="V146" s="319">
        <v>2363915.84</v>
      </c>
      <c r="W146" s="319">
        <v>1298036.29</v>
      </c>
      <c r="X146" s="342">
        <v>1326212.33</v>
      </c>
      <c r="Y146" s="341"/>
      <c r="Z146" s="342">
        <v>812.82</v>
      </c>
      <c r="AA146" s="341"/>
      <c r="AB146" s="342">
        <v>832574.5</v>
      </c>
      <c r="AC146" s="342">
        <v>2400</v>
      </c>
      <c r="AD146" s="344">
        <v>1438223.5</v>
      </c>
      <c r="AE146" s="344">
        <v>18550</v>
      </c>
      <c r="AF146" s="343"/>
      <c r="AG146" s="344">
        <v>894691.68</v>
      </c>
      <c r="AH146" s="344">
        <v>288275.78999999998</v>
      </c>
      <c r="AI146" s="343"/>
      <c r="AJ146" s="343"/>
      <c r="AK146" s="343"/>
      <c r="AL146" s="344">
        <v>119477.35</v>
      </c>
      <c r="AM146" s="332">
        <f t="shared" si="19"/>
        <v>861337.64</v>
      </c>
      <c r="AN146" s="345">
        <f t="shared" si="20"/>
        <v>62749.85</v>
      </c>
      <c r="AO146" s="346">
        <f t="shared" si="21"/>
        <v>798587.79</v>
      </c>
      <c r="AP146" s="347">
        <f t="shared" si="22"/>
        <v>2161999.6500000004</v>
      </c>
      <c r="AQ146" s="348">
        <f t="shared" si="23"/>
        <v>2759218.3200000003</v>
      </c>
      <c r="AR146" s="257">
        <f t="shared" si="18"/>
        <v>-597218.66999999993</v>
      </c>
    </row>
    <row r="147" spans="1:44" ht="14.4" thickBot="1" x14ac:dyDescent="0.3">
      <c r="A147" s="245" t="s">
        <v>330</v>
      </c>
      <c r="B147" s="245" t="s">
        <v>48</v>
      </c>
      <c r="C147" s="283">
        <v>3325</v>
      </c>
      <c r="D147" s="284" t="s">
        <v>948</v>
      </c>
      <c r="E147" t="s">
        <v>2745</v>
      </c>
      <c r="F147" s="321">
        <v>476403.49</v>
      </c>
      <c r="G147" s="321">
        <v>50304.5</v>
      </c>
      <c r="H147" s="321">
        <v>569338.18000000005</v>
      </c>
      <c r="I147" s="320"/>
      <c r="J147"/>
      <c r="K147" s="319">
        <v>724878.85</v>
      </c>
      <c r="L147" s="319">
        <v>523333.96</v>
      </c>
      <c r="M147"/>
      <c r="N147"/>
      <c r="O147" s="319">
        <v>0</v>
      </c>
      <c r="P147" s="329">
        <v>54521.3</v>
      </c>
      <c r="Q147" s="328"/>
      <c r="R147" s="329">
        <v>0</v>
      </c>
      <c r="S147" s="328"/>
      <c r="T147"/>
      <c r="U147"/>
      <c r="V147" s="319">
        <v>402738.99</v>
      </c>
      <c r="W147" s="319">
        <v>1854562.35</v>
      </c>
      <c r="X147" s="342">
        <v>750686.86</v>
      </c>
      <c r="Y147" s="342">
        <v>73860</v>
      </c>
      <c r="Z147" s="342">
        <v>425.66</v>
      </c>
      <c r="AA147" s="341"/>
      <c r="AB147" s="342">
        <v>983436</v>
      </c>
      <c r="AC147" s="342">
        <v>290449.59999999998</v>
      </c>
      <c r="AD147" s="344">
        <v>1370473</v>
      </c>
      <c r="AE147" s="344">
        <v>19160</v>
      </c>
      <c r="AF147" s="343"/>
      <c r="AG147" s="344">
        <v>554732.12</v>
      </c>
      <c r="AH147" s="344">
        <v>95965.21</v>
      </c>
      <c r="AI147" s="343"/>
      <c r="AJ147" s="343"/>
      <c r="AK147" s="343"/>
      <c r="AL147" s="344">
        <v>26091.45</v>
      </c>
      <c r="AM147" s="332">
        <f t="shared" si="19"/>
        <v>1096046.17</v>
      </c>
      <c r="AN147" s="345">
        <f t="shared" si="20"/>
        <v>54521.3</v>
      </c>
      <c r="AO147" s="346">
        <f t="shared" si="21"/>
        <v>1041524.8699999999</v>
      </c>
      <c r="AP147" s="347">
        <f t="shared" si="22"/>
        <v>2098858.12</v>
      </c>
      <c r="AQ147" s="348">
        <f t="shared" si="23"/>
        <v>2066421.78</v>
      </c>
      <c r="AR147" s="257">
        <f t="shared" si="18"/>
        <v>32436.340000000084</v>
      </c>
    </row>
    <row r="148" spans="1:44" ht="14.4" thickBot="1" x14ac:dyDescent="0.3">
      <c r="A148" s="245" t="s">
        <v>330</v>
      </c>
      <c r="B148" s="245" t="s">
        <v>48</v>
      </c>
      <c r="C148" s="283">
        <v>5397</v>
      </c>
      <c r="D148" s="284" t="s">
        <v>949</v>
      </c>
      <c r="E148" t="s">
        <v>2746</v>
      </c>
      <c r="F148" s="321">
        <v>1653795.08</v>
      </c>
      <c r="G148" s="321">
        <v>40787.75</v>
      </c>
      <c r="H148" s="321">
        <v>21658.41</v>
      </c>
      <c r="I148" s="320"/>
      <c r="J148"/>
      <c r="K148" s="319">
        <v>695912.15</v>
      </c>
      <c r="L148" s="319">
        <v>532117.02</v>
      </c>
      <c r="M148"/>
      <c r="N148"/>
      <c r="O148" s="319">
        <v>0</v>
      </c>
      <c r="P148" s="329">
        <v>36700</v>
      </c>
      <c r="Q148" s="328"/>
      <c r="R148" s="329">
        <v>0</v>
      </c>
      <c r="S148" s="328"/>
      <c r="T148"/>
      <c r="U148"/>
      <c r="V148" s="319">
        <v>-536158.89</v>
      </c>
      <c r="W148" s="319">
        <v>3974625.34</v>
      </c>
      <c r="X148" s="342">
        <v>937358.04</v>
      </c>
      <c r="Y148" s="342">
        <v>84240</v>
      </c>
      <c r="Z148" s="342">
        <v>2186.4899999999998</v>
      </c>
      <c r="AA148" s="341"/>
      <c r="AB148" s="342">
        <v>926240.7</v>
      </c>
      <c r="AC148" s="342">
        <v>285092.71999999997</v>
      </c>
      <c r="AD148" s="344">
        <v>1516316.7</v>
      </c>
      <c r="AE148" s="344">
        <v>25100</v>
      </c>
      <c r="AF148" s="343"/>
      <c r="AG148" s="344">
        <v>888999.02</v>
      </c>
      <c r="AH148" s="344">
        <v>248166.02</v>
      </c>
      <c r="AI148" s="343"/>
      <c r="AJ148" s="343"/>
      <c r="AK148" s="343"/>
      <c r="AL148" s="344">
        <v>87432.25</v>
      </c>
      <c r="AM148" s="332">
        <f t="shared" si="19"/>
        <v>1716241.24</v>
      </c>
      <c r="AN148" s="345">
        <f t="shared" si="20"/>
        <v>36700</v>
      </c>
      <c r="AO148" s="346">
        <f t="shared" si="21"/>
        <v>1679541.24</v>
      </c>
      <c r="AP148" s="347">
        <f t="shared" si="22"/>
        <v>2235117.9500000002</v>
      </c>
      <c r="AQ148" s="348">
        <f t="shared" si="23"/>
        <v>2766013.9899999998</v>
      </c>
      <c r="AR148" s="257">
        <f t="shared" si="18"/>
        <v>-530896.03999999957</v>
      </c>
    </row>
    <row r="149" spans="1:44" ht="14.4" thickBot="1" x14ac:dyDescent="0.3">
      <c r="A149" s="245" t="s">
        <v>330</v>
      </c>
      <c r="B149" s="245" t="s">
        <v>48</v>
      </c>
      <c r="C149" s="283">
        <v>2048</v>
      </c>
      <c r="D149" s="284" t="s">
        <v>950</v>
      </c>
      <c r="E149" t="s">
        <v>2747</v>
      </c>
      <c r="F149" s="321">
        <v>626445.78</v>
      </c>
      <c r="G149" s="321">
        <v>5068</v>
      </c>
      <c r="H149" s="321">
        <v>93412.08</v>
      </c>
      <c r="I149" s="320"/>
      <c r="J149"/>
      <c r="K149" s="319">
        <v>919289.37</v>
      </c>
      <c r="L149" s="319">
        <v>421313.87</v>
      </c>
      <c r="M149"/>
      <c r="N149"/>
      <c r="O149" s="319">
        <v>11200</v>
      </c>
      <c r="P149" s="329">
        <v>64097.81</v>
      </c>
      <c r="Q149" s="328"/>
      <c r="R149" s="329">
        <v>2522</v>
      </c>
      <c r="S149" s="328"/>
      <c r="T149"/>
      <c r="U149"/>
      <c r="V149" s="319">
        <v>-417835.31</v>
      </c>
      <c r="W149" s="319">
        <v>2427116.52</v>
      </c>
      <c r="X149" s="342">
        <v>803733.55</v>
      </c>
      <c r="Y149" s="342">
        <v>189275</v>
      </c>
      <c r="Z149" s="342">
        <v>611.30999999999995</v>
      </c>
      <c r="AA149" s="341"/>
      <c r="AB149" s="342">
        <v>1441683.6</v>
      </c>
      <c r="AC149" s="342">
        <v>192023.52</v>
      </c>
      <c r="AD149" s="344">
        <v>1651324.6</v>
      </c>
      <c r="AE149" s="344">
        <v>1640</v>
      </c>
      <c r="AF149" s="344">
        <v>3512</v>
      </c>
      <c r="AG149" s="344">
        <v>721910.1</v>
      </c>
      <c r="AH149" s="344">
        <v>198132</v>
      </c>
      <c r="AI149" s="344">
        <v>32700</v>
      </c>
      <c r="AJ149" s="343"/>
      <c r="AK149" s="343"/>
      <c r="AL149" s="344">
        <v>39680.199999999997</v>
      </c>
      <c r="AM149" s="332">
        <f t="shared" si="19"/>
        <v>724925.86</v>
      </c>
      <c r="AN149" s="345">
        <f t="shared" si="20"/>
        <v>66619.81</v>
      </c>
      <c r="AO149" s="346">
        <f t="shared" si="21"/>
        <v>658306.05000000005</v>
      </c>
      <c r="AP149" s="347">
        <f t="shared" si="22"/>
        <v>2627326.98</v>
      </c>
      <c r="AQ149" s="348">
        <f t="shared" si="23"/>
        <v>2648898.9000000004</v>
      </c>
      <c r="AR149" s="257">
        <f t="shared" si="18"/>
        <v>-21571.920000000391</v>
      </c>
    </row>
    <row r="150" spans="1:44" ht="14.4" thickBot="1" x14ac:dyDescent="0.3">
      <c r="A150" s="245" t="s">
        <v>330</v>
      </c>
      <c r="B150" s="245" t="s">
        <v>48</v>
      </c>
      <c r="C150" s="283">
        <v>5559</v>
      </c>
      <c r="D150" s="284" t="s">
        <v>951</v>
      </c>
      <c r="E150" t="s">
        <v>2748</v>
      </c>
      <c r="F150" s="321">
        <v>1400482.23</v>
      </c>
      <c r="G150" s="321">
        <v>35426.81</v>
      </c>
      <c r="H150" s="321">
        <v>206811.28</v>
      </c>
      <c r="I150" s="320"/>
      <c r="J150"/>
      <c r="K150" s="319">
        <v>674784.89</v>
      </c>
      <c r="L150" s="319">
        <v>585836.93000000005</v>
      </c>
      <c r="M150"/>
      <c r="N150"/>
      <c r="O150" s="319">
        <v>16440</v>
      </c>
      <c r="P150" s="329">
        <v>110900</v>
      </c>
      <c r="Q150" s="328"/>
      <c r="R150" s="329">
        <v>2005.62</v>
      </c>
      <c r="S150" s="328"/>
      <c r="T150"/>
      <c r="U150"/>
      <c r="V150" s="319">
        <v>367676.88</v>
      </c>
      <c r="W150" s="319">
        <v>2538450.7999999998</v>
      </c>
      <c r="X150" s="342">
        <v>1093887.82</v>
      </c>
      <c r="Y150" s="342">
        <v>290020</v>
      </c>
      <c r="Z150" s="342">
        <v>1487.93</v>
      </c>
      <c r="AA150" s="341"/>
      <c r="AB150" s="342">
        <v>1549362</v>
      </c>
      <c r="AC150" s="342">
        <v>355538.44</v>
      </c>
      <c r="AD150" s="344">
        <v>1955389</v>
      </c>
      <c r="AE150" s="344">
        <v>6920</v>
      </c>
      <c r="AF150" s="343"/>
      <c r="AG150" s="344">
        <v>1064698.3600000001</v>
      </c>
      <c r="AH150" s="344">
        <v>270237.03999999998</v>
      </c>
      <c r="AI150" s="343"/>
      <c r="AJ150" s="343"/>
      <c r="AK150" s="343"/>
      <c r="AL150" s="344">
        <v>125182.95</v>
      </c>
      <c r="AM150" s="332">
        <f t="shared" si="19"/>
        <v>1642720.32</v>
      </c>
      <c r="AN150" s="345">
        <f t="shared" si="20"/>
        <v>112905.62</v>
      </c>
      <c r="AO150" s="346">
        <f t="shared" si="21"/>
        <v>1529814.7000000002</v>
      </c>
      <c r="AP150" s="347">
        <f t="shared" si="22"/>
        <v>3290296.19</v>
      </c>
      <c r="AQ150" s="348">
        <f t="shared" si="23"/>
        <v>3422427.3500000006</v>
      </c>
      <c r="AR150" s="257">
        <f t="shared" si="18"/>
        <v>-132131.16000000061</v>
      </c>
    </row>
    <row r="151" spans="1:44" ht="14.4" thickBot="1" x14ac:dyDescent="0.3">
      <c r="A151" s="245" t="s">
        <v>330</v>
      </c>
      <c r="B151" s="245" t="s">
        <v>48</v>
      </c>
      <c r="C151" s="283">
        <v>3394</v>
      </c>
      <c r="D151" s="284" t="s">
        <v>952</v>
      </c>
      <c r="E151" t="s">
        <v>2749</v>
      </c>
      <c r="F151" s="321">
        <v>960912.04</v>
      </c>
      <c r="G151" s="321">
        <v>100563.76</v>
      </c>
      <c r="H151" s="321">
        <v>590426.68999999994</v>
      </c>
      <c r="I151" s="320"/>
      <c r="J151"/>
      <c r="K151" s="319">
        <v>955124.26</v>
      </c>
      <c r="L151" s="319">
        <v>305566.46999999997</v>
      </c>
      <c r="M151"/>
      <c r="N151"/>
      <c r="O151" s="319">
        <v>6760</v>
      </c>
      <c r="P151" s="329">
        <v>47478.14</v>
      </c>
      <c r="Q151" s="328"/>
      <c r="R151" s="329">
        <v>0</v>
      </c>
      <c r="S151" s="328"/>
      <c r="T151"/>
      <c r="U151"/>
      <c r="V151" s="319">
        <v>-332528.2</v>
      </c>
      <c r="W151" s="319">
        <v>3053279.47</v>
      </c>
      <c r="X151" s="342">
        <v>1305824.47</v>
      </c>
      <c r="Y151" s="342">
        <v>185000</v>
      </c>
      <c r="Z151" s="342">
        <v>1235.3800000000001</v>
      </c>
      <c r="AA151" s="341"/>
      <c r="AB151" s="342">
        <v>945250</v>
      </c>
      <c r="AC151" s="342">
        <v>170925.52</v>
      </c>
      <c r="AD151" s="344">
        <v>1502433</v>
      </c>
      <c r="AE151" s="344">
        <v>20996</v>
      </c>
      <c r="AF151" s="343"/>
      <c r="AG151" s="344">
        <v>764299.04</v>
      </c>
      <c r="AH151" s="344">
        <v>114462.27</v>
      </c>
      <c r="AI151" s="343"/>
      <c r="AJ151" s="343"/>
      <c r="AK151" s="343"/>
      <c r="AL151" s="344">
        <v>68441.25</v>
      </c>
      <c r="AM151" s="332">
        <f t="shared" si="19"/>
        <v>1651902.49</v>
      </c>
      <c r="AN151" s="345">
        <f t="shared" si="20"/>
        <v>47478.14</v>
      </c>
      <c r="AO151" s="346">
        <f t="shared" si="21"/>
        <v>1604424.35</v>
      </c>
      <c r="AP151" s="347">
        <f t="shared" si="22"/>
        <v>2608235.3699999996</v>
      </c>
      <c r="AQ151" s="348">
        <f t="shared" si="23"/>
        <v>2470631.56</v>
      </c>
      <c r="AR151" s="257">
        <f t="shared" si="18"/>
        <v>137603.80999999959</v>
      </c>
    </row>
    <row r="152" spans="1:44" ht="14.4" thickBot="1" x14ac:dyDescent="0.3">
      <c r="A152" s="245" t="s">
        <v>330</v>
      </c>
      <c r="B152" s="245" t="s">
        <v>48</v>
      </c>
      <c r="C152" s="283">
        <v>4182</v>
      </c>
      <c r="D152" s="284" t="s">
        <v>953</v>
      </c>
      <c r="E152" t="s">
        <v>2750</v>
      </c>
      <c r="F152" s="321">
        <v>1002712.24</v>
      </c>
      <c r="G152" s="321">
        <v>28481.19</v>
      </c>
      <c r="H152" s="321">
        <v>75823.12</v>
      </c>
      <c r="I152" s="320"/>
      <c r="J152"/>
      <c r="K152" s="319">
        <v>232033.88</v>
      </c>
      <c r="L152" s="319">
        <v>225565.36</v>
      </c>
      <c r="M152"/>
      <c r="N152"/>
      <c r="O152" s="319">
        <v>4000</v>
      </c>
      <c r="P152" s="329">
        <v>51800</v>
      </c>
      <c r="Q152" s="328"/>
      <c r="R152" s="329">
        <v>0</v>
      </c>
      <c r="S152" s="328"/>
      <c r="T152"/>
      <c r="U152"/>
      <c r="V152" s="319">
        <v>-117023.27</v>
      </c>
      <c r="W152" s="319">
        <v>1819262.69</v>
      </c>
      <c r="X152" s="342">
        <v>900419.83</v>
      </c>
      <c r="Y152" s="342">
        <v>157530</v>
      </c>
      <c r="Z152" s="342">
        <v>1331.56</v>
      </c>
      <c r="AA152" s="341"/>
      <c r="AB152" s="342">
        <v>1099345.5</v>
      </c>
      <c r="AC152" s="342">
        <v>267860.44</v>
      </c>
      <c r="AD152" s="344">
        <v>1585425.48</v>
      </c>
      <c r="AE152" s="344">
        <v>12764</v>
      </c>
      <c r="AF152" s="343"/>
      <c r="AG152" s="344">
        <v>842892.31</v>
      </c>
      <c r="AH152" s="344">
        <v>73950.73</v>
      </c>
      <c r="AI152" s="343"/>
      <c r="AJ152" s="343"/>
      <c r="AK152" s="343"/>
      <c r="AL152" s="344">
        <v>104878.44</v>
      </c>
      <c r="AM152" s="332">
        <f t="shared" si="19"/>
        <v>1107016.5499999998</v>
      </c>
      <c r="AN152" s="345">
        <f t="shared" si="20"/>
        <v>51800</v>
      </c>
      <c r="AO152" s="346">
        <f t="shared" si="21"/>
        <v>1055216.5499999998</v>
      </c>
      <c r="AP152" s="347">
        <f t="shared" si="22"/>
        <v>2426487.33</v>
      </c>
      <c r="AQ152" s="348">
        <f t="shared" si="23"/>
        <v>2619910.96</v>
      </c>
      <c r="AR152" s="257">
        <f t="shared" si="18"/>
        <v>-193423.62999999989</v>
      </c>
    </row>
    <row r="153" spans="1:44" ht="14.4" thickBot="1" x14ac:dyDescent="0.3">
      <c r="A153" s="245" t="s">
        <v>330</v>
      </c>
      <c r="B153" s="245" t="s">
        <v>48</v>
      </c>
      <c r="C153" s="283">
        <v>4497</v>
      </c>
      <c r="D153" s="284" t="s">
        <v>954</v>
      </c>
      <c r="E153" t="s">
        <v>2751</v>
      </c>
      <c r="F153" s="321">
        <v>441944.66</v>
      </c>
      <c r="G153" s="321">
        <v>0</v>
      </c>
      <c r="H153" s="321">
        <v>605856.96</v>
      </c>
      <c r="I153" s="320"/>
      <c r="J153"/>
      <c r="K153" s="319">
        <v>837255.84</v>
      </c>
      <c r="L153" s="319">
        <v>287456.86</v>
      </c>
      <c r="M153"/>
      <c r="N153"/>
      <c r="O153" s="319">
        <v>5290</v>
      </c>
      <c r="P153" s="329">
        <v>30649</v>
      </c>
      <c r="Q153" s="328"/>
      <c r="R153" s="329">
        <v>1682</v>
      </c>
      <c r="S153" s="328"/>
      <c r="T153"/>
      <c r="U153"/>
      <c r="V153" s="319">
        <v>-365813.97</v>
      </c>
      <c r="W153" s="319">
        <v>2522678.58</v>
      </c>
      <c r="X153" s="342">
        <v>855579.15</v>
      </c>
      <c r="Y153" s="342">
        <v>171040</v>
      </c>
      <c r="Z153" s="342">
        <v>549.92999999999995</v>
      </c>
      <c r="AA153" s="341"/>
      <c r="AB153" s="342">
        <v>1167460</v>
      </c>
      <c r="AC153" s="342">
        <v>206149.2</v>
      </c>
      <c r="AD153" s="344">
        <v>1526918</v>
      </c>
      <c r="AE153" s="344">
        <v>5388</v>
      </c>
      <c r="AF153" s="343"/>
      <c r="AG153" s="344">
        <v>707376.28</v>
      </c>
      <c r="AH153" s="344">
        <v>167100.23000000001</v>
      </c>
      <c r="AI153" s="343"/>
      <c r="AJ153" s="343"/>
      <c r="AK153" s="343"/>
      <c r="AL153" s="344">
        <v>15967.06</v>
      </c>
      <c r="AM153" s="332">
        <f t="shared" si="19"/>
        <v>1047801.6199999999</v>
      </c>
      <c r="AN153" s="345">
        <f t="shared" si="20"/>
        <v>32331</v>
      </c>
      <c r="AO153" s="346">
        <f t="shared" si="21"/>
        <v>1015470.6199999999</v>
      </c>
      <c r="AP153" s="347">
        <f t="shared" si="22"/>
        <v>2400778.2800000003</v>
      </c>
      <c r="AQ153" s="348">
        <f t="shared" si="23"/>
        <v>2422749.5700000003</v>
      </c>
      <c r="AR153" s="257">
        <f t="shared" si="18"/>
        <v>-21971.290000000037</v>
      </c>
    </row>
    <row r="154" spans="1:44" ht="14.4" thickBot="1" x14ac:dyDescent="0.3">
      <c r="A154" s="245" t="s">
        <v>330</v>
      </c>
      <c r="B154" s="245" t="s">
        <v>48</v>
      </c>
      <c r="C154" s="283">
        <v>4239</v>
      </c>
      <c r="D154" s="284" t="s">
        <v>955</v>
      </c>
      <c r="E154" t="s">
        <v>2752</v>
      </c>
      <c r="F154" s="321">
        <v>444428.33</v>
      </c>
      <c r="G154" s="321">
        <v>7394.25</v>
      </c>
      <c r="H154" s="321">
        <v>107885.17</v>
      </c>
      <c r="I154" s="320"/>
      <c r="J154"/>
      <c r="K154" s="319">
        <v>918045.39</v>
      </c>
      <c r="L154" s="319">
        <v>237564.12</v>
      </c>
      <c r="M154"/>
      <c r="N154"/>
      <c r="O154" s="319">
        <v>3500</v>
      </c>
      <c r="P154" s="329">
        <v>55441.3</v>
      </c>
      <c r="Q154" s="328"/>
      <c r="R154" s="329">
        <v>0</v>
      </c>
      <c r="S154" s="328"/>
      <c r="T154"/>
      <c r="U154"/>
      <c r="V154" s="319">
        <v>-2818447.81</v>
      </c>
      <c r="W154" s="319">
        <v>4801199.47</v>
      </c>
      <c r="X154" s="342">
        <v>659896.85</v>
      </c>
      <c r="Y154" s="342">
        <v>106525</v>
      </c>
      <c r="Z154" s="342">
        <v>446.8</v>
      </c>
      <c r="AA154" s="341"/>
      <c r="AB154" s="342">
        <v>429921</v>
      </c>
      <c r="AC154" s="342">
        <v>252848.48</v>
      </c>
      <c r="AD154" s="344">
        <v>755145</v>
      </c>
      <c r="AE154" s="344">
        <v>10916</v>
      </c>
      <c r="AF154" s="343"/>
      <c r="AG154" s="344">
        <v>710930.59</v>
      </c>
      <c r="AH154" s="344">
        <v>264065.49</v>
      </c>
      <c r="AI154" s="343"/>
      <c r="AJ154" s="343"/>
      <c r="AK154" s="343"/>
      <c r="AL154" s="344">
        <v>34956.75</v>
      </c>
      <c r="AM154" s="332">
        <f t="shared" si="19"/>
        <v>559707.75</v>
      </c>
      <c r="AN154" s="345">
        <f t="shared" si="20"/>
        <v>55441.3</v>
      </c>
      <c r="AO154" s="346">
        <f t="shared" si="21"/>
        <v>504266.45</v>
      </c>
      <c r="AP154" s="347">
        <f t="shared" si="22"/>
        <v>1449638.13</v>
      </c>
      <c r="AQ154" s="348">
        <f t="shared" si="23"/>
        <v>1776013.8299999998</v>
      </c>
      <c r="AR154" s="257">
        <f t="shared" si="18"/>
        <v>-326375.69999999995</v>
      </c>
    </row>
    <row r="155" spans="1:44" ht="14.4" thickBot="1" x14ac:dyDescent="0.3">
      <c r="A155" s="245" t="s">
        <v>330</v>
      </c>
      <c r="B155" s="245" t="s">
        <v>48</v>
      </c>
      <c r="C155" s="283">
        <v>3891</v>
      </c>
      <c r="D155" s="284" t="s">
        <v>956</v>
      </c>
      <c r="E155" t="s">
        <v>2753</v>
      </c>
      <c r="F155" s="321">
        <v>306931.13</v>
      </c>
      <c r="G155" s="321">
        <v>36609.949999999997</v>
      </c>
      <c r="H155" s="321">
        <v>428550.37</v>
      </c>
      <c r="I155" s="320"/>
      <c r="J155"/>
      <c r="K155" s="319">
        <v>1054926.26</v>
      </c>
      <c r="L155" s="319">
        <v>371722.35</v>
      </c>
      <c r="M155"/>
      <c r="N155"/>
      <c r="O155" s="319">
        <v>36000</v>
      </c>
      <c r="P155" s="329">
        <v>61894.85</v>
      </c>
      <c r="Q155" s="328"/>
      <c r="R155" s="329">
        <v>2555.0500000000002</v>
      </c>
      <c r="S155" s="328"/>
      <c r="T155"/>
      <c r="U155"/>
      <c r="V155" s="319">
        <v>-2832372.01</v>
      </c>
      <c r="W155" s="319">
        <v>5209136.26</v>
      </c>
      <c r="X155" s="342">
        <v>893447.01</v>
      </c>
      <c r="Y155" s="341"/>
      <c r="Z155" s="342">
        <v>423.02</v>
      </c>
      <c r="AA155" s="341"/>
      <c r="AB155" s="342">
        <v>1395793.5</v>
      </c>
      <c r="AC155" s="342">
        <v>243608.56</v>
      </c>
      <c r="AD155" s="344">
        <v>1727757.5</v>
      </c>
      <c r="AE155" s="344">
        <v>16112</v>
      </c>
      <c r="AF155" s="343"/>
      <c r="AG155" s="344">
        <v>574330.34</v>
      </c>
      <c r="AH155" s="344">
        <v>411465.04</v>
      </c>
      <c r="AI155" s="343"/>
      <c r="AJ155" s="343"/>
      <c r="AK155" s="343"/>
      <c r="AL155" s="344">
        <v>82081.3</v>
      </c>
      <c r="AM155" s="332">
        <f t="shared" si="19"/>
        <v>772091.45</v>
      </c>
      <c r="AN155" s="345">
        <f t="shared" si="20"/>
        <v>64449.9</v>
      </c>
      <c r="AO155" s="346">
        <f t="shared" si="21"/>
        <v>707641.54999999993</v>
      </c>
      <c r="AP155" s="347">
        <f t="shared" si="22"/>
        <v>2533272.0900000003</v>
      </c>
      <c r="AQ155" s="348">
        <f t="shared" si="23"/>
        <v>2811746.1799999997</v>
      </c>
      <c r="AR155" s="257">
        <f t="shared" si="18"/>
        <v>-278474.08999999939</v>
      </c>
    </row>
    <row r="156" spans="1:44" ht="14.4" thickBot="1" x14ac:dyDescent="0.3">
      <c r="A156" s="245" t="s">
        <v>330</v>
      </c>
      <c r="B156" s="245" t="s">
        <v>48</v>
      </c>
      <c r="C156" s="283">
        <v>3687</v>
      </c>
      <c r="D156" s="284" t="s">
        <v>957</v>
      </c>
      <c r="E156" t="s">
        <v>2754</v>
      </c>
      <c r="F156" s="321">
        <v>748427.99</v>
      </c>
      <c r="G156" s="321">
        <v>19306.97</v>
      </c>
      <c r="H156" s="321">
        <v>360039.34</v>
      </c>
      <c r="I156" s="320"/>
      <c r="J156"/>
      <c r="K156" s="319">
        <v>715740.55</v>
      </c>
      <c r="L156" s="319">
        <v>133930.43</v>
      </c>
      <c r="M156"/>
      <c r="N156"/>
      <c r="O156" s="319">
        <v>3500</v>
      </c>
      <c r="P156" s="329">
        <v>49450</v>
      </c>
      <c r="Q156" s="328"/>
      <c r="R156" s="329">
        <v>0</v>
      </c>
      <c r="S156" s="328"/>
      <c r="T156"/>
      <c r="U156"/>
      <c r="V156" s="319">
        <v>-278359.44</v>
      </c>
      <c r="W156" s="319">
        <v>2453318.4700000002</v>
      </c>
      <c r="X156" s="342">
        <v>601231.35</v>
      </c>
      <c r="Y156" s="341"/>
      <c r="Z156" s="342">
        <v>873.18</v>
      </c>
      <c r="AA156" s="341"/>
      <c r="AB156" s="342">
        <v>740133.03</v>
      </c>
      <c r="AC156" s="342">
        <v>214381.84</v>
      </c>
      <c r="AD156" s="344">
        <v>1020738.03</v>
      </c>
      <c r="AE156" s="344">
        <v>8648</v>
      </c>
      <c r="AF156" s="343"/>
      <c r="AG156" s="344">
        <v>605347.31000000006</v>
      </c>
      <c r="AH156" s="344">
        <v>154251.16</v>
      </c>
      <c r="AI156" s="343"/>
      <c r="AJ156" s="343"/>
      <c r="AK156" s="343"/>
      <c r="AL156" s="344">
        <v>18098.650000000001</v>
      </c>
      <c r="AM156" s="332">
        <f t="shared" si="19"/>
        <v>1127774.3</v>
      </c>
      <c r="AN156" s="345">
        <f t="shared" si="20"/>
        <v>49450</v>
      </c>
      <c r="AO156" s="346">
        <f t="shared" si="21"/>
        <v>1078324.3</v>
      </c>
      <c r="AP156" s="347">
        <f t="shared" si="22"/>
        <v>1556619.4000000001</v>
      </c>
      <c r="AQ156" s="348">
        <f t="shared" si="23"/>
        <v>1807083.15</v>
      </c>
      <c r="AR156" s="257">
        <f t="shared" si="18"/>
        <v>-250463.74999999977</v>
      </c>
    </row>
    <row r="157" spans="1:44" ht="14.4" thickBot="1" x14ac:dyDescent="0.3">
      <c r="A157" s="245" t="s">
        <v>330</v>
      </c>
      <c r="B157" s="245" t="s">
        <v>48</v>
      </c>
      <c r="C157" s="283">
        <v>7013</v>
      </c>
      <c r="D157" s="284" t="s">
        <v>958</v>
      </c>
      <c r="E157" t="s">
        <v>2755</v>
      </c>
      <c r="F157" s="321">
        <v>1693203.99</v>
      </c>
      <c r="G157" s="321">
        <v>104392.33</v>
      </c>
      <c r="H157" s="321">
        <v>855640.78</v>
      </c>
      <c r="I157" s="320"/>
      <c r="J157"/>
      <c r="K157" s="319">
        <v>314052.59999999998</v>
      </c>
      <c r="L157" s="319">
        <v>1771438.2</v>
      </c>
      <c r="M157"/>
      <c r="N157"/>
      <c r="O157" s="319">
        <v>4000</v>
      </c>
      <c r="P157" s="329">
        <v>93817.600000000006</v>
      </c>
      <c r="Q157" s="328"/>
      <c r="R157" s="329">
        <v>0</v>
      </c>
      <c r="S157" s="328"/>
      <c r="T157"/>
      <c r="U157"/>
      <c r="V157" s="319">
        <v>-48355.57</v>
      </c>
      <c r="W157" s="319">
        <v>4517827.99</v>
      </c>
      <c r="X157" s="342">
        <v>1185731.67</v>
      </c>
      <c r="Y157" s="342">
        <v>472900</v>
      </c>
      <c r="Z157" s="341"/>
      <c r="AA157" s="341"/>
      <c r="AB157" s="342">
        <v>1257403</v>
      </c>
      <c r="AC157" s="342">
        <v>378227.84</v>
      </c>
      <c r="AD157" s="344">
        <v>1937032</v>
      </c>
      <c r="AE157" s="344">
        <v>26044</v>
      </c>
      <c r="AF157" s="343"/>
      <c r="AG157" s="344">
        <v>924799.99</v>
      </c>
      <c r="AH157" s="344">
        <v>189583.89</v>
      </c>
      <c r="AI157" s="343"/>
      <c r="AJ157" s="343"/>
      <c r="AK157" s="343"/>
      <c r="AL157" s="344">
        <v>45364.75</v>
      </c>
      <c r="AM157" s="332">
        <f t="shared" si="19"/>
        <v>2653237.1</v>
      </c>
      <c r="AN157" s="345">
        <f t="shared" si="20"/>
        <v>93817.600000000006</v>
      </c>
      <c r="AO157" s="346">
        <f t="shared" si="21"/>
        <v>2559419.5</v>
      </c>
      <c r="AP157" s="347">
        <f t="shared" si="22"/>
        <v>3294262.51</v>
      </c>
      <c r="AQ157" s="348">
        <f t="shared" si="23"/>
        <v>3122824.6300000004</v>
      </c>
      <c r="AR157" s="257">
        <f t="shared" si="18"/>
        <v>171437.87999999942</v>
      </c>
    </row>
    <row r="158" spans="1:44" ht="14.4" thickBot="1" x14ac:dyDescent="0.3">
      <c r="A158" s="245" t="s">
        <v>330</v>
      </c>
      <c r="B158" s="245" t="s">
        <v>48</v>
      </c>
      <c r="C158" s="283">
        <v>4588</v>
      </c>
      <c r="D158" s="284" t="s">
        <v>959</v>
      </c>
      <c r="E158" t="s">
        <v>2756</v>
      </c>
      <c r="F158" s="321">
        <v>488916.52</v>
      </c>
      <c r="G158" s="321">
        <v>10806.5</v>
      </c>
      <c r="H158" s="321">
        <v>72168.31</v>
      </c>
      <c r="I158" s="320"/>
      <c r="J158"/>
      <c r="K158" s="319">
        <v>568446.76</v>
      </c>
      <c r="L158" s="319">
        <v>292240.86</v>
      </c>
      <c r="M158"/>
      <c r="N158"/>
      <c r="O158" s="319">
        <v>0</v>
      </c>
      <c r="P158" s="329">
        <v>47521</v>
      </c>
      <c r="Q158" s="328"/>
      <c r="R158" s="328"/>
      <c r="S158" s="328"/>
      <c r="T158"/>
      <c r="U158"/>
      <c r="V158" s="319">
        <v>-1338908.82</v>
      </c>
      <c r="W158" s="319">
        <v>3061336.79</v>
      </c>
      <c r="X158" s="342">
        <v>914967.96</v>
      </c>
      <c r="Y158" s="342">
        <v>120000</v>
      </c>
      <c r="Z158" s="342">
        <v>808.5</v>
      </c>
      <c r="AA158" s="341"/>
      <c r="AB158" s="342">
        <v>766598.7</v>
      </c>
      <c r="AC158" s="342">
        <v>251015.38</v>
      </c>
      <c r="AD158" s="344">
        <v>1112952.2</v>
      </c>
      <c r="AE158" s="344">
        <v>14560</v>
      </c>
      <c r="AF158" s="343"/>
      <c r="AG158" s="344">
        <v>1085377.79</v>
      </c>
      <c r="AH158" s="344">
        <v>126214.57</v>
      </c>
      <c r="AI158" s="343"/>
      <c r="AJ158" s="343"/>
      <c r="AK158" s="343"/>
      <c r="AL158" s="344">
        <v>51656</v>
      </c>
      <c r="AM158" s="332">
        <f t="shared" si="19"/>
        <v>571891.33000000007</v>
      </c>
      <c r="AN158" s="345">
        <f t="shared" si="20"/>
        <v>47521</v>
      </c>
      <c r="AO158" s="346">
        <f t="shared" si="21"/>
        <v>524370.33000000007</v>
      </c>
      <c r="AP158" s="347">
        <f t="shared" si="22"/>
        <v>2053390.54</v>
      </c>
      <c r="AQ158" s="348">
        <f t="shared" si="23"/>
        <v>2390760.56</v>
      </c>
      <c r="AR158" s="257">
        <f t="shared" si="18"/>
        <v>-337370.02</v>
      </c>
    </row>
    <row r="159" spans="1:44" ht="14.4" thickBot="1" x14ac:dyDescent="0.3">
      <c r="A159" s="245" t="s">
        <v>330</v>
      </c>
      <c r="B159" s="245" t="s">
        <v>48</v>
      </c>
      <c r="C159" s="283">
        <v>2353</v>
      </c>
      <c r="D159" s="284" t="s">
        <v>960</v>
      </c>
      <c r="E159" t="s">
        <v>2757</v>
      </c>
      <c r="F159" s="321">
        <v>663483.51</v>
      </c>
      <c r="G159" s="321">
        <v>24903.95</v>
      </c>
      <c r="H159" s="321">
        <v>338691.91</v>
      </c>
      <c r="I159" s="320"/>
      <c r="J159"/>
      <c r="K159" s="319">
        <v>1705780.79</v>
      </c>
      <c r="L159" s="319">
        <v>570861.65</v>
      </c>
      <c r="M159"/>
      <c r="N159"/>
      <c r="O159" s="319">
        <v>0</v>
      </c>
      <c r="P159" s="329">
        <v>102508.89</v>
      </c>
      <c r="Q159" s="328"/>
      <c r="R159" s="329">
        <v>0</v>
      </c>
      <c r="S159" s="328"/>
      <c r="T159"/>
      <c r="U159"/>
      <c r="V159" s="319">
        <v>840987.17</v>
      </c>
      <c r="W159" s="319">
        <v>2227904.62</v>
      </c>
      <c r="X159" s="342">
        <v>827144.93</v>
      </c>
      <c r="Y159" s="342">
        <v>80000</v>
      </c>
      <c r="Z159" s="342">
        <v>257.86</v>
      </c>
      <c r="AA159" s="341"/>
      <c r="AB159" s="342">
        <v>757563</v>
      </c>
      <c r="AC159" s="342">
        <v>177162.21</v>
      </c>
      <c r="AD159" s="344">
        <v>1062475.25</v>
      </c>
      <c r="AE159" s="344">
        <v>15660</v>
      </c>
      <c r="AF159" s="343"/>
      <c r="AG159" s="344">
        <v>511743.57</v>
      </c>
      <c r="AH159" s="344">
        <v>34556</v>
      </c>
      <c r="AI159" s="343"/>
      <c r="AJ159" s="343"/>
      <c r="AK159" s="343"/>
      <c r="AL159" s="344">
        <v>85372.05</v>
      </c>
      <c r="AM159" s="332">
        <f t="shared" si="19"/>
        <v>1027079.3699999999</v>
      </c>
      <c r="AN159" s="345">
        <f t="shared" si="20"/>
        <v>102508.89</v>
      </c>
      <c r="AO159" s="346">
        <f t="shared" si="21"/>
        <v>924570.47999999986</v>
      </c>
      <c r="AP159" s="347">
        <f t="shared" si="22"/>
        <v>1842128</v>
      </c>
      <c r="AQ159" s="348">
        <f t="shared" si="23"/>
        <v>1709806.87</v>
      </c>
      <c r="AR159" s="257">
        <f t="shared" si="18"/>
        <v>132321.12999999989</v>
      </c>
    </row>
    <row r="160" spans="1:44" ht="14.4" thickBot="1" x14ac:dyDescent="0.3">
      <c r="A160" s="245" t="s">
        <v>330</v>
      </c>
      <c r="B160" s="245" t="s">
        <v>48</v>
      </c>
      <c r="C160" s="283">
        <v>3206</v>
      </c>
      <c r="D160" s="284" t="s">
        <v>961</v>
      </c>
      <c r="E160" t="s">
        <v>2758</v>
      </c>
      <c r="F160" s="321">
        <v>598827.5</v>
      </c>
      <c r="G160" s="321">
        <v>74342.16</v>
      </c>
      <c r="H160" s="321">
        <v>457991.57</v>
      </c>
      <c r="I160" s="320"/>
      <c r="J160"/>
      <c r="K160" s="319">
        <v>1334519.72</v>
      </c>
      <c r="L160" s="319">
        <v>325762.68</v>
      </c>
      <c r="M160"/>
      <c r="N160"/>
      <c r="O160" s="319">
        <v>4500</v>
      </c>
      <c r="P160" s="329">
        <v>73153.61</v>
      </c>
      <c r="Q160" s="328"/>
      <c r="R160" s="329">
        <v>1129</v>
      </c>
      <c r="S160" s="328"/>
      <c r="T160" s="319">
        <v>464</v>
      </c>
      <c r="U160"/>
      <c r="V160" s="319">
        <v>1228096.83</v>
      </c>
      <c r="W160" s="319">
        <v>1652500.79</v>
      </c>
      <c r="X160" s="342">
        <v>640236.81000000006</v>
      </c>
      <c r="Y160" s="341"/>
      <c r="Z160" s="342">
        <v>669.73</v>
      </c>
      <c r="AA160" s="341"/>
      <c r="AB160" s="342">
        <v>884005</v>
      </c>
      <c r="AC160" s="342">
        <v>282235.44</v>
      </c>
      <c r="AD160" s="344">
        <v>1267366</v>
      </c>
      <c r="AE160" s="344">
        <v>28392</v>
      </c>
      <c r="AF160" s="343"/>
      <c r="AG160" s="344">
        <v>563310.55000000005</v>
      </c>
      <c r="AH160" s="344">
        <v>116479.03</v>
      </c>
      <c r="AI160" s="343"/>
      <c r="AJ160" s="343"/>
      <c r="AK160" s="343"/>
      <c r="AL160" s="343"/>
      <c r="AM160" s="332">
        <f t="shared" si="19"/>
        <v>1131161.23</v>
      </c>
      <c r="AN160" s="345">
        <f t="shared" si="20"/>
        <v>74282.61</v>
      </c>
      <c r="AO160" s="346">
        <f t="shared" si="21"/>
        <v>1056878.6199999999</v>
      </c>
      <c r="AP160" s="347">
        <f t="shared" si="22"/>
        <v>1807146.98</v>
      </c>
      <c r="AQ160" s="348">
        <f t="shared" si="23"/>
        <v>1975547.58</v>
      </c>
      <c r="AR160" s="257">
        <f t="shared" si="18"/>
        <v>-168400.60000000009</v>
      </c>
    </row>
    <row r="161" spans="1:45" ht="14.4" thickBot="1" x14ac:dyDescent="0.3">
      <c r="A161" s="245" t="s">
        <v>330</v>
      </c>
      <c r="B161" s="245" t="s">
        <v>48</v>
      </c>
      <c r="C161" s="283">
        <v>2498</v>
      </c>
      <c r="D161" s="284" t="s">
        <v>962</v>
      </c>
      <c r="E161" t="s">
        <v>2759</v>
      </c>
      <c r="F161" s="321">
        <v>392905.3</v>
      </c>
      <c r="G161" s="321">
        <v>19000</v>
      </c>
      <c r="H161" s="321">
        <v>60899.519999999997</v>
      </c>
      <c r="I161" s="320"/>
      <c r="J161"/>
      <c r="K161" s="319">
        <v>731836.65</v>
      </c>
      <c r="L161" s="319">
        <v>470818.07</v>
      </c>
      <c r="M161"/>
      <c r="N161"/>
      <c r="O161"/>
      <c r="P161" s="329">
        <v>57868.57</v>
      </c>
      <c r="Q161" s="328"/>
      <c r="R161" s="329">
        <v>0</v>
      </c>
      <c r="S161" s="328"/>
      <c r="T161"/>
      <c r="U161"/>
      <c r="V161" s="319">
        <v>-141614.04</v>
      </c>
      <c r="W161" s="319">
        <v>2038406.69</v>
      </c>
      <c r="X161" s="342">
        <v>1113154.52</v>
      </c>
      <c r="Y161" s="341"/>
      <c r="Z161" s="342">
        <v>738.19</v>
      </c>
      <c r="AA161" s="341"/>
      <c r="AB161" s="342">
        <v>1226102</v>
      </c>
      <c r="AC161" s="342">
        <v>185831.76</v>
      </c>
      <c r="AD161" s="344">
        <v>1530940</v>
      </c>
      <c r="AE161" s="343"/>
      <c r="AF161" s="343"/>
      <c r="AG161" s="344">
        <v>958135.43</v>
      </c>
      <c r="AH161" s="344">
        <v>315952.71999999997</v>
      </c>
      <c r="AI161" s="343"/>
      <c r="AJ161" s="343"/>
      <c r="AK161" s="343"/>
      <c r="AL161" s="343"/>
      <c r="AM161" s="332">
        <f t="shared" si="19"/>
        <v>472804.82</v>
      </c>
      <c r="AN161" s="345">
        <f t="shared" si="20"/>
        <v>57868.57</v>
      </c>
      <c r="AO161" s="346">
        <f t="shared" si="21"/>
        <v>414936.25</v>
      </c>
      <c r="AP161" s="347">
        <f t="shared" si="22"/>
        <v>2525826.4699999997</v>
      </c>
      <c r="AQ161" s="348">
        <f t="shared" si="23"/>
        <v>2805028.1500000004</v>
      </c>
      <c r="AR161" s="257">
        <f t="shared" si="18"/>
        <v>-279201.68000000063</v>
      </c>
    </row>
    <row r="162" spans="1:45" ht="14.4" thickBot="1" x14ac:dyDescent="0.3">
      <c r="A162" s="245" t="s">
        <v>330</v>
      </c>
      <c r="B162" s="245" t="s">
        <v>48</v>
      </c>
      <c r="C162" s="283">
        <v>4052</v>
      </c>
      <c r="D162" s="284" t="s">
        <v>963</v>
      </c>
      <c r="E162" t="s">
        <v>2760</v>
      </c>
      <c r="F162" s="321">
        <v>860446.76</v>
      </c>
      <c r="G162" s="321">
        <v>8046.15</v>
      </c>
      <c r="H162" s="321">
        <v>49830.57</v>
      </c>
      <c r="I162" s="320"/>
      <c r="J162"/>
      <c r="K162" s="319">
        <v>1102656.6000000001</v>
      </c>
      <c r="L162" s="319">
        <v>471748.01</v>
      </c>
      <c r="M162"/>
      <c r="N162"/>
      <c r="O162" s="319">
        <v>0</v>
      </c>
      <c r="P162" s="329">
        <v>57550</v>
      </c>
      <c r="Q162" s="328"/>
      <c r="R162" s="329">
        <v>1001</v>
      </c>
      <c r="S162" s="328"/>
      <c r="T162"/>
      <c r="U162"/>
      <c r="V162" s="319">
        <v>41401.85</v>
      </c>
      <c r="W162" s="319">
        <v>2546107.46</v>
      </c>
      <c r="X162" s="342">
        <v>784224.64</v>
      </c>
      <c r="Y162" s="342">
        <v>69320</v>
      </c>
      <c r="Z162" s="342">
        <v>969.72</v>
      </c>
      <c r="AA162" s="341"/>
      <c r="AB162" s="342">
        <v>855089.2</v>
      </c>
      <c r="AC162" s="342">
        <v>253450.41</v>
      </c>
      <c r="AD162" s="344">
        <v>1181229.45</v>
      </c>
      <c r="AE162" s="344">
        <v>27458</v>
      </c>
      <c r="AF162" s="343"/>
      <c r="AG162" s="344">
        <v>651699.59</v>
      </c>
      <c r="AH162" s="344">
        <v>216150.23</v>
      </c>
      <c r="AI162" s="343"/>
      <c r="AJ162" s="343"/>
      <c r="AK162" s="343"/>
      <c r="AL162" s="344">
        <v>39848.92</v>
      </c>
      <c r="AM162" s="332">
        <f t="shared" si="19"/>
        <v>918323.48</v>
      </c>
      <c r="AN162" s="345">
        <f t="shared" si="20"/>
        <v>58551</v>
      </c>
      <c r="AO162" s="346">
        <f t="shared" si="21"/>
        <v>859772.48</v>
      </c>
      <c r="AP162" s="347">
        <f t="shared" si="22"/>
        <v>1963053.97</v>
      </c>
      <c r="AQ162" s="348">
        <f t="shared" si="23"/>
        <v>2116386.19</v>
      </c>
      <c r="AR162" s="257">
        <f t="shared" si="18"/>
        <v>-153332.21999999997</v>
      </c>
    </row>
    <row r="163" spans="1:45" ht="14.4" thickBot="1" x14ac:dyDescent="0.3">
      <c r="A163" s="245" t="s">
        <v>330</v>
      </c>
      <c r="B163" s="245" t="s">
        <v>48</v>
      </c>
      <c r="C163" s="283">
        <v>2478</v>
      </c>
      <c r="D163" s="284" t="s">
        <v>964</v>
      </c>
      <c r="E163" t="s">
        <v>2761</v>
      </c>
      <c r="F163" s="321">
        <v>234460.67</v>
      </c>
      <c r="G163" s="321">
        <v>14265.81</v>
      </c>
      <c r="H163" s="321">
        <v>60548.88</v>
      </c>
      <c r="I163" s="320"/>
      <c r="J163"/>
      <c r="K163" s="319">
        <v>245574.83</v>
      </c>
      <c r="L163" s="319">
        <v>481594.25</v>
      </c>
      <c r="M163"/>
      <c r="N163"/>
      <c r="O163" s="319">
        <v>0</v>
      </c>
      <c r="P163" s="329">
        <v>61200</v>
      </c>
      <c r="Q163" s="328"/>
      <c r="R163" s="329">
        <v>0</v>
      </c>
      <c r="S163" s="328"/>
      <c r="T163"/>
      <c r="U163"/>
      <c r="V163" s="319">
        <v>-1210219.18</v>
      </c>
      <c r="W163" s="319">
        <v>2320392.7599999998</v>
      </c>
      <c r="X163" s="342">
        <v>777346.97</v>
      </c>
      <c r="Y163" s="342">
        <v>70000</v>
      </c>
      <c r="Z163" s="342">
        <v>33.840000000000003</v>
      </c>
      <c r="AA163" s="341"/>
      <c r="AB163" s="342">
        <v>580208</v>
      </c>
      <c r="AC163" s="342">
        <v>201745.28</v>
      </c>
      <c r="AD163" s="344">
        <v>921072</v>
      </c>
      <c r="AE163" s="344">
        <v>8620</v>
      </c>
      <c r="AF163" s="343"/>
      <c r="AG163" s="344">
        <v>770199.21</v>
      </c>
      <c r="AH163" s="344">
        <v>58302.02</v>
      </c>
      <c r="AI163" s="343"/>
      <c r="AJ163" s="343"/>
      <c r="AK163" s="343"/>
      <c r="AL163" s="344">
        <v>6070</v>
      </c>
      <c r="AM163" s="332">
        <f t="shared" si="19"/>
        <v>309275.36</v>
      </c>
      <c r="AN163" s="345">
        <f t="shared" si="20"/>
        <v>61200</v>
      </c>
      <c r="AO163" s="346">
        <f t="shared" si="21"/>
        <v>248075.36</v>
      </c>
      <c r="AP163" s="347">
        <f t="shared" si="22"/>
        <v>1629334.09</v>
      </c>
      <c r="AQ163" s="348">
        <f t="shared" si="23"/>
        <v>1764263.23</v>
      </c>
      <c r="AR163" s="257">
        <f t="shared" si="18"/>
        <v>-134929.1399999999</v>
      </c>
    </row>
    <row r="164" spans="1:45" ht="14.4" thickBot="1" x14ac:dyDescent="0.3">
      <c r="A164" s="245" t="s">
        <v>330</v>
      </c>
      <c r="B164" s="245" t="s">
        <v>48</v>
      </c>
      <c r="C164" s="283">
        <v>2353</v>
      </c>
      <c r="D164" s="284" t="s">
        <v>965</v>
      </c>
      <c r="E164" t="s">
        <v>2810</v>
      </c>
      <c r="F164" s="321">
        <v>545973.9</v>
      </c>
      <c r="G164" s="321">
        <v>21459.5</v>
      </c>
      <c r="H164" s="321">
        <v>125542.97</v>
      </c>
      <c r="I164" s="320"/>
      <c r="J164"/>
      <c r="K164" s="319">
        <v>876725.34</v>
      </c>
      <c r="L164" s="319">
        <v>452733.03</v>
      </c>
      <c r="M164"/>
      <c r="N164"/>
      <c r="O164" s="319">
        <v>2000</v>
      </c>
      <c r="P164" s="329">
        <v>51511.3</v>
      </c>
      <c r="Q164" s="328"/>
      <c r="R164" s="329">
        <v>1039</v>
      </c>
      <c r="S164" s="328"/>
      <c r="T164"/>
      <c r="U164"/>
      <c r="V164" s="319">
        <v>-644206.04</v>
      </c>
      <c r="W164" s="319">
        <v>2754433.99</v>
      </c>
      <c r="X164" s="342">
        <v>737361.73</v>
      </c>
      <c r="Y164" s="342">
        <v>70120</v>
      </c>
      <c r="Z164" s="342">
        <v>636.44000000000005</v>
      </c>
      <c r="AA164" s="341"/>
      <c r="AB164" s="342">
        <v>906079.3</v>
      </c>
      <c r="AC164" s="342">
        <v>219610.88</v>
      </c>
      <c r="AD164" s="344">
        <v>1220714.1399999999</v>
      </c>
      <c r="AE164" s="344">
        <v>14969</v>
      </c>
      <c r="AF164" s="343"/>
      <c r="AG164" s="344">
        <v>547110.03</v>
      </c>
      <c r="AH164" s="344">
        <v>261392.69</v>
      </c>
      <c r="AI164" s="343"/>
      <c r="AJ164" s="343"/>
      <c r="AK164" s="343"/>
      <c r="AL164" s="344">
        <v>31966</v>
      </c>
      <c r="AM164" s="332">
        <f t="shared" si="19"/>
        <v>692976.37</v>
      </c>
      <c r="AN164" s="345">
        <f t="shared" si="20"/>
        <v>52550.3</v>
      </c>
      <c r="AO164" s="346">
        <f t="shared" si="21"/>
        <v>640426.06999999995</v>
      </c>
      <c r="AP164" s="347">
        <f t="shared" si="22"/>
        <v>1933808.35</v>
      </c>
      <c r="AQ164" s="348">
        <f t="shared" si="23"/>
        <v>2076151.8599999999</v>
      </c>
      <c r="AR164" s="257">
        <f t="shared" si="18"/>
        <v>-142343.50999999978</v>
      </c>
    </row>
    <row r="165" spans="1:45" ht="14.4" thickBot="1" x14ac:dyDescent="0.3">
      <c r="A165" s="245" t="s">
        <v>330</v>
      </c>
      <c r="B165" s="245" t="s">
        <v>48</v>
      </c>
      <c r="C165" s="283">
        <v>5363</v>
      </c>
      <c r="D165" s="284" t="s">
        <v>966</v>
      </c>
      <c r="E165" t="s">
        <v>2814</v>
      </c>
      <c r="F165" s="321">
        <v>752748.92</v>
      </c>
      <c r="G165" s="321">
        <v>1434.8</v>
      </c>
      <c r="H165" s="321">
        <v>82909.36</v>
      </c>
      <c r="I165" s="320"/>
      <c r="J165"/>
      <c r="K165" s="319">
        <v>504270</v>
      </c>
      <c r="L165" s="319">
        <v>295858.59000000003</v>
      </c>
      <c r="M165"/>
      <c r="N165"/>
      <c r="O165" s="319">
        <v>10000</v>
      </c>
      <c r="P165" s="329">
        <v>90334.26</v>
      </c>
      <c r="Q165" s="328"/>
      <c r="R165" s="329">
        <v>0</v>
      </c>
      <c r="S165" s="328"/>
      <c r="T165"/>
      <c r="U165"/>
      <c r="V165" s="319">
        <v>-3413898.98</v>
      </c>
      <c r="W165" s="319">
        <v>4164124</v>
      </c>
      <c r="X165" s="342">
        <v>1881382.5</v>
      </c>
      <c r="Y165" s="342">
        <v>70000</v>
      </c>
      <c r="Z165" s="342">
        <v>877.04</v>
      </c>
      <c r="AA165" s="341"/>
      <c r="AB165" s="342">
        <v>1530604.13</v>
      </c>
      <c r="AC165" s="342">
        <v>315909.71999999997</v>
      </c>
      <c r="AD165" s="344">
        <v>1851819.13</v>
      </c>
      <c r="AE165" s="344">
        <v>9880</v>
      </c>
      <c r="AF165" s="343"/>
      <c r="AG165" s="344">
        <v>1019378.29</v>
      </c>
      <c r="AH165" s="344">
        <v>59898.36</v>
      </c>
      <c r="AI165" s="343"/>
      <c r="AJ165" s="343"/>
      <c r="AK165" s="343"/>
      <c r="AL165" s="344">
        <v>71135.22</v>
      </c>
      <c r="AM165" s="332">
        <f t="shared" si="19"/>
        <v>837093.08000000007</v>
      </c>
      <c r="AN165" s="345">
        <f t="shared" si="20"/>
        <v>90334.26</v>
      </c>
      <c r="AO165" s="346">
        <f t="shared" si="21"/>
        <v>746758.82000000007</v>
      </c>
      <c r="AP165" s="347">
        <f t="shared" si="22"/>
        <v>3798773.3899999997</v>
      </c>
      <c r="AQ165" s="348">
        <f t="shared" si="23"/>
        <v>3012111</v>
      </c>
      <c r="AR165" s="257">
        <f t="shared" si="18"/>
        <v>786662.38999999966</v>
      </c>
    </row>
    <row r="166" spans="1:45" ht="14.4" thickBot="1" x14ac:dyDescent="0.3">
      <c r="A166" s="245" t="s">
        <v>330</v>
      </c>
      <c r="B166" s="245" t="s">
        <v>48</v>
      </c>
      <c r="C166" s="283">
        <v>2121</v>
      </c>
      <c r="D166" s="284" t="s">
        <v>967</v>
      </c>
      <c r="E166" t="s">
        <v>2818</v>
      </c>
      <c r="F166" s="321">
        <v>381304.83</v>
      </c>
      <c r="G166" s="321">
        <v>56127.19</v>
      </c>
      <c r="H166" s="321">
        <v>490097.08</v>
      </c>
      <c r="I166" s="320"/>
      <c r="J166"/>
      <c r="K166" s="319">
        <v>771340.21</v>
      </c>
      <c r="L166" s="319">
        <v>535605.88</v>
      </c>
      <c r="M166"/>
      <c r="N166"/>
      <c r="O166" s="319">
        <v>37000</v>
      </c>
      <c r="P166" s="329">
        <v>93363.08</v>
      </c>
      <c r="Q166" s="328"/>
      <c r="R166" s="329">
        <v>2265</v>
      </c>
      <c r="S166" s="328"/>
      <c r="T166"/>
      <c r="U166"/>
      <c r="V166" s="319">
        <v>-1048184.37</v>
      </c>
      <c r="W166" s="319">
        <v>3254719.47</v>
      </c>
      <c r="X166" s="342">
        <v>668784.37</v>
      </c>
      <c r="Y166" s="341"/>
      <c r="Z166" s="341"/>
      <c r="AA166" s="341"/>
      <c r="AB166" s="342">
        <v>572547</v>
      </c>
      <c r="AC166" s="342">
        <v>60858.879999999997</v>
      </c>
      <c r="AD166" s="344">
        <v>871755.85</v>
      </c>
      <c r="AE166" s="343"/>
      <c r="AF166" s="343"/>
      <c r="AG166" s="344">
        <v>347267.82</v>
      </c>
      <c r="AH166" s="344">
        <v>164054.32</v>
      </c>
      <c r="AI166" s="343"/>
      <c r="AJ166" s="343"/>
      <c r="AK166" s="343"/>
      <c r="AL166" s="344">
        <v>23800.25</v>
      </c>
      <c r="AM166" s="332">
        <f t="shared" si="19"/>
        <v>927529.10000000009</v>
      </c>
      <c r="AN166" s="345">
        <f t="shared" si="20"/>
        <v>95628.08</v>
      </c>
      <c r="AO166" s="346">
        <f t="shared" si="21"/>
        <v>831901.02000000014</v>
      </c>
      <c r="AP166" s="347">
        <f t="shared" si="22"/>
        <v>1302190.25</v>
      </c>
      <c r="AQ166" s="348">
        <f t="shared" si="23"/>
        <v>1406878.24</v>
      </c>
      <c r="AR166" s="257">
        <f t="shared" si="18"/>
        <v>-104687.98999999999</v>
      </c>
    </row>
    <row r="167" spans="1:45" ht="14.4" thickBot="1" x14ac:dyDescent="0.3">
      <c r="A167" s="245" t="s">
        <v>332</v>
      </c>
      <c r="B167" s="245" t="s">
        <v>49</v>
      </c>
      <c r="C167" s="283">
        <v>5006</v>
      </c>
      <c r="D167" s="284" t="s">
        <v>968</v>
      </c>
      <c r="E167" t="s">
        <v>2762</v>
      </c>
      <c r="F167" s="321">
        <v>666237.71</v>
      </c>
      <c r="G167" s="321">
        <v>1007739.94</v>
      </c>
      <c r="H167" s="321">
        <v>55829.96</v>
      </c>
      <c r="I167" s="320"/>
      <c r="J167"/>
      <c r="K167" s="319">
        <v>288753.33</v>
      </c>
      <c r="L167" s="319">
        <v>406686.05</v>
      </c>
      <c r="M167"/>
      <c r="N167"/>
      <c r="O167" s="319">
        <v>3000</v>
      </c>
      <c r="P167" s="329">
        <v>75406.3</v>
      </c>
      <c r="Q167" s="328"/>
      <c r="R167" s="329">
        <v>145.56</v>
      </c>
      <c r="S167" s="328"/>
      <c r="T167"/>
      <c r="U167"/>
      <c r="V167" s="319">
        <v>-2597415.71</v>
      </c>
      <c r="W167" s="319">
        <v>4774273.9400000004</v>
      </c>
      <c r="X167" s="342">
        <v>1240527.92</v>
      </c>
      <c r="Y167" s="342">
        <v>243206</v>
      </c>
      <c r="Z167" s="342">
        <v>742.7</v>
      </c>
      <c r="AA167" s="341"/>
      <c r="AB167" s="342">
        <v>441032</v>
      </c>
      <c r="AC167" s="341"/>
      <c r="AD167" s="344">
        <v>848523</v>
      </c>
      <c r="AE167" s="344">
        <v>17220</v>
      </c>
      <c r="AF167" s="344">
        <v>29390</v>
      </c>
      <c r="AG167" s="344">
        <v>709597.37</v>
      </c>
      <c r="AH167" s="344">
        <v>150941.35</v>
      </c>
      <c r="AI167" s="343"/>
      <c r="AJ167" s="343"/>
      <c r="AK167" s="343"/>
      <c r="AL167" s="343"/>
      <c r="AM167" s="332">
        <f t="shared" si="19"/>
        <v>1729807.6099999999</v>
      </c>
      <c r="AN167" s="345">
        <f t="shared" si="20"/>
        <v>75551.86</v>
      </c>
      <c r="AO167" s="346">
        <f t="shared" si="21"/>
        <v>1654255.7499999998</v>
      </c>
      <c r="AP167" s="347">
        <f t="shared" si="22"/>
        <v>1925508.6199999999</v>
      </c>
      <c r="AQ167" s="348">
        <f t="shared" si="23"/>
        <v>1755671.7200000002</v>
      </c>
      <c r="AR167" s="257">
        <f t="shared" si="18"/>
        <v>169836.89999999967</v>
      </c>
    </row>
    <row r="168" spans="1:45" ht="14.4" thickBot="1" x14ac:dyDescent="0.3">
      <c r="A168" s="245" t="s">
        <v>332</v>
      </c>
      <c r="B168" s="245" t="s">
        <v>49</v>
      </c>
      <c r="C168" s="283">
        <v>2343</v>
      </c>
      <c r="D168" s="284" t="s">
        <v>969</v>
      </c>
      <c r="E168" t="s">
        <v>2763</v>
      </c>
      <c r="F168" s="321">
        <v>245948.09</v>
      </c>
      <c r="G168" s="321">
        <v>40936</v>
      </c>
      <c r="H168" s="321">
        <v>24027.29</v>
      </c>
      <c r="I168" s="320"/>
      <c r="J168"/>
      <c r="K168" s="319">
        <v>687816.6</v>
      </c>
      <c r="L168" s="319">
        <v>163924.5</v>
      </c>
      <c r="M168"/>
      <c r="N168"/>
      <c r="O168" s="319">
        <v>3000</v>
      </c>
      <c r="P168" s="329">
        <v>107208.3</v>
      </c>
      <c r="Q168" s="328"/>
      <c r="R168" s="329">
        <v>528.04</v>
      </c>
      <c r="S168" s="328"/>
      <c r="T168"/>
      <c r="U168"/>
      <c r="V168" s="319">
        <v>-1969747.33</v>
      </c>
      <c r="W168" s="319">
        <v>3325480.98</v>
      </c>
      <c r="X168" s="342">
        <v>737602.95</v>
      </c>
      <c r="Y168" s="342">
        <v>64580</v>
      </c>
      <c r="Z168" s="342">
        <v>319.36</v>
      </c>
      <c r="AA168" s="341"/>
      <c r="AB168" s="342">
        <v>1163433</v>
      </c>
      <c r="AC168" s="341"/>
      <c r="AD168" s="344">
        <v>1479891</v>
      </c>
      <c r="AE168" s="344">
        <v>1760</v>
      </c>
      <c r="AF168" s="344">
        <v>8110</v>
      </c>
      <c r="AG168" s="344">
        <v>566128.19999999995</v>
      </c>
      <c r="AH168" s="344">
        <v>213863.62</v>
      </c>
      <c r="AI168" s="343"/>
      <c r="AJ168" s="343"/>
      <c r="AK168" s="343"/>
      <c r="AL168" s="343"/>
      <c r="AM168" s="332">
        <f t="shared" si="19"/>
        <v>310911.37999999995</v>
      </c>
      <c r="AN168" s="345">
        <f t="shared" si="20"/>
        <v>107736.34</v>
      </c>
      <c r="AO168" s="346">
        <f t="shared" si="21"/>
        <v>203175.03999999995</v>
      </c>
      <c r="AP168" s="347">
        <f t="shared" si="22"/>
        <v>1965935.31</v>
      </c>
      <c r="AQ168" s="348">
        <f t="shared" si="23"/>
        <v>2269752.8199999998</v>
      </c>
      <c r="AR168" s="257">
        <f t="shared" si="18"/>
        <v>-303817.50999999978</v>
      </c>
    </row>
    <row r="169" spans="1:45" ht="14.4" thickBot="1" x14ac:dyDescent="0.3">
      <c r="A169" s="245" t="s">
        <v>332</v>
      </c>
      <c r="B169" s="245" t="s">
        <v>49</v>
      </c>
      <c r="C169" s="283">
        <v>2524</v>
      </c>
      <c r="D169" s="284" t="s">
        <v>970</v>
      </c>
      <c r="E169" t="s">
        <v>2764</v>
      </c>
      <c r="F169" s="321">
        <v>408033.2</v>
      </c>
      <c r="G169" s="321">
        <v>408368.49</v>
      </c>
      <c r="H169" s="321">
        <v>30492.46</v>
      </c>
      <c r="I169" s="320"/>
      <c r="J169"/>
      <c r="K169" s="319">
        <v>665492.49</v>
      </c>
      <c r="L169" s="319">
        <v>223826.89</v>
      </c>
      <c r="M169"/>
      <c r="N169"/>
      <c r="O169" s="319">
        <v>4500</v>
      </c>
      <c r="P169" s="329">
        <v>113600.38</v>
      </c>
      <c r="Q169" s="328"/>
      <c r="R169" s="329">
        <v>631.15</v>
      </c>
      <c r="S169" s="328"/>
      <c r="T169"/>
      <c r="U169"/>
      <c r="V169" s="319">
        <v>-786252.41</v>
      </c>
      <c r="W169" s="319">
        <v>2333757.04</v>
      </c>
      <c r="X169" s="342">
        <v>1094420.54</v>
      </c>
      <c r="Y169" s="342">
        <v>145180</v>
      </c>
      <c r="Z169" s="341"/>
      <c r="AA169" s="341"/>
      <c r="AB169" s="342">
        <v>1076327</v>
      </c>
      <c r="AC169" s="341"/>
      <c r="AD169" s="344">
        <v>1352193</v>
      </c>
      <c r="AE169" s="344">
        <v>1600</v>
      </c>
      <c r="AF169" s="344">
        <v>15380</v>
      </c>
      <c r="AG169" s="344">
        <v>723500.9</v>
      </c>
      <c r="AH169" s="344">
        <v>153276.26999999999</v>
      </c>
      <c r="AI169" s="343"/>
      <c r="AJ169" s="343"/>
      <c r="AK169" s="343"/>
      <c r="AL169" s="343"/>
      <c r="AM169" s="332">
        <f t="shared" si="19"/>
        <v>846894.14999999991</v>
      </c>
      <c r="AN169" s="345">
        <f t="shared" si="20"/>
        <v>114231.53</v>
      </c>
      <c r="AO169" s="346">
        <f t="shared" si="21"/>
        <v>732662.61999999988</v>
      </c>
      <c r="AP169" s="347">
        <f t="shared" si="22"/>
        <v>2315927.54</v>
      </c>
      <c r="AQ169" s="348">
        <f t="shared" si="23"/>
        <v>2245950.17</v>
      </c>
      <c r="AR169" s="257">
        <f t="shared" si="18"/>
        <v>69977.370000000112</v>
      </c>
    </row>
    <row r="170" spans="1:45" ht="14.4" thickBot="1" x14ac:dyDescent="0.3">
      <c r="A170" s="245" t="s">
        <v>332</v>
      </c>
      <c r="B170" s="245" t="s">
        <v>49</v>
      </c>
      <c r="C170" s="283">
        <v>6272</v>
      </c>
      <c r="D170" s="284" t="s">
        <v>971</v>
      </c>
      <c r="E170" t="s">
        <v>2765</v>
      </c>
      <c r="F170" s="321">
        <v>1275846.76</v>
      </c>
      <c r="G170" s="321">
        <v>1054520.3200000001</v>
      </c>
      <c r="H170" s="321">
        <v>134038.41</v>
      </c>
      <c r="I170" s="320"/>
      <c r="J170"/>
      <c r="K170" s="319">
        <v>121151.24</v>
      </c>
      <c r="L170" s="319">
        <v>107334.35</v>
      </c>
      <c r="M170"/>
      <c r="N170"/>
      <c r="O170" s="319">
        <v>3000</v>
      </c>
      <c r="P170" s="329">
        <v>65526.27</v>
      </c>
      <c r="Q170" s="328"/>
      <c r="R170" s="329">
        <v>0</v>
      </c>
      <c r="S170" s="328"/>
      <c r="T170"/>
      <c r="U170"/>
      <c r="V170" s="319">
        <v>-691875.46</v>
      </c>
      <c r="W170" s="319">
        <v>2500833.27</v>
      </c>
      <c r="X170" s="342">
        <v>2400639.94</v>
      </c>
      <c r="Y170" s="342">
        <v>189780</v>
      </c>
      <c r="Z170" s="342">
        <v>1168.07</v>
      </c>
      <c r="AA170" s="341"/>
      <c r="AB170" s="342">
        <v>1057048</v>
      </c>
      <c r="AC170" s="341"/>
      <c r="AD170" s="344">
        <v>1840969</v>
      </c>
      <c r="AE170" s="344">
        <v>12280</v>
      </c>
      <c r="AF170" s="344">
        <v>21000</v>
      </c>
      <c r="AG170" s="344">
        <v>868814.45</v>
      </c>
      <c r="AH170" s="344">
        <v>89680.56</v>
      </c>
      <c r="AI170" s="343"/>
      <c r="AJ170" s="343"/>
      <c r="AK170" s="343"/>
      <c r="AL170" s="344">
        <v>485</v>
      </c>
      <c r="AM170" s="332">
        <f t="shared" si="19"/>
        <v>2464405.4900000002</v>
      </c>
      <c r="AN170" s="345">
        <f t="shared" si="20"/>
        <v>65526.27</v>
      </c>
      <c r="AO170" s="346">
        <f t="shared" si="21"/>
        <v>2398879.2200000002</v>
      </c>
      <c r="AP170" s="347">
        <f t="shared" si="22"/>
        <v>3648636.01</v>
      </c>
      <c r="AQ170" s="348">
        <f t="shared" si="23"/>
        <v>2833229.0100000002</v>
      </c>
      <c r="AR170" s="257">
        <f t="shared" si="18"/>
        <v>815406.99999999953</v>
      </c>
    </row>
    <row r="171" spans="1:45" ht="14.4" thickBot="1" x14ac:dyDescent="0.3">
      <c r="A171" s="245" t="s">
        <v>332</v>
      </c>
      <c r="B171" s="245" t="s">
        <v>49</v>
      </c>
      <c r="C171" s="283">
        <v>5818</v>
      </c>
      <c r="D171" s="284" t="s">
        <v>972</v>
      </c>
      <c r="E171" t="s">
        <v>2766</v>
      </c>
      <c r="F171" s="321">
        <v>1701596.87</v>
      </c>
      <c r="G171" s="321">
        <v>4754637.34</v>
      </c>
      <c r="H171" s="321">
        <v>89048.85</v>
      </c>
      <c r="I171" s="320"/>
      <c r="J171"/>
      <c r="K171" s="319">
        <v>415944.16</v>
      </c>
      <c r="L171" s="319">
        <v>520610.25</v>
      </c>
      <c r="M171"/>
      <c r="N171"/>
      <c r="O171" s="319">
        <v>2100</v>
      </c>
      <c r="P171" s="329">
        <v>193413.54</v>
      </c>
      <c r="Q171" s="328"/>
      <c r="R171" s="329">
        <v>1638.39</v>
      </c>
      <c r="S171" s="328"/>
      <c r="T171"/>
      <c r="U171"/>
      <c r="V171" s="319">
        <v>4012859.74</v>
      </c>
      <c r="W171" s="319">
        <v>1757956.06</v>
      </c>
      <c r="X171" s="342">
        <v>2908910.78</v>
      </c>
      <c r="Y171" s="342">
        <v>496925</v>
      </c>
      <c r="Z171" s="342">
        <v>1694.82</v>
      </c>
      <c r="AA171" s="341"/>
      <c r="AB171" s="342">
        <v>1011388</v>
      </c>
      <c r="AC171" s="341"/>
      <c r="AD171" s="344">
        <v>1610280</v>
      </c>
      <c r="AE171" s="344">
        <v>5640</v>
      </c>
      <c r="AF171" s="344">
        <v>24640</v>
      </c>
      <c r="AG171" s="344">
        <v>1025893.68</v>
      </c>
      <c r="AH171" s="344">
        <v>224495.18</v>
      </c>
      <c r="AI171" s="343"/>
      <c r="AJ171" s="343"/>
      <c r="AK171" s="343"/>
      <c r="AL171" s="344">
        <v>14100</v>
      </c>
      <c r="AM171" s="332">
        <f t="shared" si="19"/>
        <v>6545283.0599999996</v>
      </c>
      <c r="AN171" s="345">
        <f t="shared" si="20"/>
        <v>195051.93000000002</v>
      </c>
      <c r="AO171" s="346">
        <f t="shared" si="21"/>
        <v>6350231.1299999999</v>
      </c>
      <c r="AP171" s="347">
        <f t="shared" si="22"/>
        <v>4418918.5999999996</v>
      </c>
      <c r="AQ171" s="348">
        <f t="shared" si="23"/>
        <v>2905048.8600000003</v>
      </c>
      <c r="AR171" s="257">
        <f t="shared" si="18"/>
        <v>1513869.7399999993</v>
      </c>
    </row>
    <row r="172" spans="1:45" ht="14.4" thickBot="1" x14ac:dyDescent="0.3">
      <c r="A172" s="245" t="s">
        <v>332</v>
      </c>
      <c r="B172" s="245" t="s">
        <v>49</v>
      </c>
      <c r="C172" s="283">
        <v>3371</v>
      </c>
      <c r="D172" s="284" t="s">
        <v>973</v>
      </c>
      <c r="E172" t="s">
        <v>2767</v>
      </c>
      <c r="F172" s="321">
        <v>513543.29</v>
      </c>
      <c r="G172" s="321">
        <v>310971.40000000002</v>
      </c>
      <c r="H172" s="321">
        <v>30940.04</v>
      </c>
      <c r="I172" s="320"/>
      <c r="J172"/>
      <c r="K172" s="319">
        <v>611416.02</v>
      </c>
      <c r="L172" s="319">
        <v>143381.34</v>
      </c>
      <c r="M172"/>
      <c r="N172"/>
      <c r="O172" s="319">
        <v>2000</v>
      </c>
      <c r="P172" s="329">
        <v>64535.7</v>
      </c>
      <c r="Q172" s="328"/>
      <c r="R172" s="329">
        <v>365.83</v>
      </c>
      <c r="S172" s="328"/>
      <c r="T172"/>
      <c r="U172"/>
      <c r="V172" s="319">
        <v>-779344.11</v>
      </c>
      <c r="W172" s="319">
        <v>2322668.0699999998</v>
      </c>
      <c r="X172" s="342">
        <v>838800.1</v>
      </c>
      <c r="Y172" s="342">
        <v>135610.25</v>
      </c>
      <c r="Z172" s="342">
        <v>478.7</v>
      </c>
      <c r="AA172" s="341"/>
      <c r="AB172" s="342">
        <v>757134</v>
      </c>
      <c r="AC172" s="341"/>
      <c r="AD172" s="344">
        <v>999664</v>
      </c>
      <c r="AE172" s="344">
        <v>3480</v>
      </c>
      <c r="AF172" s="344">
        <v>9640</v>
      </c>
      <c r="AG172" s="344">
        <v>520134</v>
      </c>
      <c r="AH172" s="344">
        <v>182913.45</v>
      </c>
      <c r="AI172" s="343"/>
      <c r="AJ172" s="343"/>
      <c r="AK172" s="343"/>
      <c r="AL172" s="344">
        <v>16165</v>
      </c>
      <c r="AM172" s="332">
        <f t="shared" si="19"/>
        <v>855454.73</v>
      </c>
      <c r="AN172" s="345">
        <f t="shared" si="20"/>
        <v>64901.53</v>
      </c>
      <c r="AO172" s="346">
        <f t="shared" si="21"/>
        <v>790553.2</v>
      </c>
      <c r="AP172" s="347">
        <f t="shared" si="22"/>
        <v>1732023.0499999998</v>
      </c>
      <c r="AQ172" s="348">
        <f t="shared" si="23"/>
        <v>1731996.45</v>
      </c>
      <c r="AR172" s="257">
        <f t="shared" si="18"/>
        <v>26.599999999860302</v>
      </c>
    </row>
    <row r="173" spans="1:45" ht="14.4" thickBot="1" x14ac:dyDescent="0.3">
      <c r="A173" s="245" t="s">
        <v>332</v>
      </c>
      <c r="B173" s="245" t="s">
        <v>49</v>
      </c>
      <c r="C173" s="283">
        <v>4485</v>
      </c>
      <c r="D173" s="284" t="s">
        <v>974</v>
      </c>
      <c r="E173" t="s">
        <v>2768</v>
      </c>
      <c r="F173" s="321">
        <v>686182.32</v>
      </c>
      <c r="G173" s="321">
        <v>1005514.05</v>
      </c>
      <c r="H173" s="321">
        <v>85560.23</v>
      </c>
      <c r="I173" s="320"/>
      <c r="J173"/>
      <c r="K173" s="319">
        <v>289365.69</v>
      </c>
      <c r="L173" s="319">
        <v>949873.91</v>
      </c>
      <c r="M173"/>
      <c r="N173"/>
      <c r="O173" s="319">
        <v>4000</v>
      </c>
      <c r="P173" s="329">
        <v>117443.02</v>
      </c>
      <c r="Q173" s="328"/>
      <c r="R173" s="329">
        <v>426.58</v>
      </c>
      <c r="S173" s="328"/>
      <c r="T173"/>
      <c r="U173"/>
      <c r="V173" s="319">
        <v>-889239.61</v>
      </c>
      <c r="W173" s="319">
        <v>2694098.62</v>
      </c>
      <c r="X173" s="342">
        <v>2095226.19</v>
      </c>
      <c r="Y173" s="342">
        <v>72880</v>
      </c>
      <c r="Z173" s="342">
        <v>736.18</v>
      </c>
      <c r="AA173" s="341"/>
      <c r="AB173" s="342">
        <v>770098</v>
      </c>
      <c r="AC173" s="342">
        <v>9800</v>
      </c>
      <c r="AD173" s="344">
        <v>1242445</v>
      </c>
      <c r="AE173" s="344">
        <v>4400</v>
      </c>
      <c r="AF173" s="344">
        <v>29660</v>
      </c>
      <c r="AG173" s="344">
        <v>524002.7</v>
      </c>
      <c r="AH173" s="344">
        <v>58438.080000000002</v>
      </c>
      <c r="AI173" s="343"/>
      <c r="AJ173" s="343"/>
      <c r="AK173" s="343"/>
      <c r="AL173" s="344">
        <v>27</v>
      </c>
      <c r="AM173" s="332">
        <f t="shared" si="19"/>
        <v>1777256.6</v>
      </c>
      <c r="AN173" s="345">
        <f t="shared" si="20"/>
        <v>117869.6</v>
      </c>
      <c r="AO173" s="346">
        <f t="shared" si="21"/>
        <v>1659387</v>
      </c>
      <c r="AP173" s="347">
        <f t="shared" si="22"/>
        <v>2948740.37</v>
      </c>
      <c r="AQ173" s="348">
        <f t="shared" si="23"/>
        <v>1858972.78</v>
      </c>
      <c r="AR173" s="257">
        <f t="shared" si="18"/>
        <v>1089767.5900000001</v>
      </c>
    </row>
    <row r="174" spans="1:45" ht="14.4" thickBot="1" x14ac:dyDescent="0.3">
      <c r="A174" s="245" t="s">
        <v>332</v>
      </c>
      <c r="B174" s="245" t="s">
        <v>49</v>
      </c>
      <c r="C174" s="283">
        <v>2325</v>
      </c>
      <c r="D174" s="284" t="s">
        <v>975</v>
      </c>
      <c r="E174" t="s">
        <v>2808</v>
      </c>
      <c r="F174" s="321">
        <v>427980.46</v>
      </c>
      <c r="G174" s="321">
        <v>396199.5</v>
      </c>
      <c r="H174" s="321">
        <v>22351.13</v>
      </c>
      <c r="I174" s="320"/>
      <c r="J174"/>
      <c r="K174" s="319">
        <v>468534.38</v>
      </c>
      <c r="L174" s="319">
        <v>1032590.53</v>
      </c>
      <c r="M174"/>
      <c r="N174"/>
      <c r="O174"/>
      <c r="P174" s="329">
        <v>49150</v>
      </c>
      <c r="Q174" s="328"/>
      <c r="R174" s="329">
        <v>0</v>
      </c>
      <c r="S174" s="328"/>
      <c r="T174"/>
      <c r="U174"/>
      <c r="V174" s="319">
        <v>-1244731.6100000001</v>
      </c>
      <c r="W174" s="319">
        <v>2583594.75</v>
      </c>
      <c r="X174" s="342">
        <v>1669957.58</v>
      </c>
      <c r="Y174" s="342">
        <v>149000</v>
      </c>
      <c r="Z174" s="342">
        <v>386.88</v>
      </c>
      <c r="AA174" s="341"/>
      <c r="AB174" s="342">
        <v>340578</v>
      </c>
      <c r="AC174" s="341"/>
      <c r="AD174" s="344">
        <v>669934</v>
      </c>
      <c r="AE174" s="344">
        <v>2240</v>
      </c>
      <c r="AF174" s="344">
        <v>16528</v>
      </c>
      <c r="AG174" s="344">
        <v>397696.52</v>
      </c>
      <c r="AH174" s="344">
        <v>113881.08</v>
      </c>
      <c r="AI174" s="343"/>
      <c r="AJ174" s="343"/>
      <c r="AK174" s="343"/>
      <c r="AL174" s="343"/>
      <c r="AM174" s="332">
        <f t="shared" si="19"/>
        <v>846531.09</v>
      </c>
      <c r="AN174" s="345">
        <f t="shared" si="20"/>
        <v>49150</v>
      </c>
      <c r="AO174" s="346">
        <f t="shared" si="21"/>
        <v>797381.09</v>
      </c>
      <c r="AP174" s="347">
        <f t="shared" si="22"/>
        <v>2159922.46</v>
      </c>
      <c r="AQ174" s="348">
        <f t="shared" si="23"/>
        <v>1200279.6000000001</v>
      </c>
      <c r="AR174" s="257">
        <f t="shared" si="18"/>
        <v>959642.85999999987</v>
      </c>
    </row>
    <row r="175" spans="1:45" ht="14.4" thickBot="1" x14ac:dyDescent="0.3">
      <c r="A175" s="245" t="s">
        <v>332</v>
      </c>
      <c r="B175" s="245" t="s">
        <v>49</v>
      </c>
      <c r="C175" s="283">
        <v>1480</v>
      </c>
      <c r="D175" s="284" t="s">
        <v>976</v>
      </c>
      <c r="E175" t="s">
        <v>2819</v>
      </c>
      <c r="F175" s="321">
        <v>201823.08</v>
      </c>
      <c r="G175" s="321">
        <v>81225.2</v>
      </c>
      <c r="H175" s="321">
        <v>51813.27</v>
      </c>
      <c r="I175" s="320"/>
      <c r="J175"/>
      <c r="K175" s="319">
        <v>1062398.74</v>
      </c>
      <c r="L175" s="319">
        <v>139830.10999999999</v>
      </c>
      <c r="M175"/>
      <c r="N175"/>
      <c r="O175" s="319">
        <v>2000</v>
      </c>
      <c r="P175" s="329">
        <v>30174.3</v>
      </c>
      <c r="Q175" s="328"/>
      <c r="R175" s="329">
        <v>106</v>
      </c>
      <c r="S175" s="328"/>
      <c r="T175"/>
      <c r="U175"/>
      <c r="V175" s="319">
        <v>-1404280.82</v>
      </c>
      <c r="W175" s="319">
        <v>2913433.4</v>
      </c>
      <c r="X175" s="342">
        <v>645587.36</v>
      </c>
      <c r="Y175" s="342">
        <v>90000</v>
      </c>
      <c r="Z175" s="342">
        <v>206.28</v>
      </c>
      <c r="AA175" s="341"/>
      <c r="AB175" s="342">
        <v>497707</v>
      </c>
      <c r="AC175" s="341"/>
      <c r="AD175" s="344">
        <v>749639</v>
      </c>
      <c r="AE175" s="344">
        <v>9060</v>
      </c>
      <c r="AF175" s="344">
        <v>26640</v>
      </c>
      <c r="AG175" s="344">
        <v>326973.96000000002</v>
      </c>
      <c r="AH175" s="344">
        <v>125530.16</v>
      </c>
      <c r="AI175" s="343"/>
      <c r="AJ175" s="343"/>
      <c r="AK175" s="343"/>
      <c r="AL175" s="343"/>
      <c r="AM175" s="332">
        <f t="shared" si="19"/>
        <v>334861.55</v>
      </c>
      <c r="AN175" s="345">
        <f t="shared" si="20"/>
        <v>30280.3</v>
      </c>
      <c r="AO175" s="346">
        <f t="shared" si="21"/>
        <v>304581.25</v>
      </c>
      <c r="AP175" s="347">
        <f t="shared" si="22"/>
        <v>1233500.6400000001</v>
      </c>
      <c r="AQ175" s="348">
        <f t="shared" si="23"/>
        <v>1237843.1199999999</v>
      </c>
      <c r="AR175" s="257">
        <f t="shared" si="18"/>
        <v>-4342.4799999997485</v>
      </c>
    </row>
    <row r="176" spans="1:45" ht="17.399999999999999" thickBot="1" x14ac:dyDescent="0.55000000000000004">
      <c r="A176" s="245" t="s">
        <v>333</v>
      </c>
      <c r="B176" s="245" t="s">
        <v>50</v>
      </c>
      <c r="C176" s="283">
        <v>8344</v>
      </c>
      <c r="D176" s="284" t="s">
        <v>977</v>
      </c>
      <c r="E176" t="s">
        <v>17</v>
      </c>
      <c r="F176" s="321">
        <v>516654.61</v>
      </c>
      <c r="G176" s="321">
        <v>125792.63</v>
      </c>
      <c r="H176" s="321">
        <v>106050.55</v>
      </c>
      <c r="I176" s="320"/>
      <c r="J176"/>
      <c r="K176" s="319">
        <v>1018558.47</v>
      </c>
      <c r="L176" s="319">
        <v>587070.05000000005</v>
      </c>
      <c r="M176"/>
      <c r="N176"/>
      <c r="O176" s="319">
        <v>0</v>
      </c>
      <c r="P176" s="329">
        <v>314977.78999999998</v>
      </c>
      <c r="Q176" s="328"/>
      <c r="R176" s="329">
        <v>15213.27</v>
      </c>
      <c r="S176" s="328"/>
      <c r="T176"/>
      <c r="U176"/>
      <c r="V176" s="319">
        <v>1183591.28</v>
      </c>
      <c r="W176" s="319">
        <v>2535471.5499999998</v>
      </c>
      <c r="X176" s="342">
        <v>-403561.25</v>
      </c>
      <c r="Y176" s="341"/>
      <c r="Z176" s="341"/>
      <c r="AA176" s="341"/>
      <c r="AB176" s="342">
        <v>1153963.2</v>
      </c>
      <c r="AC176" s="342">
        <v>129450</v>
      </c>
      <c r="AD176" s="344">
        <v>1862739.2</v>
      </c>
      <c r="AE176" s="344">
        <v>10650</v>
      </c>
      <c r="AF176" s="343"/>
      <c r="AG176" s="344">
        <v>627632.55000000005</v>
      </c>
      <c r="AH176" s="344">
        <v>49277.78</v>
      </c>
      <c r="AI176" s="343"/>
      <c r="AJ176" s="343"/>
      <c r="AK176" s="343"/>
      <c r="AL176" s="344">
        <v>24680</v>
      </c>
      <c r="AM176" s="332">
        <f t="shared" si="19"/>
        <v>748497.79</v>
      </c>
      <c r="AN176" s="345">
        <f t="shared" si="20"/>
        <v>330191.06</v>
      </c>
      <c r="AO176" s="346">
        <f t="shared" si="21"/>
        <v>418306.73000000004</v>
      </c>
      <c r="AP176" s="347">
        <f t="shared" si="22"/>
        <v>879851.95</v>
      </c>
      <c r="AQ176" s="348">
        <f t="shared" si="23"/>
        <v>2574979.5299999998</v>
      </c>
      <c r="AR176" s="257">
        <f t="shared" si="18"/>
        <v>-1695127.5799999998</v>
      </c>
      <c r="AS176" s="288" t="s">
        <v>17</v>
      </c>
    </row>
    <row r="177" spans="1:45" ht="17.399999999999999" thickBot="1" x14ac:dyDescent="0.55000000000000004">
      <c r="A177" s="245" t="s">
        <v>333</v>
      </c>
      <c r="B177" s="245" t="s">
        <v>50</v>
      </c>
      <c r="C177" s="283">
        <v>3901</v>
      </c>
      <c r="D177" s="284" t="s">
        <v>978</v>
      </c>
      <c r="E177" t="s">
        <v>18</v>
      </c>
      <c r="F177" s="321">
        <v>532029.07999999996</v>
      </c>
      <c r="G177" s="321">
        <v>33800</v>
      </c>
      <c r="H177" s="321">
        <v>168117.38</v>
      </c>
      <c r="I177" s="320"/>
      <c r="J177"/>
      <c r="K177" s="319">
        <v>786813.94</v>
      </c>
      <c r="L177" s="319">
        <v>202694.17</v>
      </c>
      <c r="M177"/>
      <c r="N177"/>
      <c r="O177" s="319">
        <v>3000</v>
      </c>
      <c r="P177" s="329">
        <v>65070.21</v>
      </c>
      <c r="Q177" s="329">
        <v>4000</v>
      </c>
      <c r="R177" s="329">
        <v>133.63999999999999</v>
      </c>
      <c r="S177" s="328"/>
      <c r="T177"/>
      <c r="U177"/>
      <c r="V177" s="319">
        <v>-1850889.38</v>
      </c>
      <c r="W177" s="319">
        <v>3491897.05</v>
      </c>
      <c r="X177" s="342">
        <v>907894.66</v>
      </c>
      <c r="Y177" s="342">
        <v>1800</v>
      </c>
      <c r="Z177" s="342">
        <v>863.76</v>
      </c>
      <c r="AA177" s="342">
        <v>1950</v>
      </c>
      <c r="AB177" s="342">
        <v>1358355</v>
      </c>
      <c r="AC177" s="342">
        <v>570000</v>
      </c>
      <c r="AD177" s="344">
        <v>1788937</v>
      </c>
      <c r="AE177" s="344">
        <v>13758</v>
      </c>
      <c r="AF177" s="343"/>
      <c r="AG177" s="344">
        <v>753015.9</v>
      </c>
      <c r="AH177" s="344">
        <v>186263.76</v>
      </c>
      <c r="AI177" s="343"/>
      <c r="AJ177" s="343"/>
      <c r="AK177" s="343"/>
      <c r="AL177" s="344">
        <v>88645.71</v>
      </c>
      <c r="AM177" s="332">
        <f t="shared" si="19"/>
        <v>733946.46</v>
      </c>
      <c r="AN177" s="345">
        <f t="shared" si="20"/>
        <v>69203.849999999991</v>
      </c>
      <c r="AO177" s="346">
        <f t="shared" si="21"/>
        <v>664742.61</v>
      </c>
      <c r="AP177" s="347">
        <f t="shared" si="22"/>
        <v>2840863.42</v>
      </c>
      <c r="AQ177" s="348">
        <f t="shared" si="23"/>
        <v>2830620.37</v>
      </c>
      <c r="AR177" s="257">
        <f t="shared" si="18"/>
        <v>10243.049999999814</v>
      </c>
      <c r="AS177" s="288" t="s">
        <v>18</v>
      </c>
    </row>
    <row r="178" spans="1:45" s="291" customFormat="1" ht="17.399999999999999" thickBot="1" x14ac:dyDescent="0.55000000000000004">
      <c r="A178" s="245" t="s">
        <v>333</v>
      </c>
      <c r="B178" s="245" t="s">
        <v>50</v>
      </c>
      <c r="C178" s="283">
        <v>4653</v>
      </c>
      <c r="D178" s="284" t="s">
        <v>979</v>
      </c>
      <c r="E178" t="s">
        <v>2769</v>
      </c>
      <c r="F178" s="321">
        <v>625235.86</v>
      </c>
      <c r="G178" s="321">
        <v>18123</v>
      </c>
      <c r="H178" s="321">
        <v>219280.71</v>
      </c>
      <c r="I178" s="320"/>
      <c r="J178"/>
      <c r="K178" s="319">
        <v>7473690</v>
      </c>
      <c r="L178" s="319">
        <v>4115887.81</v>
      </c>
      <c r="M178"/>
      <c r="N178"/>
      <c r="O178" s="319">
        <v>0</v>
      </c>
      <c r="P178" s="329">
        <v>139223.19</v>
      </c>
      <c r="Q178" s="328"/>
      <c r="R178" s="329">
        <v>134.49</v>
      </c>
      <c r="S178" s="328"/>
      <c r="T178"/>
      <c r="U178"/>
      <c r="V178" s="319">
        <v>12708358.800000001</v>
      </c>
      <c r="W178"/>
      <c r="X178" s="342">
        <v>1741137.58</v>
      </c>
      <c r="Y178" s="342">
        <v>378315.61</v>
      </c>
      <c r="Z178" s="342">
        <v>1194.77</v>
      </c>
      <c r="AA178" s="341"/>
      <c r="AB178" s="342">
        <v>2249263.2999999998</v>
      </c>
      <c r="AC178" s="342">
        <v>135000</v>
      </c>
      <c r="AD178" s="344">
        <v>2865731.3</v>
      </c>
      <c r="AE178" s="343"/>
      <c r="AF178" s="344">
        <v>19554</v>
      </c>
      <c r="AG178" s="344">
        <v>1020189.82</v>
      </c>
      <c r="AH178" s="344">
        <v>848338.02</v>
      </c>
      <c r="AI178" s="343"/>
      <c r="AJ178" s="343"/>
      <c r="AK178" s="344">
        <v>12266.66</v>
      </c>
      <c r="AL178" s="344">
        <v>134330.56</v>
      </c>
      <c r="AM178" s="332">
        <f t="shared" si="19"/>
        <v>862639.57</v>
      </c>
      <c r="AN178" s="345">
        <f t="shared" si="20"/>
        <v>139357.68</v>
      </c>
      <c r="AO178" s="346">
        <f t="shared" si="21"/>
        <v>723281.8899999999</v>
      </c>
      <c r="AP178" s="347">
        <f t="shared" si="22"/>
        <v>4504911.26</v>
      </c>
      <c r="AQ178" s="348">
        <f t="shared" si="23"/>
        <v>4900410.3599999994</v>
      </c>
      <c r="AR178" s="289">
        <f t="shared" si="18"/>
        <v>-395499.09999999963</v>
      </c>
      <c r="AS178" s="290"/>
    </row>
    <row r="179" spans="1:45" ht="17.399999999999999" thickBot="1" x14ac:dyDescent="0.55000000000000004">
      <c r="A179" s="245" t="s">
        <v>333</v>
      </c>
      <c r="B179" s="245" t="s">
        <v>50</v>
      </c>
      <c r="C179" s="283">
        <v>4479</v>
      </c>
      <c r="D179" s="284" t="s">
        <v>980</v>
      </c>
      <c r="E179" t="s">
        <v>19</v>
      </c>
      <c r="F179" s="321">
        <v>952660.09</v>
      </c>
      <c r="G179" s="321">
        <v>32128.55</v>
      </c>
      <c r="H179" s="321">
        <v>114838.01</v>
      </c>
      <c r="I179" s="320"/>
      <c r="J179"/>
      <c r="K179" s="319">
        <v>78359.839999999997</v>
      </c>
      <c r="L179" s="319">
        <v>142940.53</v>
      </c>
      <c r="M179"/>
      <c r="N179"/>
      <c r="O179" s="319">
        <v>0</v>
      </c>
      <c r="P179" s="329">
        <v>38024.300000000003</v>
      </c>
      <c r="Q179" s="329">
        <v>5040</v>
      </c>
      <c r="R179" s="329">
        <v>572.75</v>
      </c>
      <c r="S179" s="328"/>
      <c r="T179" s="319">
        <v>135000</v>
      </c>
      <c r="U179"/>
      <c r="V179" s="319">
        <v>-1681192.13</v>
      </c>
      <c r="W179" s="319">
        <v>3101018.9</v>
      </c>
      <c r="X179" s="342">
        <v>900228.05</v>
      </c>
      <c r="Y179" s="342">
        <v>554000</v>
      </c>
      <c r="Z179" s="342">
        <v>1158.31</v>
      </c>
      <c r="AA179" s="341"/>
      <c r="AB179" s="341"/>
      <c r="AC179" s="342">
        <v>1922257.83</v>
      </c>
      <c r="AD179" s="344">
        <v>2410393</v>
      </c>
      <c r="AE179" s="344">
        <v>14250</v>
      </c>
      <c r="AF179" s="343"/>
      <c r="AG179" s="344">
        <v>739803.56</v>
      </c>
      <c r="AH179" s="344">
        <v>285328.24</v>
      </c>
      <c r="AI179" s="343"/>
      <c r="AJ179" s="343"/>
      <c r="AK179" s="343"/>
      <c r="AL179" s="344">
        <v>205406.19</v>
      </c>
      <c r="AM179" s="332">
        <f t="shared" si="19"/>
        <v>1099626.6499999999</v>
      </c>
      <c r="AN179" s="345">
        <f t="shared" si="20"/>
        <v>43637.05</v>
      </c>
      <c r="AO179" s="346">
        <f t="shared" si="21"/>
        <v>1055989.5999999999</v>
      </c>
      <c r="AP179" s="347">
        <f t="shared" si="22"/>
        <v>3377644.1900000004</v>
      </c>
      <c r="AQ179" s="348">
        <f t="shared" si="23"/>
        <v>3655180.9899999998</v>
      </c>
      <c r="AR179" s="257">
        <f t="shared" si="18"/>
        <v>-277536.79999999935</v>
      </c>
      <c r="AS179" s="292" t="s">
        <v>19</v>
      </c>
    </row>
    <row r="180" spans="1:45" ht="17.399999999999999" thickBot="1" x14ac:dyDescent="0.55000000000000004">
      <c r="A180" s="245" t="s">
        <v>333</v>
      </c>
      <c r="B180" s="245" t="s">
        <v>50</v>
      </c>
      <c r="C180" s="283">
        <v>5054</v>
      </c>
      <c r="D180" s="284" t="s">
        <v>981</v>
      </c>
      <c r="E180" t="s">
        <v>20</v>
      </c>
      <c r="F180" s="321">
        <v>651528.82999999996</v>
      </c>
      <c r="G180" s="321">
        <v>24273.39</v>
      </c>
      <c r="H180" s="321">
        <v>190196.64</v>
      </c>
      <c r="I180" s="320"/>
      <c r="J180"/>
      <c r="K180" s="319">
        <v>162152.46</v>
      </c>
      <c r="L180" s="319">
        <v>766473.04</v>
      </c>
      <c r="M180"/>
      <c r="N180"/>
      <c r="O180" s="319">
        <v>2750</v>
      </c>
      <c r="P180" s="329">
        <v>154212.31</v>
      </c>
      <c r="Q180" s="329">
        <v>80400</v>
      </c>
      <c r="R180" s="329">
        <v>35.51</v>
      </c>
      <c r="S180" s="328"/>
      <c r="T180" s="319">
        <v>10000</v>
      </c>
      <c r="U180"/>
      <c r="V180" s="319">
        <v>1796133.59</v>
      </c>
      <c r="W180" s="319">
        <v>254405.43</v>
      </c>
      <c r="X180" s="342">
        <v>1255596.8500000001</v>
      </c>
      <c r="Y180" s="341"/>
      <c r="Z180" s="342">
        <v>981.48</v>
      </c>
      <c r="AA180" s="342">
        <v>3010</v>
      </c>
      <c r="AB180" s="342">
        <v>1573121.13</v>
      </c>
      <c r="AC180" s="342">
        <v>60000</v>
      </c>
      <c r="AD180" s="344">
        <v>2070616.13</v>
      </c>
      <c r="AE180" s="344">
        <v>15948</v>
      </c>
      <c r="AF180" s="343"/>
      <c r="AG180" s="344">
        <v>830004.81</v>
      </c>
      <c r="AH180" s="344">
        <v>357379.62</v>
      </c>
      <c r="AI180" s="343"/>
      <c r="AJ180" s="343"/>
      <c r="AK180" s="344">
        <v>3800</v>
      </c>
      <c r="AL180" s="344">
        <v>118273.38</v>
      </c>
      <c r="AM180" s="332">
        <f t="shared" si="19"/>
        <v>865998.86</v>
      </c>
      <c r="AN180" s="345">
        <f t="shared" si="20"/>
        <v>234647.82</v>
      </c>
      <c r="AO180" s="346">
        <f t="shared" si="21"/>
        <v>631351.04000000004</v>
      </c>
      <c r="AP180" s="347">
        <f t="shared" si="22"/>
        <v>2892709.46</v>
      </c>
      <c r="AQ180" s="348">
        <f t="shared" si="23"/>
        <v>3396021.94</v>
      </c>
      <c r="AR180" s="257">
        <f t="shared" si="18"/>
        <v>-503312.48</v>
      </c>
      <c r="AS180" s="288" t="s">
        <v>20</v>
      </c>
    </row>
    <row r="181" spans="1:45" ht="17.399999999999999" thickBot="1" x14ac:dyDescent="0.55000000000000004">
      <c r="A181" s="245" t="s">
        <v>333</v>
      </c>
      <c r="B181" s="245" t="s">
        <v>50</v>
      </c>
      <c r="C181" s="283">
        <v>5698</v>
      </c>
      <c r="D181" s="284" t="s">
        <v>982</v>
      </c>
      <c r="E181" t="s">
        <v>21</v>
      </c>
      <c r="F181" s="321">
        <v>854467.28</v>
      </c>
      <c r="G181" s="321">
        <v>35874.74</v>
      </c>
      <c r="H181" s="321">
        <v>191583.97</v>
      </c>
      <c r="I181" s="320"/>
      <c r="J181"/>
      <c r="K181" s="319">
        <v>5</v>
      </c>
      <c r="L181" s="319">
        <v>567788.91</v>
      </c>
      <c r="M181"/>
      <c r="N181"/>
      <c r="O181" s="319">
        <v>4900</v>
      </c>
      <c r="P181" s="329">
        <v>77814.19</v>
      </c>
      <c r="Q181" s="329">
        <v>215800</v>
      </c>
      <c r="R181" s="329">
        <v>50000</v>
      </c>
      <c r="S181" s="328"/>
      <c r="T181"/>
      <c r="U181"/>
      <c r="V181" s="319">
        <v>-3046300.76</v>
      </c>
      <c r="W181" s="319">
        <v>4470863.96</v>
      </c>
      <c r="X181" s="342">
        <v>1292565.81</v>
      </c>
      <c r="Y181" s="341"/>
      <c r="Z181" s="342">
        <v>1155.56</v>
      </c>
      <c r="AA181" s="342">
        <v>261</v>
      </c>
      <c r="AB181" s="342">
        <v>1709240.4</v>
      </c>
      <c r="AC181" s="342">
        <v>152000</v>
      </c>
      <c r="AD181" s="344">
        <v>2117618.9</v>
      </c>
      <c r="AE181" s="344">
        <v>18428</v>
      </c>
      <c r="AF181" s="343"/>
      <c r="AG181" s="344">
        <v>765987.89</v>
      </c>
      <c r="AH181" s="344">
        <v>133869.28</v>
      </c>
      <c r="AI181" s="343"/>
      <c r="AJ181" s="343"/>
      <c r="AK181" s="343"/>
      <c r="AL181" s="344">
        <v>242676.19</v>
      </c>
      <c r="AM181" s="332">
        <f t="shared" si="19"/>
        <v>1081925.99</v>
      </c>
      <c r="AN181" s="345">
        <f t="shared" si="20"/>
        <v>343614.19</v>
      </c>
      <c r="AO181" s="346">
        <f t="shared" si="21"/>
        <v>738311.8</v>
      </c>
      <c r="AP181" s="347">
        <f t="shared" si="22"/>
        <v>3155222.77</v>
      </c>
      <c r="AQ181" s="348">
        <f t="shared" si="23"/>
        <v>3278580.26</v>
      </c>
      <c r="AR181" s="257">
        <f t="shared" si="18"/>
        <v>-123357.48999999976</v>
      </c>
      <c r="AS181" s="288" t="s">
        <v>21</v>
      </c>
    </row>
    <row r="182" spans="1:45" ht="17.399999999999999" thickBot="1" x14ac:dyDescent="0.55000000000000004">
      <c r="A182" s="245" t="s">
        <v>333</v>
      </c>
      <c r="B182" s="245" t="s">
        <v>50</v>
      </c>
      <c r="C182" s="283">
        <v>5218</v>
      </c>
      <c r="D182" s="284" t="s">
        <v>983</v>
      </c>
      <c r="E182" t="s">
        <v>22</v>
      </c>
      <c r="F182" s="321">
        <v>607791.14</v>
      </c>
      <c r="G182" s="321">
        <v>34644.25</v>
      </c>
      <c r="H182" s="321">
        <v>196874.01</v>
      </c>
      <c r="I182" s="320"/>
      <c r="J182"/>
      <c r="K182" s="319">
        <v>38720.35</v>
      </c>
      <c r="L182" s="319">
        <v>164440.82</v>
      </c>
      <c r="M182"/>
      <c r="N182"/>
      <c r="O182" s="319">
        <v>39569.300000000003</v>
      </c>
      <c r="P182" s="329">
        <v>76132.039999999994</v>
      </c>
      <c r="Q182" s="329">
        <v>4960</v>
      </c>
      <c r="R182" s="329">
        <v>0</v>
      </c>
      <c r="S182" s="328"/>
      <c r="T182"/>
      <c r="U182"/>
      <c r="V182" s="319">
        <v>445547.73</v>
      </c>
      <c r="W182" s="319">
        <v>1315785.06</v>
      </c>
      <c r="X182" s="342">
        <v>1107399.3899999999</v>
      </c>
      <c r="Y182" s="341"/>
      <c r="Z182" s="342">
        <v>1229.8399999999999</v>
      </c>
      <c r="AA182" s="342">
        <v>1910</v>
      </c>
      <c r="AB182" s="342">
        <v>1729115.4</v>
      </c>
      <c r="AC182" s="342">
        <v>123200</v>
      </c>
      <c r="AD182" s="344">
        <v>2328383.4</v>
      </c>
      <c r="AE182" s="344">
        <v>31823</v>
      </c>
      <c r="AF182" s="343"/>
      <c r="AG182" s="344">
        <v>979176.45</v>
      </c>
      <c r="AH182" s="344">
        <v>362732.46</v>
      </c>
      <c r="AI182" s="343"/>
      <c r="AJ182" s="343"/>
      <c r="AK182" s="343"/>
      <c r="AL182" s="344">
        <v>100262.88</v>
      </c>
      <c r="AM182" s="332">
        <f t="shared" si="19"/>
        <v>839309.4</v>
      </c>
      <c r="AN182" s="345">
        <f t="shared" si="20"/>
        <v>81092.039999999994</v>
      </c>
      <c r="AO182" s="346">
        <f t="shared" si="21"/>
        <v>758217.36</v>
      </c>
      <c r="AP182" s="347">
        <f t="shared" si="22"/>
        <v>2962854.63</v>
      </c>
      <c r="AQ182" s="348">
        <f t="shared" si="23"/>
        <v>3802378.1899999995</v>
      </c>
      <c r="AR182" s="257">
        <f t="shared" si="18"/>
        <v>-839523.55999999959</v>
      </c>
      <c r="AS182" s="288" t="s">
        <v>22</v>
      </c>
    </row>
    <row r="183" spans="1:45" ht="17.399999999999999" thickBot="1" x14ac:dyDescent="0.55000000000000004">
      <c r="A183" s="245" t="s">
        <v>333</v>
      </c>
      <c r="B183" s="245" t="s">
        <v>50</v>
      </c>
      <c r="C183" s="283">
        <v>6468</v>
      </c>
      <c r="D183" s="284" t="s">
        <v>984</v>
      </c>
      <c r="E183" t="s">
        <v>23</v>
      </c>
      <c r="F183" s="321">
        <v>946970.08</v>
      </c>
      <c r="G183" s="321">
        <v>5238.5</v>
      </c>
      <c r="H183" s="321">
        <v>333864.71000000002</v>
      </c>
      <c r="I183" s="320"/>
      <c r="J183"/>
      <c r="K183" s="319">
        <v>780929.24</v>
      </c>
      <c r="L183" s="319">
        <v>294073.34000000003</v>
      </c>
      <c r="M183"/>
      <c r="N183"/>
      <c r="O183" s="319">
        <v>1900</v>
      </c>
      <c r="P183" s="329">
        <v>65391.75</v>
      </c>
      <c r="Q183" s="329">
        <v>155200</v>
      </c>
      <c r="R183" s="329">
        <v>91.86</v>
      </c>
      <c r="S183" s="328"/>
      <c r="T183"/>
      <c r="U183"/>
      <c r="V183" s="319">
        <v>1629149.23</v>
      </c>
      <c r="W183" s="319">
        <v>1137972.49</v>
      </c>
      <c r="X183" s="342">
        <v>1148076.1000000001</v>
      </c>
      <c r="Y183" s="341"/>
      <c r="Z183" s="342">
        <v>1334.36</v>
      </c>
      <c r="AA183" s="342">
        <v>1430</v>
      </c>
      <c r="AB183" s="342">
        <v>1785347.4</v>
      </c>
      <c r="AC183" s="342">
        <v>79800</v>
      </c>
      <c r="AD183" s="344">
        <v>2221594.4</v>
      </c>
      <c r="AE183" s="344">
        <v>17130</v>
      </c>
      <c r="AF183" s="344">
        <v>7608</v>
      </c>
      <c r="AG183" s="344">
        <v>945002.17</v>
      </c>
      <c r="AH183" s="344">
        <v>171347.25</v>
      </c>
      <c r="AI183" s="343"/>
      <c r="AJ183" s="343"/>
      <c r="AK183" s="343"/>
      <c r="AL183" s="344">
        <v>281935.5</v>
      </c>
      <c r="AM183" s="332">
        <f t="shared" si="19"/>
        <v>1286073.29</v>
      </c>
      <c r="AN183" s="345">
        <f t="shared" si="20"/>
        <v>220683.61</v>
      </c>
      <c r="AO183" s="346">
        <f t="shared" si="21"/>
        <v>1065389.6800000002</v>
      </c>
      <c r="AP183" s="347">
        <f t="shared" si="22"/>
        <v>3015987.8600000003</v>
      </c>
      <c r="AQ183" s="348">
        <f t="shared" si="23"/>
        <v>3644617.32</v>
      </c>
      <c r="AR183" s="257">
        <f t="shared" si="18"/>
        <v>-628629.4599999995</v>
      </c>
      <c r="AS183" s="288" t="s">
        <v>23</v>
      </c>
    </row>
    <row r="184" spans="1:45" ht="17.399999999999999" thickBot="1" x14ac:dyDescent="0.55000000000000004">
      <c r="A184" s="245" t="s">
        <v>333</v>
      </c>
      <c r="B184" s="245" t="s">
        <v>50</v>
      </c>
      <c r="C184" s="283">
        <v>8206</v>
      </c>
      <c r="D184" s="284" t="s">
        <v>985</v>
      </c>
      <c r="E184" t="s">
        <v>24</v>
      </c>
      <c r="F184" s="321">
        <v>1241495.17</v>
      </c>
      <c r="G184" s="321">
        <v>7826.48</v>
      </c>
      <c r="H184" s="321">
        <v>159242.38</v>
      </c>
      <c r="I184" s="320"/>
      <c r="J184"/>
      <c r="K184" s="319">
        <v>1999069.4</v>
      </c>
      <c r="L184" s="319">
        <v>767431.9</v>
      </c>
      <c r="M184"/>
      <c r="N184"/>
      <c r="O184" s="319">
        <v>9000</v>
      </c>
      <c r="P184" s="329">
        <v>193148.26</v>
      </c>
      <c r="Q184" s="329">
        <v>26340</v>
      </c>
      <c r="R184" s="329">
        <v>1492.6</v>
      </c>
      <c r="S184" s="328"/>
      <c r="T184" s="319">
        <v>294940</v>
      </c>
      <c r="U184"/>
      <c r="V184" s="319">
        <v>2692341.31</v>
      </c>
      <c r="W184" s="319">
        <v>1899168.01</v>
      </c>
      <c r="X184" s="342">
        <v>1520443.81</v>
      </c>
      <c r="Y184" s="341"/>
      <c r="Z184" s="342">
        <v>2100.64</v>
      </c>
      <c r="AA184" s="342">
        <v>1590</v>
      </c>
      <c r="AB184" s="342">
        <v>1257317.2</v>
      </c>
      <c r="AC184" s="342">
        <v>61200</v>
      </c>
      <c r="AD184" s="344">
        <v>2068809.2</v>
      </c>
      <c r="AE184" s="344">
        <v>34768</v>
      </c>
      <c r="AF184" s="343"/>
      <c r="AG184" s="344">
        <v>1252323.0900000001</v>
      </c>
      <c r="AH184" s="344">
        <v>293580.79999999999</v>
      </c>
      <c r="AI184" s="343"/>
      <c r="AJ184" s="343"/>
      <c r="AK184" s="343"/>
      <c r="AL184" s="344">
        <v>134535.41</v>
      </c>
      <c r="AM184" s="332">
        <f t="shared" si="19"/>
        <v>1408564.0299999998</v>
      </c>
      <c r="AN184" s="345">
        <f t="shared" si="20"/>
        <v>220980.86000000002</v>
      </c>
      <c r="AO184" s="346">
        <f t="shared" si="21"/>
        <v>1187583.1699999997</v>
      </c>
      <c r="AP184" s="347">
        <f t="shared" si="22"/>
        <v>2842651.65</v>
      </c>
      <c r="AQ184" s="348">
        <f t="shared" si="23"/>
        <v>3784016.5</v>
      </c>
      <c r="AR184" s="257">
        <f t="shared" si="18"/>
        <v>-941364.85000000009</v>
      </c>
      <c r="AS184" s="288" t="s">
        <v>24</v>
      </c>
    </row>
    <row r="185" spans="1:45" ht="17.399999999999999" thickBot="1" x14ac:dyDescent="0.55000000000000004">
      <c r="A185" s="245" t="s">
        <v>333</v>
      </c>
      <c r="B185" s="245" t="s">
        <v>50</v>
      </c>
      <c r="C185" s="283">
        <v>4682</v>
      </c>
      <c r="D185" s="284" t="s">
        <v>986</v>
      </c>
      <c r="E185" t="s">
        <v>25</v>
      </c>
      <c r="F185" s="321">
        <v>189293.3</v>
      </c>
      <c r="G185" s="321">
        <v>13968.14</v>
      </c>
      <c r="H185" s="321">
        <v>197800.85</v>
      </c>
      <c r="I185" s="320"/>
      <c r="J185"/>
      <c r="K185" s="319">
        <v>1578411.44</v>
      </c>
      <c r="L185" s="319">
        <v>271890.28000000003</v>
      </c>
      <c r="M185"/>
      <c r="N185"/>
      <c r="O185" s="319">
        <v>3760</v>
      </c>
      <c r="P185" s="329">
        <v>123214.47</v>
      </c>
      <c r="Q185" s="329">
        <v>5040</v>
      </c>
      <c r="R185" s="329">
        <v>16960</v>
      </c>
      <c r="S185" s="328"/>
      <c r="T185"/>
      <c r="U185"/>
      <c r="V185" s="319">
        <v>-1432704.87</v>
      </c>
      <c r="W185" s="319">
        <v>4128965.53</v>
      </c>
      <c r="X185" s="342">
        <v>892583.86</v>
      </c>
      <c r="Y185" s="341"/>
      <c r="Z185" s="342">
        <v>446.27</v>
      </c>
      <c r="AA185" s="342">
        <v>790</v>
      </c>
      <c r="AB185" s="342">
        <v>932101.5</v>
      </c>
      <c r="AC185" s="342">
        <v>42600</v>
      </c>
      <c r="AD185" s="344">
        <v>1375246.5</v>
      </c>
      <c r="AE185" s="344">
        <v>7828</v>
      </c>
      <c r="AF185" s="344">
        <v>9560</v>
      </c>
      <c r="AG185" s="344">
        <v>809473.87</v>
      </c>
      <c r="AH185" s="344">
        <v>204428.62</v>
      </c>
      <c r="AI185" s="343"/>
      <c r="AJ185" s="343"/>
      <c r="AK185" s="343"/>
      <c r="AL185" s="344">
        <v>55855.76</v>
      </c>
      <c r="AM185" s="332">
        <f t="shared" si="19"/>
        <v>401062.29000000004</v>
      </c>
      <c r="AN185" s="345">
        <f t="shared" si="20"/>
        <v>145214.47</v>
      </c>
      <c r="AO185" s="346">
        <f t="shared" si="21"/>
        <v>255847.82000000004</v>
      </c>
      <c r="AP185" s="347">
        <f t="shared" si="22"/>
        <v>1868521.63</v>
      </c>
      <c r="AQ185" s="348">
        <f t="shared" si="23"/>
        <v>2462392.75</v>
      </c>
      <c r="AR185" s="257">
        <f t="shared" si="18"/>
        <v>-593871.12000000011</v>
      </c>
      <c r="AS185" s="288" t="s">
        <v>25</v>
      </c>
    </row>
    <row r="186" spans="1:45" ht="17.399999999999999" thickBot="1" x14ac:dyDescent="0.55000000000000004">
      <c r="A186" s="245" t="s">
        <v>333</v>
      </c>
      <c r="B186" s="245" t="s">
        <v>50</v>
      </c>
      <c r="C186" s="283">
        <v>5558</v>
      </c>
      <c r="D186" s="284" t="s">
        <v>987</v>
      </c>
      <c r="E186" t="s">
        <v>26</v>
      </c>
      <c r="F186" s="321">
        <v>591100.80000000005</v>
      </c>
      <c r="G186" s="321">
        <v>5900</v>
      </c>
      <c r="H186" s="321">
        <v>130405.2</v>
      </c>
      <c r="I186" s="320"/>
      <c r="J186"/>
      <c r="K186" s="319">
        <v>227790.58</v>
      </c>
      <c r="L186" s="319">
        <v>641891.6</v>
      </c>
      <c r="M186"/>
      <c r="N186"/>
      <c r="O186" s="319">
        <v>6000</v>
      </c>
      <c r="P186" s="329">
        <v>83427.3</v>
      </c>
      <c r="Q186" s="329">
        <v>98610</v>
      </c>
      <c r="R186" s="329">
        <v>0</v>
      </c>
      <c r="S186" s="328"/>
      <c r="T186" s="319">
        <v>0</v>
      </c>
      <c r="U186"/>
      <c r="V186" s="319">
        <v>-52031.78</v>
      </c>
      <c r="W186" s="319">
        <v>1898710.57</v>
      </c>
      <c r="X186" s="342">
        <v>975285.47</v>
      </c>
      <c r="Y186" s="342">
        <v>33600</v>
      </c>
      <c r="Z186" s="342">
        <v>856.71</v>
      </c>
      <c r="AA186" s="342">
        <v>1420</v>
      </c>
      <c r="AB186" s="342">
        <v>1838089.6</v>
      </c>
      <c r="AC186" s="342">
        <v>72600</v>
      </c>
      <c r="AD186" s="344">
        <v>2363801.6000000001</v>
      </c>
      <c r="AE186" s="344">
        <v>21165</v>
      </c>
      <c r="AF186" s="344">
        <v>7838</v>
      </c>
      <c r="AG186" s="344">
        <v>744638.26</v>
      </c>
      <c r="AH186" s="344">
        <v>89639.4</v>
      </c>
      <c r="AI186" s="343"/>
      <c r="AJ186" s="343"/>
      <c r="AK186" s="343"/>
      <c r="AL186" s="344">
        <v>132397.43</v>
      </c>
      <c r="AM186" s="332">
        <f t="shared" si="19"/>
        <v>727406</v>
      </c>
      <c r="AN186" s="345">
        <f t="shared" si="20"/>
        <v>182037.3</v>
      </c>
      <c r="AO186" s="346">
        <f t="shared" si="21"/>
        <v>545368.69999999995</v>
      </c>
      <c r="AP186" s="347">
        <f t="shared" si="22"/>
        <v>2921851.7800000003</v>
      </c>
      <c r="AQ186" s="348">
        <f t="shared" si="23"/>
        <v>3359479.6900000004</v>
      </c>
      <c r="AR186" s="257">
        <f t="shared" si="18"/>
        <v>-437627.91000000015</v>
      </c>
      <c r="AS186" s="288" t="s">
        <v>26</v>
      </c>
    </row>
    <row r="187" spans="1:45" ht="17.399999999999999" thickBot="1" x14ac:dyDescent="0.55000000000000004">
      <c r="A187" s="245" t="s">
        <v>333</v>
      </c>
      <c r="B187" s="245" t="s">
        <v>50</v>
      </c>
      <c r="C187" s="283">
        <v>4731</v>
      </c>
      <c r="D187" s="284" t="s">
        <v>988</v>
      </c>
      <c r="E187" t="s">
        <v>27</v>
      </c>
      <c r="F187" s="321">
        <v>594086.57999999996</v>
      </c>
      <c r="G187" s="321">
        <v>13036.34</v>
      </c>
      <c r="H187" s="321">
        <v>138110.19</v>
      </c>
      <c r="I187" s="320"/>
      <c r="J187"/>
      <c r="K187" s="319">
        <v>219080.82</v>
      </c>
      <c r="L187" s="319">
        <v>82675.67</v>
      </c>
      <c r="M187"/>
      <c r="N187"/>
      <c r="O187" s="319">
        <v>7500</v>
      </c>
      <c r="P187" s="329">
        <v>53096.08</v>
      </c>
      <c r="Q187" s="329">
        <v>84670</v>
      </c>
      <c r="R187" s="329">
        <v>45.23</v>
      </c>
      <c r="S187" s="328"/>
      <c r="T187"/>
      <c r="U187"/>
      <c r="V187" s="319">
        <v>-936834.33</v>
      </c>
      <c r="W187" s="319">
        <v>2242933.0699999998</v>
      </c>
      <c r="X187" s="342">
        <v>878454.25</v>
      </c>
      <c r="Y187" s="342">
        <v>30300</v>
      </c>
      <c r="Z187" s="342">
        <v>797.38</v>
      </c>
      <c r="AA187" s="342">
        <v>610</v>
      </c>
      <c r="AB187" s="342">
        <v>1294284.8</v>
      </c>
      <c r="AC187" s="342">
        <v>90700</v>
      </c>
      <c r="AD187" s="344">
        <v>1783244.8</v>
      </c>
      <c r="AE187" s="344">
        <v>12158</v>
      </c>
      <c r="AF187" s="343"/>
      <c r="AG187" s="344">
        <v>664000.4</v>
      </c>
      <c r="AH187" s="344">
        <v>159405.57999999999</v>
      </c>
      <c r="AI187" s="343"/>
      <c r="AJ187" s="343"/>
      <c r="AK187" s="343"/>
      <c r="AL187" s="344">
        <v>80758.100000000006</v>
      </c>
      <c r="AM187" s="332">
        <f t="shared" si="19"/>
        <v>745233.10999999987</v>
      </c>
      <c r="AN187" s="345">
        <f t="shared" si="20"/>
        <v>137811.31000000003</v>
      </c>
      <c r="AO187" s="346">
        <f t="shared" si="21"/>
        <v>607421.79999999981</v>
      </c>
      <c r="AP187" s="347">
        <f t="shared" si="22"/>
        <v>2295146.4300000002</v>
      </c>
      <c r="AQ187" s="348">
        <f t="shared" si="23"/>
        <v>2699566.8800000004</v>
      </c>
      <c r="AR187" s="257">
        <f t="shared" si="18"/>
        <v>-404420.45000000019</v>
      </c>
      <c r="AS187" s="288" t="s">
        <v>27</v>
      </c>
    </row>
    <row r="188" spans="1:45" ht="17.399999999999999" thickBot="1" x14ac:dyDescent="0.55000000000000004">
      <c r="A188" s="245" t="s">
        <v>333</v>
      </c>
      <c r="B188" s="245" t="s">
        <v>50</v>
      </c>
      <c r="C188" s="283">
        <v>3338</v>
      </c>
      <c r="D188" s="284" t="s">
        <v>989</v>
      </c>
      <c r="E188" t="s">
        <v>2811</v>
      </c>
      <c r="F188" s="321">
        <v>221205.97</v>
      </c>
      <c r="G188" s="321">
        <v>10700</v>
      </c>
      <c r="H188" s="321">
        <v>132636.96</v>
      </c>
      <c r="I188" s="320"/>
      <c r="J188"/>
      <c r="K188" s="319">
        <v>620009.94999999995</v>
      </c>
      <c r="L188" s="319">
        <v>348693</v>
      </c>
      <c r="M188"/>
      <c r="N188"/>
      <c r="O188" s="319">
        <v>17600</v>
      </c>
      <c r="P188" s="329">
        <v>54814</v>
      </c>
      <c r="Q188" s="329">
        <v>3040</v>
      </c>
      <c r="R188" s="329">
        <v>0</v>
      </c>
      <c r="S188" s="328"/>
      <c r="T188"/>
      <c r="U188"/>
      <c r="V188" s="319">
        <v>-2224846.98</v>
      </c>
      <c r="W188" s="319">
        <v>3605471.06</v>
      </c>
      <c r="X188" s="342">
        <v>824496.69</v>
      </c>
      <c r="Y188" s="341"/>
      <c r="Z188" s="342">
        <v>266.8</v>
      </c>
      <c r="AA188" s="342">
        <v>1380</v>
      </c>
      <c r="AB188" s="342">
        <v>1049634.3999999999</v>
      </c>
      <c r="AC188" s="342">
        <v>208800</v>
      </c>
      <c r="AD188" s="344">
        <v>1467071.4</v>
      </c>
      <c r="AE188" s="344">
        <v>17808</v>
      </c>
      <c r="AF188" s="343"/>
      <c r="AG188" s="344">
        <v>410881.83</v>
      </c>
      <c r="AH188" s="344">
        <v>224386.86</v>
      </c>
      <c r="AI188" s="343"/>
      <c r="AJ188" s="343"/>
      <c r="AK188" s="343"/>
      <c r="AL188" s="344">
        <v>87262</v>
      </c>
      <c r="AM188" s="332">
        <f t="shared" si="19"/>
        <v>364542.93</v>
      </c>
      <c r="AN188" s="345">
        <f t="shared" si="20"/>
        <v>57854</v>
      </c>
      <c r="AO188" s="346">
        <f t="shared" si="21"/>
        <v>306688.93</v>
      </c>
      <c r="AP188" s="347">
        <f t="shared" si="22"/>
        <v>2084577.89</v>
      </c>
      <c r="AQ188" s="348">
        <f t="shared" si="23"/>
        <v>2207410.09</v>
      </c>
      <c r="AR188" s="257">
        <f t="shared" si="18"/>
        <v>-122832.19999999995</v>
      </c>
      <c r="AS188" s="288" t="s">
        <v>28</v>
      </c>
    </row>
    <row r="189" spans="1:45" s="282" customFormat="1" ht="14.4" thickBot="1" x14ac:dyDescent="0.3">
      <c r="A189" s="245" t="s">
        <v>333</v>
      </c>
      <c r="B189" s="245" t="s">
        <v>50</v>
      </c>
      <c r="C189" s="283">
        <v>6544</v>
      </c>
      <c r="D189" s="284" t="s">
        <v>990</v>
      </c>
      <c r="E189" t="s">
        <v>28</v>
      </c>
      <c r="F189" s="321">
        <v>1022995.02</v>
      </c>
      <c r="G189" s="321">
        <v>5828.75</v>
      </c>
      <c r="H189" s="321">
        <v>364711.28</v>
      </c>
      <c r="I189" s="320"/>
      <c r="J189"/>
      <c r="K189" s="319">
        <v>1713667.58</v>
      </c>
      <c r="L189" s="319">
        <v>305198</v>
      </c>
      <c r="M189"/>
      <c r="N189"/>
      <c r="O189" s="319">
        <v>1700</v>
      </c>
      <c r="P189" s="329">
        <v>67233.850000000006</v>
      </c>
      <c r="Q189" s="329">
        <v>6320</v>
      </c>
      <c r="R189" s="329">
        <v>401.56</v>
      </c>
      <c r="S189" s="328"/>
      <c r="T189" s="319">
        <v>20000</v>
      </c>
      <c r="U189"/>
      <c r="V189" s="319">
        <v>569591.1</v>
      </c>
      <c r="W189" s="319">
        <v>3600900</v>
      </c>
      <c r="X189" s="342">
        <v>944303.92</v>
      </c>
      <c r="Y189" s="341"/>
      <c r="Z189" s="342">
        <v>1629.33</v>
      </c>
      <c r="AA189" s="342">
        <v>2510</v>
      </c>
      <c r="AB189" s="342">
        <v>1226862.6000000001</v>
      </c>
      <c r="AC189" s="342">
        <v>97600</v>
      </c>
      <c r="AD189" s="344">
        <v>1729539.6</v>
      </c>
      <c r="AE189" s="344">
        <v>12258</v>
      </c>
      <c r="AF189" s="343"/>
      <c r="AG189" s="344">
        <v>863752.85</v>
      </c>
      <c r="AH189" s="344">
        <v>318440.96000000002</v>
      </c>
      <c r="AI189" s="343"/>
      <c r="AJ189" s="343"/>
      <c r="AK189" s="343"/>
      <c r="AL189" s="344">
        <v>202660.32</v>
      </c>
      <c r="AM189" s="332">
        <f t="shared" si="19"/>
        <v>1393535.05</v>
      </c>
      <c r="AN189" s="345">
        <f t="shared" si="20"/>
        <v>73955.41</v>
      </c>
      <c r="AO189" s="346">
        <f t="shared" si="21"/>
        <v>1319579.6400000001</v>
      </c>
      <c r="AP189" s="347">
        <f t="shared" si="22"/>
        <v>2272905.85</v>
      </c>
      <c r="AQ189" s="348">
        <f t="shared" si="23"/>
        <v>3126651.73</v>
      </c>
      <c r="AR189" s="257">
        <f t="shared" si="18"/>
        <v>-853745.87999999989</v>
      </c>
      <c r="AS189" s="281"/>
    </row>
    <row r="190" spans="1:45" ht="14.4" thickBot="1" x14ac:dyDescent="0.3">
      <c r="A190" s="245" t="s">
        <v>334</v>
      </c>
      <c r="B190" s="245" t="s">
        <v>51</v>
      </c>
      <c r="C190" s="283">
        <v>2511</v>
      </c>
      <c r="D190" s="284" t="s">
        <v>991</v>
      </c>
      <c r="E190" t="s">
        <v>2770</v>
      </c>
      <c r="F190" s="321">
        <v>865560.73</v>
      </c>
      <c r="G190" s="321">
        <v>7655</v>
      </c>
      <c r="H190" s="321">
        <v>151657.32999999999</v>
      </c>
      <c r="I190" s="320"/>
      <c r="J190"/>
      <c r="K190" s="319">
        <v>595443.6</v>
      </c>
      <c r="L190" s="319">
        <v>71606.91</v>
      </c>
      <c r="M190"/>
      <c r="N190"/>
      <c r="O190" s="319">
        <v>0</v>
      </c>
      <c r="P190" s="329">
        <v>-27230.15</v>
      </c>
      <c r="Q190" s="328"/>
      <c r="R190" s="329">
        <v>29206</v>
      </c>
      <c r="S190" s="328"/>
      <c r="T190"/>
      <c r="U190"/>
      <c r="V190" s="319">
        <v>-1660421.21</v>
      </c>
      <c r="W190" s="319">
        <v>2938659.03</v>
      </c>
      <c r="X190" s="342">
        <v>1175799.75</v>
      </c>
      <c r="Y190" s="342">
        <v>187630</v>
      </c>
      <c r="Z190" s="342">
        <v>559.41</v>
      </c>
      <c r="AA190" s="341"/>
      <c r="AB190" s="342">
        <v>1160851</v>
      </c>
      <c r="AC190" s="342">
        <v>1000</v>
      </c>
      <c r="AD190" s="344">
        <v>1481384</v>
      </c>
      <c r="AE190" s="343"/>
      <c r="AF190" s="343"/>
      <c r="AG190" s="344">
        <v>539132.79</v>
      </c>
      <c r="AH190" s="344">
        <v>54997.47</v>
      </c>
      <c r="AI190" s="343"/>
      <c r="AJ190" s="343"/>
      <c r="AK190" s="343"/>
      <c r="AL190" s="344">
        <v>38616</v>
      </c>
      <c r="AM190" s="332">
        <f t="shared" si="19"/>
        <v>1024873.0599999999</v>
      </c>
      <c r="AN190" s="345">
        <f t="shared" si="20"/>
        <v>1975.8499999999985</v>
      </c>
      <c r="AO190" s="346">
        <f t="shared" si="21"/>
        <v>1022897.21</v>
      </c>
      <c r="AP190" s="347">
        <f t="shared" si="22"/>
        <v>2525840.16</v>
      </c>
      <c r="AQ190" s="348">
        <f t="shared" si="23"/>
        <v>2114130.2599999998</v>
      </c>
      <c r="AR190" s="257">
        <f t="shared" si="18"/>
        <v>411709.90000000037</v>
      </c>
      <c r="AS190" s="282"/>
    </row>
    <row r="191" spans="1:45" ht="14.4" thickBot="1" x14ac:dyDescent="0.3">
      <c r="A191" s="245" t="s">
        <v>334</v>
      </c>
      <c r="B191" s="245" t="s">
        <v>51</v>
      </c>
      <c r="C191" s="283">
        <v>3129</v>
      </c>
      <c r="D191" s="284" t="s">
        <v>992</v>
      </c>
      <c r="E191" t="s">
        <v>2771</v>
      </c>
      <c r="F191" s="321">
        <v>290779.78000000003</v>
      </c>
      <c r="G191" s="321">
        <v>11075</v>
      </c>
      <c r="H191" s="321">
        <v>408645.12</v>
      </c>
      <c r="I191" s="320"/>
      <c r="J191"/>
      <c r="K191" s="319">
        <v>1764826.08</v>
      </c>
      <c r="L191" s="319">
        <v>656924.34</v>
      </c>
      <c r="M191"/>
      <c r="N191"/>
      <c r="O191" s="319">
        <v>-3440</v>
      </c>
      <c r="P191" s="329">
        <v>-11552.99</v>
      </c>
      <c r="Q191" s="328"/>
      <c r="R191" s="329">
        <v>-10586.36</v>
      </c>
      <c r="S191" s="328"/>
      <c r="T191"/>
      <c r="U191"/>
      <c r="V191" s="319">
        <v>2237582.9300000002</v>
      </c>
      <c r="W191" s="319">
        <v>578789.84</v>
      </c>
      <c r="X191" s="342">
        <v>795514.45</v>
      </c>
      <c r="Y191" s="341"/>
      <c r="Z191" s="342">
        <v>1439.03</v>
      </c>
      <c r="AA191" s="341"/>
      <c r="AB191" s="342">
        <v>863334.5</v>
      </c>
      <c r="AC191" s="342">
        <v>211900</v>
      </c>
      <c r="AD191" s="344">
        <v>1204431.5</v>
      </c>
      <c r="AE191" s="344">
        <v>2320</v>
      </c>
      <c r="AF191" s="344">
        <v>880</v>
      </c>
      <c r="AG191" s="344">
        <v>304791.7</v>
      </c>
      <c r="AH191" s="344">
        <v>18307.88</v>
      </c>
      <c r="AI191" s="343"/>
      <c r="AJ191" s="343"/>
      <c r="AK191" s="343"/>
      <c r="AL191" s="343"/>
      <c r="AM191" s="332">
        <f t="shared" si="19"/>
        <v>710499.9</v>
      </c>
      <c r="AN191" s="345">
        <f t="shared" si="20"/>
        <v>-22139.35</v>
      </c>
      <c r="AO191" s="346">
        <f t="shared" si="21"/>
        <v>732639.25</v>
      </c>
      <c r="AP191" s="347">
        <f t="shared" si="22"/>
        <v>1872187.98</v>
      </c>
      <c r="AQ191" s="348">
        <f t="shared" si="23"/>
        <v>1530731.0799999998</v>
      </c>
      <c r="AR191" s="257">
        <f t="shared" si="18"/>
        <v>341456.90000000014</v>
      </c>
    </row>
    <row r="192" spans="1:45" ht="14.4" thickBot="1" x14ac:dyDescent="0.3">
      <c r="A192" s="245" t="s">
        <v>334</v>
      </c>
      <c r="B192" s="245" t="s">
        <v>51</v>
      </c>
      <c r="C192" s="283">
        <v>5633</v>
      </c>
      <c r="D192" s="284" t="s">
        <v>993</v>
      </c>
      <c r="E192" t="s">
        <v>2772</v>
      </c>
      <c r="F192" s="321">
        <v>575276.36</v>
      </c>
      <c r="G192" s="321">
        <v>3600</v>
      </c>
      <c r="H192" s="321">
        <v>60601.33</v>
      </c>
      <c r="I192" s="320"/>
      <c r="J192"/>
      <c r="K192" s="319">
        <v>2258917.12</v>
      </c>
      <c r="L192" s="319">
        <v>274094.43</v>
      </c>
      <c r="M192"/>
      <c r="N192"/>
      <c r="O192" s="319">
        <v>0</v>
      </c>
      <c r="P192" s="329">
        <v>65840</v>
      </c>
      <c r="Q192" s="328"/>
      <c r="R192" s="329">
        <v>11511.71</v>
      </c>
      <c r="S192" s="328"/>
      <c r="T192"/>
      <c r="U192"/>
      <c r="V192" s="319">
        <v>109583.7</v>
      </c>
      <c r="W192" s="319">
        <v>2920045.89</v>
      </c>
      <c r="X192" s="342">
        <v>1462633.74</v>
      </c>
      <c r="Y192" s="342">
        <v>166550</v>
      </c>
      <c r="Z192" s="342">
        <v>362.4</v>
      </c>
      <c r="AA192" s="341"/>
      <c r="AB192" s="342">
        <v>1335540.5</v>
      </c>
      <c r="AC192" s="342">
        <v>232000</v>
      </c>
      <c r="AD192" s="344">
        <v>2047936.07</v>
      </c>
      <c r="AE192" s="344">
        <v>1040</v>
      </c>
      <c r="AF192" s="344">
        <v>3660</v>
      </c>
      <c r="AG192" s="344">
        <v>825558.74</v>
      </c>
      <c r="AH192" s="344">
        <v>253383.89</v>
      </c>
      <c r="AI192" s="343"/>
      <c r="AJ192" s="343"/>
      <c r="AK192" s="343"/>
      <c r="AL192" s="343"/>
      <c r="AM192" s="332">
        <f t="shared" si="19"/>
        <v>639477.68999999994</v>
      </c>
      <c r="AN192" s="345">
        <f t="shared" si="20"/>
        <v>77351.709999999992</v>
      </c>
      <c r="AO192" s="346">
        <f t="shared" si="21"/>
        <v>562125.98</v>
      </c>
      <c r="AP192" s="347">
        <f t="shared" si="22"/>
        <v>3197086.6399999997</v>
      </c>
      <c r="AQ192" s="348">
        <f t="shared" si="23"/>
        <v>3131578.7</v>
      </c>
      <c r="AR192" s="257">
        <f t="shared" si="18"/>
        <v>65507.939999999478</v>
      </c>
    </row>
    <row r="193" spans="1:44" ht="14.4" thickBot="1" x14ac:dyDescent="0.3">
      <c r="A193" s="245" t="s">
        <v>334</v>
      </c>
      <c r="B193" s="245" t="s">
        <v>51</v>
      </c>
      <c r="C193" s="283">
        <v>1850</v>
      </c>
      <c r="D193" s="284" t="s">
        <v>994</v>
      </c>
      <c r="E193" t="s">
        <v>2773</v>
      </c>
      <c r="F193" s="321">
        <v>610907.87</v>
      </c>
      <c r="G193" s="321">
        <v>5627.68</v>
      </c>
      <c r="H193" s="321">
        <v>41687.69</v>
      </c>
      <c r="I193" s="320"/>
      <c r="J193"/>
      <c r="K193" s="319">
        <v>392151.95</v>
      </c>
      <c r="L193" s="319">
        <v>305775.62</v>
      </c>
      <c r="M193"/>
      <c r="N193"/>
      <c r="O193" s="319">
        <v>0</v>
      </c>
      <c r="P193" s="329">
        <v>-76600</v>
      </c>
      <c r="Q193" s="328"/>
      <c r="R193" s="329">
        <v>0</v>
      </c>
      <c r="S193" s="328"/>
      <c r="T193"/>
      <c r="U193"/>
      <c r="V193" s="319">
        <v>-1402686.74</v>
      </c>
      <c r="W193" s="319">
        <v>2662416.9900000002</v>
      </c>
      <c r="X193" s="342">
        <v>879884.59</v>
      </c>
      <c r="Y193" s="341"/>
      <c r="Z193" s="342">
        <v>425</v>
      </c>
      <c r="AA193" s="341"/>
      <c r="AB193" s="342">
        <v>641760</v>
      </c>
      <c r="AC193" s="342">
        <v>15000</v>
      </c>
      <c r="AD193" s="344">
        <v>920936</v>
      </c>
      <c r="AE193" s="343"/>
      <c r="AF193" s="344">
        <v>900</v>
      </c>
      <c r="AG193" s="344">
        <v>290244.11</v>
      </c>
      <c r="AH193" s="344">
        <v>130392.96000000001</v>
      </c>
      <c r="AI193" s="343"/>
      <c r="AJ193" s="343"/>
      <c r="AK193" s="343"/>
      <c r="AL193" s="344">
        <v>21575.96</v>
      </c>
      <c r="AM193" s="332">
        <f t="shared" si="19"/>
        <v>658223.24</v>
      </c>
      <c r="AN193" s="345">
        <f t="shared" si="20"/>
        <v>-76600</v>
      </c>
      <c r="AO193" s="346">
        <f t="shared" si="21"/>
        <v>734823.24</v>
      </c>
      <c r="AP193" s="347">
        <f t="shared" si="22"/>
        <v>1537069.5899999999</v>
      </c>
      <c r="AQ193" s="348">
        <f t="shared" si="23"/>
        <v>1364049.0299999998</v>
      </c>
      <c r="AR193" s="257">
        <f t="shared" si="18"/>
        <v>173020.56000000006</v>
      </c>
    </row>
    <row r="194" spans="1:44" ht="14.4" thickBot="1" x14ac:dyDescent="0.3">
      <c r="A194" s="245" t="s">
        <v>334</v>
      </c>
      <c r="B194" s="245" t="s">
        <v>51</v>
      </c>
      <c r="C194" s="283">
        <v>3330</v>
      </c>
      <c r="D194" s="284" t="s">
        <v>995</v>
      </c>
      <c r="E194" t="s">
        <v>2774</v>
      </c>
      <c r="F194" s="321">
        <v>1014775.7</v>
      </c>
      <c r="G194" s="321">
        <v>397481.72</v>
      </c>
      <c r="H194" s="321">
        <v>8420.35</v>
      </c>
      <c r="I194" s="320"/>
      <c r="J194"/>
      <c r="K194" s="319">
        <v>96537.38</v>
      </c>
      <c r="L194" s="319">
        <v>228208.14</v>
      </c>
      <c r="M194"/>
      <c r="N194"/>
      <c r="O194" s="319">
        <v>-3500</v>
      </c>
      <c r="P194" s="329">
        <v>-24990</v>
      </c>
      <c r="Q194" s="328"/>
      <c r="R194" s="329">
        <v>124.9</v>
      </c>
      <c r="S194" s="328"/>
      <c r="T194"/>
      <c r="U194" s="319">
        <v>18000</v>
      </c>
      <c r="V194" s="319">
        <v>-1381393.96</v>
      </c>
      <c r="W194" s="319">
        <v>2577037.9500000002</v>
      </c>
      <c r="X194" s="342">
        <v>1333848.46</v>
      </c>
      <c r="Y194" s="341"/>
      <c r="Z194" s="342">
        <v>959.67</v>
      </c>
      <c r="AA194" s="341"/>
      <c r="AB194" s="342">
        <v>618931</v>
      </c>
      <c r="AC194" s="342">
        <v>7000</v>
      </c>
      <c r="AD194" s="344">
        <v>861373</v>
      </c>
      <c r="AE194" s="344">
        <v>6080</v>
      </c>
      <c r="AF194" s="344">
        <v>2844</v>
      </c>
      <c r="AG194" s="344">
        <v>386528.32</v>
      </c>
      <c r="AH194" s="344">
        <v>136799.41</v>
      </c>
      <c r="AI194" s="343"/>
      <c r="AJ194" s="343"/>
      <c r="AK194" s="343"/>
      <c r="AL194" s="344">
        <v>6970</v>
      </c>
      <c r="AM194" s="332">
        <f t="shared" si="19"/>
        <v>1420677.77</v>
      </c>
      <c r="AN194" s="345">
        <f t="shared" si="20"/>
        <v>-24865.1</v>
      </c>
      <c r="AO194" s="346">
        <f t="shared" si="21"/>
        <v>1445542.87</v>
      </c>
      <c r="AP194" s="347">
        <f t="shared" si="22"/>
        <v>1960739.13</v>
      </c>
      <c r="AQ194" s="348">
        <f t="shared" si="23"/>
        <v>1400594.73</v>
      </c>
      <c r="AR194" s="257">
        <f t="shared" si="18"/>
        <v>560144.39999999991</v>
      </c>
    </row>
    <row r="195" spans="1:44" ht="14.4" thickBot="1" x14ac:dyDescent="0.3">
      <c r="A195" s="245" t="s">
        <v>342</v>
      </c>
      <c r="B195" s="245" t="s">
        <v>52</v>
      </c>
      <c r="C195" s="283">
        <v>3397</v>
      </c>
      <c r="D195" s="284" t="s">
        <v>996</v>
      </c>
      <c r="E195" t="s">
        <v>2775</v>
      </c>
      <c r="F195" s="321">
        <v>974316.82</v>
      </c>
      <c r="G195" s="321">
        <v>40700</v>
      </c>
      <c r="H195" s="321">
        <v>108911.32</v>
      </c>
      <c r="I195" s="320"/>
      <c r="J195"/>
      <c r="K195" s="319">
        <v>511924.29</v>
      </c>
      <c r="L195" s="319">
        <v>510009.88</v>
      </c>
      <c r="M195"/>
      <c r="N195"/>
      <c r="O195"/>
      <c r="P195" s="329">
        <v>49250</v>
      </c>
      <c r="Q195" s="328"/>
      <c r="R195" s="329">
        <v>58.11</v>
      </c>
      <c r="S195" s="328"/>
      <c r="T195"/>
      <c r="U195"/>
      <c r="V195" s="319">
        <v>-619134.17000000004</v>
      </c>
      <c r="W195" s="319">
        <v>2987149.95</v>
      </c>
      <c r="X195" s="342">
        <v>1197252.24</v>
      </c>
      <c r="Y195" s="341"/>
      <c r="Z195" s="342">
        <v>1384.02</v>
      </c>
      <c r="AA195" s="341"/>
      <c r="AB195" s="342">
        <v>564080</v>
      </c>
      <c r="AC195" s="342">
        <v>70800</v>
      </c>
      <c r="AD195" s="344">
        <v>951325</v>
      </c>
      <c r="AE195" s="344">
        <v>49010</v>
      </c>
      <c r="AF195" s="344">
        <v>3780</v>
      </c>
      <c r="AG195" s="344">
        <v>854778.06</v>
      </c>
      <c r="AH195" s="344">
        <v>246084.78</v>
      </c>
      <c r="AI195" s="343"/>
      <c r="AJ195" s="343"/>
      <c r="AK195" s="343"/>
      <c r="AL195" s="343"/>
      <c r="AM195" s="332">
        <f t="shared" si="19"/>
        <v>1123928.1399999999</v>
      </c>
      <c r="AN195" s="345">
        <f t="shared" si="20"/>
        <v>49308.11</v>
      </c>
      <c r="AO195" s="346">
        <f t="shared" si="21"/>
        <v>1074620.0299999998</v>
      </c>
      <c r="AP195" s="347">
        <f t="shared" si="22"/>
        <v>1833516.26</v>
      </c>
      <c r="AQ195" s="348">
        <f t="shared" si="23"/>
        <v>2104977.84</v>
      </c>
      <c r="AR195" s="257">
        <f t="shared" si="18"/>
        <v>-271461.57999999984</v>
      </c>
    </row>
    <row r="196" spans="1:44" ht="14.4" thickBot="1" x14ac:dyDescent="0.3">
      <c r="A196" s="245" t="s">
        <v>342</v>
      </c>
      <c r="B196" s="245" t="s">
        <v>52</v>
      </c>
      <c r="C196" s="283">
        <v>2599</v>
      </c>
      <c r="D196" s="284" t="s">
        <v>997</v>
      </c>
      <c r="E196" t="s">
        <v>2776</v>
      </c>
      <c r="F196" s="321">
        <v>728237.38</v>
      </c>
      <c r="G196" s="321">
        <v>38860.46</v>
      </c>
      <c r="H196" s="321">
        <v>14513</v>
      </c>
      <c r="I196" s="320"/>
      <c r="J196"/>
      <c r="K196" s="319">
        <v>3284776.63</v>
      </c>
      <c r="L196" s="319">
        <v>489455.68</v>
      </c>
      <c r="M196"/>
      <c r="N196"/>
      <c r="O196"/>
      <c r="P196" s="329">
        <v>4123.71</v>
      </c>
      <c r="Q196" s="328"/>
      <c r="R196" s="328"/>
      <c r="S196" s="328"/>
      <c r="T196"/>
      <c r="U196"/>
      <c r="V196" s="319">
        <v>1559696.05</v>
      </c>
      <c r="W196" s="319">
        <v>2987149.95</v>
      </c>
      <c r="X196" s="342">
        <v>814919.28</v>
      </c>
      <c r="Y196" s="341"/>
      <c r="Z196" s="342">
        <v>922.95</v>
      </c>
      <c r="AA196" s="341"/>
      <c r="AB196" s="342">
        <v>1393600</v>
      </c>
      <c r="AC196" s="342">
        <v>75709</v>
      </c>
      <c r="AD196" s="344">
        <v>1651277</v>
      </c>
      <c r="AE196" s="344">
        <v>3000</v>
      </c>
      <c r="AF196" s="343"/>
      <c r="AG196" s="344">
        <v>620371.48</v>
      </c>
      <c r="AH196" s="344">
        <v>4724.72</v>
      </c>
      <c r="AI196" s="343"/>
      <c r="AJ196" s="343"/>
      <c r="AK196" s="343"/>
      <c r="AL196" s="344">
        <v>904.59</v>
      </c>
      <c r="AM196" s="332">
        <f t="shared" si="19"/>
        <v>781610.84</v>
      </c>
      <c r="AN196" s="345">
        <f t="shared" si="20"/>
        <v>4123.71</v>
      </c>
      <c r="AO196" s="346">
        <f t="shared" si="21"/>
        <v>777487.13</v>
      </c>
      <c r="AP196" s="347">
        <f t="shared" si="22"/>
        <v>2285151.23</v>
      </c>
      <c r="AQ196" s="348">
        <f t="shared" si="23"/>
        <v>2280277.79</v>
      </c>
      <c r="AR196" s="257">
        <f t="shared" si="18"/>
        <v>4873.4399999999441</v>
      </c>
    </row>
    <row r="197" spans="1:44" ht="14.4" thickBot="1" x14ac:dyDescent="0.3">
      <c r="A197" s="245" t="s">
        <v>342</v>
      </c>
      <c r="B197" s="245" t="s">
        <v>52</v>
      </c>
      <c r="C197" s="283">
        <v>3184</v>
      </c>
      <c r="D197" s="284" t="s">
        <v>998</v>
      </c>
      <c r="E197" t="s">
        <v>2777</v>
      </c>
      <c r="F197" s="321">
        <v>702854.98</v>
      </c>
      <c r="G197" s="321">
        <v>11509.5</v>
      </c>
      <c r="H197" s="321">
        <v>60318.01</v>
      </c>
      <c r="I197" s="320"/>
      <c r="J197"/>
      <c r="K197" s="319">
        <v>555803.78</v>
      </c>
      <c r="L197" s="319">
        <v>267580.07</v>
      </c>
      <c r="M197"/>
      <c r="N197"/>
      <c r="O197" s="319">
        <v>0</v>
      </c>
      <c r="P197" s="329">
        <v>30790</v>
      </c>
      <c r="Q197" s="328"/>
      <c r="R197" s="329">
        <v>0</v>
      </c>
      <c r="S197" s="328"/>
      <c r="T197" s="319">
        <v>882</v>
      </c>
      <c r="U197"/>
      <c r="V197" s="319">
        <v>-368875.87</v>
      </c>
      <c r="W197" s="319">
        <v>2090614.96</v>
      </c>
      <c r="X197" s="342">
        <v>912430.94</v>
      </c>
      <c r="Y197" s="342">
        <v>54800</v>
      </c>
      <c r="Z197" s="342">
        <v>935.56</v>
      </c>
      <c r="AA197" s="341"/>
      <c r="AB197" s="342">
        <v>1083100</v>
      </c>
      <c r="AC197" s="342">
        <v>47400</v>
      </c>
      <c r="AD197" s="344">
        <v>1601695</v>
      </c>
      <c r="AE197" s="344">
        <v>20476</v>
      </c>
      <c r="AF197" s="343"/>
      <c r="AG197" s="344">
        <v>490610.75</v>
      </c>
      <c r="AH197" s="344">
        <v>139955</v>
      </c>
      <c r="AI197" s="343"/>
      <c r="AJ197" s="343"/>
      <c r="AK197" s="343"/>
      <c r="AL197" s="344">
        <v>1274.5</v>
      </c>
      <c r="AM197" s="332">
        <f t="shared" si="19"/>
        <v>774682.49</v>
      </c>
      <c r="AN197" s="345">
        <f t="shared" si="20"/>
        <v>30790</v>
      </c>
      <c r="AO197" s="346">
        <f t="shared" si="21"/>
        <v>743892.49</v>
      </c>
      <c r="AP197" s="347">
        <f t="shared" si="22"/>
        <v>2098666.5</v>
      </c>
      <c r="AQ197" s="348">
        <f t="shared" si="23"/>
        <v>2254011.25</v>
      </c>
      <c r="AR197" s="257">
        <f t="shared" ref="AR197:AR222" si="24">AP197-AQ197</f>
        <v>-155344.75</v>
      </c>
    </row>
    <row r="198" spans="1:44" ht="14.4" thickBot="1" x14ac:dyDescent="0.3">
      <c r="A198" s="245" t="s">
        <v>342</v>
      </c>
      <c r="B198" s="245" t="s">
        <v>52</v>
      </c>
      <c r="C198" s="283">
        <v>4760</v>
      </c>
      <c r="D198" s="284" t="s">
        <v>999</v>
      </c>
      <c r="E198" t="s">
        <v>2778</v>
      </c>
      <c r="F198" s="321">
        <v>834184.93</v>
      </c>
      <c r="G198" s="321">
        <v>412611.18</v>
      </c>
      <c r="H198" s="321">
        <v>18907.03</v>
      </c>
      <c r="I198" s="320"/>
      <c r="J198"/>
      <c r="K198" s="319">
        <v>686613.49</v>
      </c>
      <c r="L198" s="319">
        <v>674786.23</v>
      </c>
      <c r="M198"/>
      <c r="N198"/>
      <c r="O198"/>
      <c r="P198" s="329">
        <v>79070</v>
      </c>
      <c r="Q198" s="329">
        <v>109</v>
      </c>
      <c r="R198" s="329">
        <v>718.22</v>
      </c>
      <c r="S198" s="328"/>
      <c r="T198"/>
      <c r="U198"/>
      <c r="V198" s="319">
        <v>1938900.79</v>
      </c>
      <c r="W198" s="319">
        <v>433496.95</v>
      </c>
      <c r="X198" s="342">
        <v>1151799.92</v>
      </c>
      <c r="Y198" s="342">
        <v>160150</v>
      </c>
      <c r="Z198" s="342">
        <v>1013.33</v>
      </c>
      <c r="AA198" s="341"/>
      <c r="AB198" s="342">
        <v>1097760</v>
      </c>
      <c r="AC198" s="342">
        <v>82200</v>
      </c>
      <c r="AD198" s="344">
        <v>1398573</v>
      </c>
      <c r="AE198" s="344">
        <v>11460</v>
      </c>
      <c r="AF198" s="343"/>
      <c r="AG198" s="344">
        <v>736531.16</v>
      </c>
      <c r="AH198" s="344">
        <v>171551.19</v>
      </c>
      <c r="AI198" s="343"/>
      <c r="AJ198" s="343"/>
      <c r="AK198" s="343"/>
      <c r="AL198" s="343"/>
      <c r="AM198" s="332">
        <f t="shared" si="19"/>
        <v>1265703.1400000001</v>
      </c>
      <c r="AN198" s="345">
        <f t="shared" si="20"/>
        <v>79897.22</v>
      </c>
      <c r="AO198" s="346">
        <f t="shared" si="21"/>
        <v>1185805.9200000002</v>
      </c>
      <c r="AP198" s="347">
        <f t="shared" si="22"/>
        <v>2492923.25</v>
      </c>
      <c r="AQ198" s="348">
        <f t="shared" si="23"/>
        <v>2318115.35</v>
      </c>
      <c r="AR198" s="257">
        <f t="shared" si="24"/>
        <v>174807.89999999991</v>
      </c>
    </row>
    <row r="199" spans="1:44" ht="14.4" thickBot="1" x14ac:dyDescent="0.3">
      <c r="A199" s="245" t="s">
        <v>345</v>
      </c>
      <c r="B199" s="245" t="s">
        <v>53</v>
      </c>
      <c r="C199" s="283">
        <v>3288</v>
      </c>
      <c r="D199" s="284" t="s">
        <v>1000</v>
      </c>
      <c r="E199" t="s">
        <v>2779</v>
      </c>
      <c r="F199" s="321">
        <v>907664.6</v>
      </c>
      <c r="G199" s="321">
        <v>0</v>
      </c>
      <c r="H199" s="321">
        <v>52747.1</v>
      </c>
      <c r="I199" s="320"/>
      <c r="J199"/>
      <c r="K199" s="319">
        <v>468897.64</v>
      </c>
      <c r="L199" s="319">
        <v>-1415639.6</v>
      </c>
      <c r="M199"/>
      <c r="N199"/>
      <c r="O199" s="319">
        <v>52500</v>
      </c>
      <c r="P199" s="329">
        <v>165830.65</v>
      </c>
      <c r="Q199" s="329">
        <v>7640</v>
      </c>
      <c r="R199" s="329">
        <v>-750</v>
      </c>
      <c r="S199" s="328"/>
      <c r="T199"/>
      <c r="U199" s="319">
        <v>-8100056.1100000003</v>
      </c>
      <c r="V199" s="319">
        <v>4399972.1399999997</v>
      </c>
      <c r="W199" s="319">
        <v>4047651.72</v>
      </c>
      <c r="X199" s="342">
        <v>1038913.31</v>
      </c>
      <c r="Y199" s="342">
        <v>65000</v>
      </c>
      <c r="Z199" s="342">
        <v>1386.09</v>
      </c>
      <c r="AA199" s="341"/>
      <c r="AB199" s="342">
        <v>1179160</v>
      </c>
      <c r="AC199" s="341"/>
      <c r="AD199" s="344">
        <v>1466258</v>
      </c>
      <c r="AE199" s="344">
        <v>21586</v>
      </c>
      <c r="AF199" s="343"/>
      <c r="AG199" s="344">
        <v>613728.19999999995</v>
      </c>
      <c r="AH199" s="344">
        <v>741255.86</v>
      </c>
      <c r="AI199" s="343"/>
      <c r="AJ199" s="343"/>
      <c r="AK199" s="343"/>
      <c r="AL199" s="344">
        <v>750</v>
      </c>
      <c r="AM199" s="332">
        <f t="shared" si="19"/>
        <v>960411.7</v>
      </c>
      <c r="AN199" s="345">
        <f t="shared" si="20"/>
        <v>172720.65</v>
      </c>
      <c r="AO199" s="346">
        <f t="shared" si="21"/>
        <v>787691.04999999993</v>
      </c>
      <c r="AP199" s="347">
        <f t="shared" si="22"/>
        <v>2284459.4000000004</v>
      </c>
      <c r="AQ199" s="348">
        <f t="shared" si="23"/>
        <v>2843578.06</v>
      </c>
      <c r="AR199" s="257">
        <f t="shared" si="24"/>
        <v>-559118.65999999968</v>
      </c>
    </row>
    <row r="200" spans="1:44" ht="14.4" thickBot="1" x14ac:dyDescent="0.3">
      <c r="A200" s="245" t="s">
        <v>345</v>
      </c>
      <c r="B200" s="245" t="s">
        <v>53</v>
      </c>
      <c r="C200" s="283">
        <v>2561</v>
      </c>
      <c r="D200" s="284" t="s">
        <v>1001</v>
      </c>
      <c r="E200" t="s">
        <v>2780</v>
      </c>
      <c r="F200" s="321">
        <v>783026.64</v>
      </c>
      <c r="G200" s="321">
        <v>29180</v>
      </c>
      <c r="H200" s="321">
        <v>-21551.02</v>
      </c>
      <c r="I200" s="320"/>
      <c r="J200"/>
      <c r="K200" s="319">
        <v>697873.51</v>
      </c>
      <c r="L200" s="319">
        <v>225848.99</v>
      </c>
      <c r="M200"/>
      <c r="N200"/>
      <c r="O200" s="319">
        <v>8900</v>
      </c>
      <c r="P200" s="329">
        <v>89150.73</v>
      </c>
      <c r="Q200" s="328"/>
      <c r="R200" s="329">
        <v>994</v>
      </c>
      <c r="S200" s="328"/>
      <c r="T200"/>
      <c r="U200" s="319">
        <v>327749.2</v>
      </c>
      <c r="V200" s="319">
        <v>466500.24</v>
      </c>
      <c r="W200" s="319">
        <v>769808.6</v>
      </c>
      <c r="X200" s="342">
        <v>670120.44999999995</v>
      </c>
      <c r="Y200" s="342">
        <v>67863</v>
      </c>
      <c r="Z200" s="341"/>
      <c r="AA200" s="341"/>
      <c r="AB200" s="342">
        <v>639187.5</v>
      </c>
      <c r="AC200" s="341"/>
      <c r="AD200" s="344">
        <v>724157.5</v>
      </c>
      <c r="AE200" s="344">
        <v>14727</v>
      </c>
      <c r="AF200" s="343"/>
      <c r="AG200" s="344">
        <v>466712.38</v>
      </c>
      <c r="AH200" s="344">
        <v>120298.72</v>
      </c>
      <c r="AI200" s="343"/>
      <c r="AJ200" s="343"/>
      <c r="AK200" s="343"/>
      <c r="AL200" s="343"/>
      <c r="AM200" s="332">
        <f t="shared" si="19"/>
        <v>790655.62</v>
      </c>
      <c r="AN200" s="345">
        <f t="shared" si="20"/>
        <v>90144.73</v>
      </c>
      <c r="AO200" s="346">
        <f t="shared" si="21"/>
        <v>700510.89</v>
      </c>
      <c r="AP200" s="347">
        <f t="shared" si="22"/>
        <v>1377170.95</v>
      </c>
      <c r="AQ200" s="348">
        <f t="shared" si="23"/>
        <v>1325895.5999999999</v>
      </c>
      <c r="AR200" s="257">
        <f t="shared" si="24"/>
        <v>51275.350000000093</v>
      </c>
    </row>
    <row r="201" spans="1:44" ht="14.4" thickBot="1" x14ac:dyDescent="0.3">
      <c r="A201" s="245" t="s">
        <v>345</v>
      </c>
      <c r="B201" s="245" t="s">
        <v>53</v>
      </c>
      <c r="C201" s="283">
        <v>3118</v>
      </c>
      <c r="D201" s="284" t="s">
        <v>1002</v>
      </c>
      <c r="E201" t="s">
        <v>2781</v>
      </c>
      <c r="F201" s="321">
        <v>300963.88</v>
      </c>
      <c r="G201" s="321">
        <v>6044</v>
      </c>
      <c r="H201" s="321">
        <v>75047.210000000006</v>
      </c>
      <c r="I201" s="320"/>
      <c r="J201"/>
      <c r="K201" s="319">
        <v>858205.72</v>
      </c>
      <c r="L201" s="319">
        <v>119991.18</v>
      </c>
      <c r="M201"/>
      <c r="N201"/>
      <c r="O201" s="319">
        <v>4500</v>
      </c>
      <c r="P201" s="329">
        <v>-39000</v>
      </c>
      <c r="Q201" s="329">
        <v>57679</v>
      </c>
      <c r="R201" s="329">
        <v>7353</v>
      </c>
      <c r="S201" s="328"/>
      <c r="T201"/>
      <c r="U201"/>
      <c r="V201"/>
      <c r="W201" s="319">
        <v>1268762.8700000001</v>
      </c>
      <c r="X201" s="342">
        <v>994413.02</v>
      </c>
      <c r="Y201" s="341"/>
      <c r="Z201" s="342">
        <v>893.89</v>
      </c>
      <c r="AA201" s="341"/>
      <c r="AB201" s="342">
        <v>818272</v>
      </c>
      <c r="AC201" s="341"/>
      <c r="AD201" s="344">
        <v>1082194</v>
      </c>
      <c r="AE201" s="343"/>
      <c r="AF201" s="344">
        <v>29048</v>
      </c>
      <c r="AG201" s="344">
        <v>533529.78</v>
      </c>
      <c r="AH201" s="344">
        <v>107850.01</v>
      </c>
      <c r="AI201" s="343"/>
      <c r="AJ201" s="343"/>
      <c r="AK201" s="343"/>
      <c r="AL201" s="343"/>
      <c r="AM201" s="332">
        <f t="shared" si="19"/>
        <v>382055.09</v>
      </c>
      <c r="AN201" s="345">
        <f t="shared" si="20"/>
        <v>26032</v>
      </c>
      <c r="AO201" s="346">
        <f t="shared" si="21"/>
        <v>356023.09</v>
      </c>
      <c r="AP201" s="347">
        <f t="shared" si="22"/>
        <v>1813578.9100000001</v>
      </c>
      <c r="AQ201" s="348">
        <f t="shared" si="23"/>
        <v>1752621.79</v>
      </c>
      <c r="AR201" s="257">
        <f t="shared" si="24"/>
        <v>60957.120000000112</v>
      </c>
    </row>
    <row r="202" spans="1:44" ht="14.4" thickBot="1" x14ac:dyDescent="0.3">
      <c r="A202" s="245" t="s">
        <v>345</v>
      </c>
      <c r="B202" s="245" t="s">
        <v>53</v>
      </c>
      <c r="C202" s="283">
        <v>1408</v>
      </c>
      <c r="D202" s="284" t="s">
        <v>1003</v>
      </c>
      <c r="E202" t="s">
        <v>2782</v>
      </c>
      <c r="F202" s="321">
        <v>313901.18</v>
      </c>
      <c r="G202" s="321">
        <v>15404.89</v>
      </c>
      <c r="H202" s="321">
        <v>78754.83</v>
      </c>
      <c r="I202" s="320"/>
      <c r="J202"/>
      <c r="K202" s="319">
        <v>834229.32</v>
      </c>
      <c r="L202" s="319">
        <v>102664.14</v>
      </c>
      <c r="M202"/>
      <c r="N202"/>
      <c r="O202" s="319">
        <v>3500</v>
      </c>
      <c r="P202" s="329">
        <v>21000</v>
      </c>
      <c r="Q202" s="328"/>
      <c r="R202" s="329">
        <v>-9938</v>
      </c>
      <c r="S202" s="328"/>
      <c r="T202"/>
      <c r="U202"/>
      <c r="V202" s="319">
        <v>-1195063.25</v>
      </c>
      <c r="W202" s="319">
        <v>2464354.4300000002</v>
      </c>
      <c r="X202" s="342">
        <v>727258.18</v>
      </c>
      <c r="Y202" s="342">
        <v>40000</v>
      </c>
      <c r="Z202" s="342">
        <v>555.63</v>
      </c>
      <c r="AA202" s="341"/>
      <c r="AB202" s="342">
        <v>340040</v>
      </c>
      <c r="AC202" s="341"/>
      <c r="AD202" s="344">
        <v>499385</v>
      </c>
      <c r="AE202" s="344">
        <v>19508</v>
      </c>
      <c r="AF202" s="343"/>
      <c r="AG202" s="344">
        <v>288454.11</v>
      </c>
      <c r="AH202" s="344">
        <v>239405.52</v>
      </c>
      <c r="AI202" s="343"/>
      <c r="AJ202" s="343"/>
      <c r="AK202" s="343"/>
      <c r="AL202" s="343"/>
      <c r="AM202" s="332">
        <f t="shared" si="19"/>
        <v>408060.9</v>
      </c>
      <c r="AN202" s="345">
        <f t="shared" si="20"/>
        <v>11062</v>
      </c>
      <c r="AO202" s="346">
        <f t="shared" si="21"/>
        <v>396998.9</v>
      </c>
      <c r="AP202" s="347">
        <f t="shared" si="22"/>
        <v>1107853.81</v>
      </c>
      <c r="AQ202" s="348">
        <f t="shared" si="23"/>
        <v>1046752.63</v>
      </c>
      <c r="AR202" s="257">
        <f t="shared" si="24"/>
        <v>61101.180000000051</v>
      </c>
    </row>
    <row r="203" spans="1:44" ht="14.4" thickBot="1" x14ac:dyDescent="0.3">
      <c r="A203" s="245" t="s">
        <v>345</v>
      </c>
      <c r="B203" s="245" t="s">
        <v>53</v>
      </c>
      <c r="C203" s="283">
        <v>1888</v>
      </c>
      <c r="D203" s="284" t="s">
        <v>1004</v>
      </c>
      <c r="E203" t="s">
        <v>2783</v>
      </c>
      <c r="F203" s="321">
        <v>458444.71</v>
      </c>
      <c r="G203" s="321">
        <v>0</v>
      </c>
      <c r="H203" s="321">
        <v>241389.31</v>
      </c>
      <c r="I203" s="320"/>
      <c r="J203"/>
      <c r="K203" s="319">
        <v>1190101.83</v>
      </c>
      <c r="L203" s="319">
        <v>107260.34</v>
      </c>
      <c r="M203"/>
      <c r="N203"/>
      <c r="O203" s="319">
        <v>62717</v>
      </c>
      <c r="P203" s="329">
        <v>207022.2</v>
      </c>
      <c r="Q203" s="328"/>
      <c r="R203" s="329">
        <v>447129</v>
      </c>
      <c r="S203" s="328"/>
      <c r="T203"/>
      <c r="U203" s="319">
        <v>-759421.69</v>
      </c>
      <c r="V203" s="319">
        <v>880010.65</v>
      </c>
      <c r="W203" s="319">
        <v>1488605.78</v>
      </c>
      <c r="X203" s="342">
        <v>466408.43</v>
      </c>
      <c r="Y203" s="341"/>
      <c r="Z203" s="341"/>
      <c r="AA203" s="341"/>
      <c r="AB203" s="342">
        <v>1073432</v>
      </c>
      <c r="AC203" s="342">
        <v>-18400</v>
      </c>
      <c r="AD203" s="344">
        <v>1317509</v>
      </c>
      <c r="AE203" s="344">
        <v>20304</v>
      </c>
      <c r="AF203" s="343"/>
      <c r="AG203" s="344">
        <v>291309.84999999998</v>
      </c>
      <c r="AH203" s="344">
        <v>221184.33</v>
      </c>
      <c r="AI203" s="343"/>
      <c r="AJ203" s="343"/>
      <c r="AK203" s="343"/>
      <c r="AL203" s="343"/>
      <c r="AM203" s="332">
        <f t="shared" ref="AM203:AM222" si="25">SUM(F203:I203)</f>
        <v>699834.02</v>
      </c>
      <c r="AN203" s="345">
        <f t="shared" ref="AN203:AN222" si="26">SUM(P203:S203)</f>
        <v>654151.19999999995</v>
      </c>
      <c r="AO203" s="346">
        <f t="shared" ref="AO203:AO222" si="27">AM203-AN203</f>
        <v>45682.820000000065</v>
      </c>
      <c r="AP203" s="347">
        <f t="shared" ref="AP203:AP222" si="28">SUM(X203:AC203)</f>
        <v>1521440.43</v>
      </c>
      <c r="AQ203" s="348">
        <f t="shared" ref="AQ203:AQ222" si="29">SUM(AD203:AL203)</f>
        <v>1850307.1800000002</v>
      </c>
      <c r="AR203" s="257">
        <f t="shared" si="24"/>
        <v>-328866.75000000023</v>
      </c>
    </row>
    <row r="204" spans="1:44" ht="14.4" thickBot="1" x14ac:dyDescent="0.3">
      <c r="A204" s="245" t="s">
        <v>345</v>
      </c>
      <c r="B204" s="245" t="s">
        <v>53</v>
      </c>
      <c r="C204" s="283">
        <v>1058</v>
      </c>
      <c r="D204" s="284" t="s">
        <v>1005</v>
      </c>
      <c r="E204" t="s">
        <v>2784</v>
      </c>
      <c r="F204" s="321">
        <v>643878.84</v>
      </c>
      <c r="G204" s="321">
        <v>66860.25</v>
      </c>
      <c r="H204" s="321">
        <v>1650.3</v>
      </c>
      <c r="I204" s="320"/>
      <c r="J204"/>
      <c r="K204" s="319">
        <v>225315.64</v>
      </c>
      <c r="L204" s="319">
        <v>114638.95</v>
      </c>
      <c r="M204"/>
      <c r="N204"/>
      <c r="O204" s="319">
        <v>55550</v>
      </c>
      <c r="P204" s="329">
        <v>23259.87</v>
      </c>
      <c r="Q204" s="329">
        <v>400</v>
      </c>
      <c r="R204" s="329">
        <v>1170</v>
      </c>
      <c r="S204" s="328"/>
      <c r="T204"/>
      <c r="U204"/>
      <c r="V204" s="319">
        <v>-1581451.04</v>
      </c>
      <c r="W204" s="319">
        <v>2328715.77</v>
      </c>
      <c r="X204" s="342">
        <v>680499.19999999995</v>
      </c>
      <c r="Y204" s="341"/>
      <c r="Z204" s="342">
        <v>604.9</v>
      </c>
      <c r="AA204" s="341"/>
      <c r="AB204" s="342">
        <v>834960</v>
      </c>
      <c r="AC204" s="341"/>
      <c r="AD204" s="344">
        <v>890797</v>
      </c>
      <c r="AE204" s="344">
        <v>41850</v>
      </c>
      <c r="AF204" s="343"/>
      <c r="AG204" s="344">
        <v>325753.90000000002</v>
      </c>
      <c r="AH204" s="344">
        <v>32963.82</v>
      </c>
      <c r="AI204" s="343"/>
      <c r="AJ204" s="343"/>
      <c r="AK204" s="343"/>
      <c r="AL204" s="343"/>
      <c r="AM204" s="332">
        <f t="shared" si="25"/>
        <v>712389.39</v>
      </c>
      <c r="AN204" s="345">
        <f t="shared" si="26"/>
        <v>24829.87</v>
      </c>
      <c r="AO204" s="346">
        <f t="shared" si="27"/>
        <v>687559.52</v>
      </c>
      <c r="AP204" s="347">
        <f t="shared" si="28"/>
        <v>1516064.1</v>
      </c>
      <c r="AQ204" s="348">
        <f t="shared" si="29"/>
        <v>1291364.72</v>
      </c>
      <c r="AR204" s="257">
        <f t="shared" si="24"/>
        <v>224699.38000000012</v>
      </c>
    </row>
    <row r="205" spans="1:44" ht="14.4" thickBot="1" x14ac:dyDescent="0.3">
      <c r="A205" s="245" t="s">
        <v>345</v>
      </c>
      <c r="B205" s="245" t="s">
        <v>53</v>
      </c>
      <c r="C205" s="283">
        <v>3487</v>
      </c>
      <c r="D205" s="284" t="s">
        <v>1006</v>
      </c>
      <c r="E205" t="s">
        <v>2785</v>
      </c>
      <c r="F205" s="321">
        <v>1153356.7</v>
      </c>
      <c r="G205" s="321">
        <v>0</v>
      </c>
      <c r="H205" s="321">
        <v>57003.68</v>
      </c>
      <c r="I205" s="320"/>
      <c r="J205"/>
      <c r="K205" s="319">
        <v>2264245.88</v>
      </c>
      <c r="L205" s="319">
        <v>343195.98</v>
      </c>
      <c r="M205"/>
      <c r="N205"/>
      <c r="O205" s="319">
        <v>13500</v>
      </c>
      <c r="P205" s="329">
        <v>-19500</v>
      </c>
      <c r="Q205" s="328"/>
      <c r="R205" s="329">
        <v>-1551</v>
      </c>
      <c r="S205" s="328"/>
      <c r="T205"/>
      <c r="U205"/>
      <c r="V205" s="319">
        <v>-444362.9</v>
      </c>
      <c r="W205" s="319">
        <v>4119895.74</v>
      </c>
      <c r="X205" s="342">
        <v>615311.18000000005</v>
      </c>
      <c r="Y205" s="342">
        <v>182237</v>
      </c>
      <c r="Z205" s="342">
        <v>1240.8800000000001</v>
      </c>
      <c r="AA205" s="341"/>
      <c r="AB205" s="342">
        <v>885696</v>
      </c>
      <c r="AC205" s="341"/>
      <c r="AD205" s="344">
        <v>1048753</v>
      </c>
      <c r="AE205" s="343"/>
      <c r="AF205" s="344">
        <v>29260</v>
      </c>
      <c r="AG205" s="344">
        <v>397641.78</v>
      </c>
      <c r="AH205" s="344">
        <v>59009.88</v>
      </c>
      <c r="AI205" s="343"/>
      <c r="AJ205" s="343"/>
      <c r="AK205" s="343"/>
      <c r="AL205" s="343"/>
      <c r="AM205" s="332">
        <f t="shared" si="25"/>
        <v>1210360.3799999999</v>
      </c>
      <c r="AN205" s="345">
        <f t="shared" si="26"/>
        <v>-21051</v>
      </c>
      <c r="AO205" s="346">
        <f t="shared" si="27"/>
        <v>1231411.3799999999</v>
      </c>
      <c r="AP205" s="347">
        <f t="shared" si="28"/>
        <v>1684485.06</v>
      </c>
      <c r="AQ205" s="348">
        <f t="shared" si="29"/>
        <v>1534664.66</v>
      </c>
      <c r="AR205" s="257">
        <f t="shared" si="24"/>
        <v>149820.40000000014</v>
      </c>
    </row>
    <row r="206" spans="1:44" ht="14.4" thickBot="1" x14ac:dyDescent="0.3">
      <c r="A206" s="245" t="s">
        <v>345</v>
      </c>
      <c r="B206" s="245" t="s">
        <v>53</v>
      </c>
      <c r="C206" s="246">
        <v>2685</v>
      </c>
      <c r="D206" s="247" t="s">
        <v>1007</v>
      </c>
      <c r="E206" t="s">
        <v>2809</v>
      </c>
      <c r="F206" s="321">
        <v>1119875.3400000001</v>
      </c>
      <c r="G206" s="321">
        <v>145082.4</v>
      </c>
      <c r="H206" s="321">
        <v>204240.45</v>
      </c>
      <c r="I206" s="320"/>
      <c r="J206"/>
      <c r="K206" s="319">
        <v>522417.33</v>
      </c>
      <c r="L206" s="319">
        <v>-313.47000000000003</v>
      </c>
      <c r="M206"/>
      <c r="N206"/>
      <c r="O206" s="319">
        <v>55616</v>
      </c>
      <c r="P206" s="329">
        <v>53835.59</v>
      </c>
      <c r="Q206" s="328"/>
      <c r="R206" s="329">
        <v>-6517</v>
      </c>
      <c r="S206" s="328"/>
      <c r="T206"/>
      <c r="U206"/>
      <c r="V206" s="319">
        <v>-1420100.65</v>
      </c>
      <c r="W206" s="319">
        <v>2992215.82</v>
      </c>
      <c r="X206" s="342">
        <v>768238.45</v>
      </c>
      <c r="Y206" s="342">
        <v>144950</v>
      </c>
      <c r="Z206" s="342">
        <v>149</v>
      </c>
      <c r="AA206" s="341"/>
      <c r="AB206" s="342">
        <v>1073432</v>
      </c>
      <c r="AC206" s="341"/>
      <c r="AD206" s="344">
        <v>1234387</v>
      </c>
      <c r="AE206" s="344">
        <v>21912</v>
      </c>
      <c r="AF206" s="343"/>
      <c r="AG206" s="344">
        <v>287871.59000000003</v>
      </c>
      <c r="AH206" s="344">
        <v>126346.57</v>
      </c>
      <c r="AI206" s="343"/>
      <c r="AJ206" s="343"/>
      <c r="AK206" s="343"/>
      <c r="AL206" s="343"/>
      <c r="AM206" s="332">
        <f t="shared" si="25"/>
        <v>1469198.19</v>
      </c>
      <c r="AN206" s="345">
        <f t="shared" si="26"/>
        <v>47318.59</v>
      </c>
      <c r="AO206" s="346">
        <f t="shared" si="27"/>
        <v>1421879.5999999999</v>
      </c>
      <c r="AP206" s="347">
        <f t="shared" si="28"/>
        <v>1986769.45</v>
      </c>
      <c r="AQ206" s="348">
        <f t="shared" si="29"/>
        <v>1670517.1600000001</v>
      </c>
      <c r="AR206" s="257">
        <f t="shared" si="24"/>
        <v>316252.2899999998</v>
      </c>
    </row>
    <row r="207" spans="1:44" s="267" customFormat="1" ht="14.4" thickBot="1" x14ac:dyDescent="0.3">
      <c r="A207" s="248" t="s">
        <v>345</v>
      </c>
      <c r="B207" s="248" t="s">
        <v>53</v>
      </c>
      <c r="C207" s="249">
        <v>996</v>
      </c>
      <c r="D207" s="250" t="s">
        <v>1008</v>
      </c>
      <c r="E207" t="s">
        <v>2820</v>
      </c>
      <c r="F207" s="321">
        <v>367965.04</v>
      </c>
      <c r="G207" s="321">
        <v>0</v>
      </c>
      <c r="H207" s="321">
        <v>142969.67000000001</v>
      </c>
      <c r="I207" s="320"/>
      <c r="J207"/>
      <c r="K207" s="319">
        <v>1122794.05</v>
      </c>
      <c r="L207" s="319">
        <v>170425.36</v>
      </c>
      <c r="M207"/>
      <c r="N207"/>
      <c r="O207" s="319">
        <v>0</v>
      </c>
      <c r="P207" s="329">
        <v>5169.42</v>
      </c>
      <c r="Q207" s="328"/>
      <c r="R207" s="328"/>
      <c r="S207" s="328"/>
      <c r="T207"/>
      <c r="U207"/>
      <c r="V207" s="319">
        <v>745708.59</v>
      </c>
      <c r="W207" s="319">
        <v>889745.48</v>
      </c>
      <c r="X207" s="342">
        <v>502562.6</v>
      </c>
      <c r="Y207" s="341"/>
      <c r="Z207" s="342">
        <v>349.38</v>
      </c>
      <c r="AA207" s="341"/>
      <c r="AB207" s="342">
        <v>6000</v>
      </c>
      <c r="AC207" s="341"/>
      <c r="AD207" s="344">
        <v>73600</v>
      </c>
      <c r="AE207" s="344">
        <v>12740</v>
      </c>
      <c r="AF207" s="344">
        <v>2460</v>
      </c>
      <c r="AG207" s="344">
        <v>185866.76</v>
      </c>
      <c r="AH207" s="344">
        <v>70714.59</v>
      </c>
      <c r="AI207" s="343"/>
      <c r="AJ207" s="343"/>
      <c r="AK207" s="343"/>
      <c r="AL207" s="343"/>
      <c r="AM207" s="332">
        <f t="shared" si="25"/>
        <v>510934.70999999996</v>
      </c>
      <c r="AN207" s="345">
        <f t="shared" si="26"/>
        <v>5169.42</v>
      </c>
      <c r="AO207" s="346">
        <f t="shared" si="27"/>
        <v>505765.29</v>
      </c>
      <c r="AP207" s="347">
        <f t="shared" si="28"/>
        <v>508911.98</v>
      </c>
      <c r="AQ207" s="348">
        <f t="shared" si="29"/>
        <v>345381.35</v>
      </c>
      <c r="AR207" s="285">
        <f t="shared" si="24"/>
        <v>163530.63</v>
      </c>
    </row>
    <row r="208" spans="1:44" ht="14.4" thickBot="1" x14ac:dyDescent="0.3">
      <c r="A208" s="245" t="s">
        <v>39</v>
      </c>
      <c r="B208" s="245" t="s">
        <v>40</v>
      </c>
      <c r="C208" s="246">
        <v>3443</v>
      </c>
      <c r="D208" s="247" t="s">
        <v>1009</v>
      </c>
      <c r="E208" t="s">
        <v>2786</v>
      </c>
      <c r="F208" s="321">
        <v>492563.88</v>
      </c>
      <c r="G208" s="321">
        <v>44160</v>
      </c>
      <c r="H208" s="321">
        <v>53084.3</v>
      </c>
      <c r="I208" s="320"/>
      <c r="J208"/>
      <c r="K208" s="319">
        <v>1819143.26</v>
      </c>
      <c r="L208" s="319">
        <v>260059.39</v>
      </c>
      <c r="M208"/>
      <c r="N208"/>
      <c r="O208"/>
      <c r="P208" s="329">
        <v>34384.339999999997</v>
      </c>
      <c r="Q208" s="328"/>
      <c r="R208" s="329">
        <v>0</v>
      </c>
      <c r="S208" s="328"/>
      <c r="T208"/>
      <c r="U208"/>
      <c r="V208" s="319">
        <v>2284130.2000000002</v>
      </c>
      <c r="W208" s="319">
        <v>574807.30000000005</v>
      </c>
      <c r="X208" s="342">
        <v>1737160.94</v>
      </c>
      <c r="Y208" s="341"/>
      <c r="Z208" s="342">
        <v>1174.3499999999999</v>
      </c>
      <c r="AA208" s="341"/>
      <c r="AB208" s="342">
        <v>1141721.5</v>
      </c>
      <c r="AC208" s="342">
        <v>125400</v>
      </c>
      <c r="AD208" s="344">
        <v>1430814.5</v>
      </c>
      <c r="AE208" s="344">
        <v>30340</v>
      </c>
      <c r="AF208" s="343"/>
      <c r="AG208" s="344">
        <v>1470052.02</v>
      </c>
      <c r="AH208" s="344">
        <v>204920.28</v>
      </c>
      <c r="AI208" s="343"/>
      <c r="AJ208" s="343"/>
      <c r="AK208" s="343"/>
      <c r="AL208" s="344">
        <v>93641</v>
      </c>
      <c r="AM208" s="332">
        <f t="shared" si="25"/>
        <v>589808.18000000005</v>
      </c>
      <c r="AN208" s="345">
        <f t="shared" si="26"/>
        <v>34384.339999999997</v>
      </c>
      <c r="AO208" s="346">
        <f t="shared" si="27"/>
        <v>555423.84000000008</v>
      </c>
      <c r="AP208" s="347">
        <f t="shared" si="28"/>
        <v>3005456.79</v>
      </c>
      <c r="AQ208" s="348">
        <f t="shared" si="29"/>
        <v>3229767.8</v>
      </c>
      <c r="AR208" s="257">
        <f t="shared" si="24"/>
        <v>-224311.00999999978</v>
      </c>
    </row>
    <row r="209" spans="1:44" ht="14.4" thickBot="1" x14ac:dyDescent="0.3">
      <c r="A209" s="245" t="s">
        <v>39</v>
      </c>
      <c r="B209" s="245" t="s">
        <v>40</v>
      </c>
      <c r="C209" s="246">
        <v>2891</v>
      </c>
      <c r="D209" s="247" t="s">
        <v>1010</v>
      </c>
      <c r="E209" t="s">
        <v>2787</v>
      </c>
      <c r="F209" s="321">
        <v>650692.43999999994</v>
      </c>
      <c r="G209" s="321">
        <v>20625</v>
      </c>
      <c r="H209" s="321">
        <v>87003.32</v>
      </c>
      <c r="I209" s="320"/>
      <c r="J209"/>
      <c r="K209" s="319">
        <v>819573.51</v>
      </c>
      <c r="L209" s="319">
        <v>88006.12</v>
      </c>
      <c r="M209"/>
      <c r="N209"/>
      <c r="O209" s="319">
        <v>22170</v>
      </c>
      <c r="P209" s="329">
        <v>63614.3</v>
      </c>
      <c r="Q209" s="328"/>
      <c r="R209" s="329">
        <v>570</v>
      </c>
      <c r="S209" s="328"/>
      <c r="T209"/>
      <c r="U209"/>
      <c r="V209" s="319">
        <v>-884207.58</v>
      </c>
      <c r="W209" s="319">
        <v>2085517.75</v>
      </c>
      <c r="X209" s="342">
        <v>1186922.0900000001</v>
      </c>
      <c r="Y209" s="341"/>
      <c r="Z209" s="342">
        <v>553.9</v>
      </c>
      <c r="AA209" s="341"/>
      <c r="AB209" s="342">
        <v>350099.5</v>
      </c>
      <c r="AC209" s="342">
        <v>278566.01</v>
      </c>
      <c r="AD209" s="344">
        <v>708901.5</v>
      </c>
      <c r="AE209" s="344">
        <v>22650</v>
      </c>
      <c r="AF209" s="344">
        <v>5050</v>
      </c>
      <c r="AG209" s="344">
        <v>593329.64</v>
      </c>
      <c r="AH209" s="344">
        <v>61977.440000000002</v>
      </c>
      <c r="AI209" s="343"/>
      <c r="AJ209" s="343"/>
      <c r="AK209" s="343"/>
      <c r="AL209" s="344">
        <v>45997</v>
      </c>
      <c r="AM209" s="332">
        <f t="shared" si="25"/>
        <v>758320.76</v>
      </c>
      <c r="AN209" s="345">
        <f t="shared" si="26"/>
        <v>64184.3</v>
      </c>
      <c r="AO209" s="346">
        <f t="shared" si="27"/>
        <v>694136.46</v>
      </c>
      <c r="AP209" s="347">
        <f t="shared" si="28"/>
        <v>1816141.5</v>
      </c>
      <c r="AQ209" s="348">
        <f t="shared" si="29"/>
        <v>1437905.58</v>
      </c>
      <c r="AR209" s="257">
        <f t="shared" si="24"/>
        <v>378235.91999999993</v>
      </c>
    </row>
    <row r="210" spans="1:44" ht="14.4" thickBot="1" x14ac:dyDescent="0.3">
      <c r="A210" s="245" t="s">
        <v>39</v>
      </c>
      <c r="B210" s="245" t="s">
        <v>40</v>
      </c>
      <c r="C210" s="246">
        <v>5426</v>
      </c>
      <c r="D210" s="247" t="s">
        <v>1011</v>
      </c>
      <c r="E210" t="s">
        <v>2788</v>
      </c>
      <c r="F210" s="321">
        <v>1670915.86</v>
      </c>
      <c r="G210" s="321">
        <v>117627</v>
      </c>
      <c r="H210" s="321">
        <v>175833.49</v>
      </c>
      <c r="I210" s="320"/>
      <c r="J210"/>
      <c r="K210" s="319">
        <v>774721.16</v>
      </c>
      <c r="L210" s="319">
        <v>420046.79</v>
      </c>
      <c r="M210"/>
      <c r="N210"/>
      <c r="O210" s="319">
        <v>0</v>
      </c>
      <c r="P210" s="329">
        <v>49990.720000000001</v>
      </c>
      <c r="Q210" s="328"/>
      <c r="R210" s="329">
        <v>0</v>
      </c>
      <c r="S210" s="328"/>
      <c r="T210" s="319">
        <v>22800</v>
      </c>
      <c r="U210"/>
      <c r="V210" s="319">
        <v>-360181.64</v>
      </c>
      <c r="W210" s="319">
        <v>2982894.62</v>
      </c>
      <c r="X210" s="342">
        <v>2163882.86</v>
      </c>
      <c r="Y210" s="341"/>
      <c r="Z210" s="342">
        <v>2018.2</v>
      </c>
      <c r="AA210" s="341"/>
      <c r="AB210" s="342">
        <v>1820951</v>
      </c>
      <c r="AC210" s="342">
        <v>214700</v>
      </c>
      <c r="AD210" s="344">
        <v>2286475</v>
      </c>
      <c r="AE210" s="344">
        <v>49991</v>
      </c>
      <c r="AF210" s="343"/>
      <c r="AG210" s="344">
        <v>1083835.3700000001</v>
      </c>
      <c r="AH210" s="344">
        <v>214420.09</v>
      </c>
      <c r="AI210" s="344">
        <v>83000</v>
      </c>
      <c r="AJ210" s="343"/>
      <c r="AK210" s="343"/>
      <c r="AL210" s="344">
        <v>20190</v>
      </c>
      <c r="AM210" s="332">
        <f t="shared" si="25"/>
        <v>1964376.35</v>
      </c>
      <c r="AN210" s="345">
        <f t="shared" si="26"/>
        <v>49990.720000000001</v>
      </c>
      <c r="AO210" s="346">
        <f t="shared" si="27"/>
        <v>1914385.6300000001</v>
      </c>
      <c r="AP210" s="347">
        <f t="shared" si="28"/>
        <v>4201552.0600000005</v>
      </c>
      <c r="AQ210" s="348">
        <f t="shared" si="29"/>
        <v>3737911.46</v>
      </c>
      <c r="AR210" s="257">
        <f t="shared" si="24"/>
        <v>463640.60000000056</v>
      </c>
    </row>
    <row r="211" spans="1:44" ht="14.4" thickBot="1" x14ac:dyDescent="0.3">
      <c r="A211" s="245" t="s">
        <v>39</v>
      </c>
      <c r="B211" s="245" t="s">
        <v>40</v>
      </c>
      <c r="C211" s="283">
        <v>3183</v>
      </c>
      <c r="D211" s="284" t="s">
        <v>1012</v>
      </c>
      <c r="E211" t="s">
        <v>2812</v>
      </c>
      <c r="F211" s="321">
        <v>538158.06999999995</v>
      </c>
      <c r="G211" s="321">
        <v>68934</v>
      </c>
      <c r="H211" s="321">
        <v>149211.9</v>
      </c>
      <c r="I211" s="320"/>
      <c r="J211"/>
      <c r="K211" s="319">
        <v>1971385.81</v>
      </c>
      <c r="L211" s="319">
        <v>834625.3</v>
      </c>
      <c r="M211"/>
      <c r="N211"/>
      <c r="O211"/>
      <c r="P211" s="329">
        <v>41396.99</v>
      </c>
      <c r="Q211" s="328"/>
      <c r="R211" s="329">
        <v>0</v>
      </c>
      <c r="S211" s="328"/>
      <c r="T211"/>
      <c r="U211" s="319">
        <v>-367441.95</v>
      </c>
      <c r="V211" s="319">
        <v>434201.38</v>
      </c>
      <c r="W211" s="319">
        <v>2454994.11</v>
      </c>
      <c r="X211" s="342">
        <v>2184973.38</v>
      </c>
      <c r="Y211" s="342">
        <v>181300</v>
      </c>
      <c r="Z211" s="342">
        <v>615.76</v>
      </c>
      <c r="AA211" s="341"/>
      <c r="AB211" s="342">
        <v>1060212.5</v>
      </c>
      <c r="AC211" s="342">
        <v>148200</v>
      </c>
      <c r="AD211" s="344">
        <v>1458646.5</v>
      </c>
      <c r="AE211" s="344">
        <v>15050</v>
      </c>
      <c r="AF211" s="343"/>
      <c r="AG211" s="344">
        <v>850930.88</v>
      </c>
      <c r="AH211" s="344">
        <v>243305.71</v>
      </c>
      <c r="AI211" s="343"/>
      <c r="AJ211" s="343"/>
      <c r="AK211" s="343"/>
      <c r="AL211" s="344">
        <v>8204</v>
      </c>
      <c r="AM211" s="332">
        <f t="shared" si="25"/>
        <v>756303.97</v>
      </c>
      <c r="AN211" s="345">
        <f t="shared" si="26"/>
        <v>41396.99</v>
      </c>
      <c r="AO211" s="346">
        <f t="shared" si="27"/>
        <v>714906.98</v>
      </c>
      <c r="AP211" s="347">
        <f t="shared" si="28"/>
        <v>3575301.6399999997</v>
      </c>
      <c r="AQ211" s="348">
        <f t="shared" si="29"/>
        <v>2576137.09</v>
      </c>
      <c r="AR211" s="257">
        <f t="shared" si="24"/>
        <v>999164.54999999981</v>
      </c>
    </row>
    <row r="212" spans="1:44" ht="14.4" thickBot="1" x14ac:dyDescent="0.3">
      <c r="A212" s="245" t="s">
        <v>353</v>
      </c>
      <c r="B212" s="245" t="s">
        <v>54</v>
      </c>
      <c r="C212" s="283">
        <v>3850</v>
      </c>
      <c r="D212" s="284" t="s">
        <v>1013</v>
      </c>
      <c r="E212" t="s">
        <v>2789</v>
      </c>
      <c r="F212" s="321">
        <v>1477657.51</v>
      </c>
      <c r="G212" s="321">
        <v>381053.19</v>
      </c>
      <c r="H212" s="321">
        <v>149377.16</v>
      </c>
      <c r="I212" s="320"/>
      <c r="J212"/>
      <c r="K212" s="319">
        <v>1303535.3799999999</v>
      </c>
      <c r="L212" s="319">
        <v>391667.63</v>
      </c>
      <c r="M212"/>
      <c r="N212"/>
      <c r="O212" s="319">
        <v>18460</v>
      </c>
      <c r="P212" s="329">
        <v>41206.74</v>
      </c>
      <c r="Q212" s="328"/>
      <c r="R212" s="329">
        <v>2523.84</v>
      </c>
      <c r="S212" s="328"/>
      <c r="T212"/>
      <c r="U212"/>
      <c r="V212" s="319">
        <v>-80699.23</v>
      </c>
      <c r="W212" s="319">
        <v>3281871.5</v>
      </c>
      <c r="X212" s="342">
        <v>1454150.34</v>
      </c>
      <c r="Y212" s="342">
        <v>103100</v>
      </c>
      <c r="Z212" s="342">
        <v>1253.26</v>
      </c>
      <c r="AA212" s="341"/>
      <c r="AB212" s="342">
        <v>859480</v>
      </c>
      <c r="AC212" s="342">
        <v>20000</v>
      </c>
      <c r="AD212" s="344">
        <v>1154891</v>
      </c>
      <c r="AE212" s="344">
        <v>17780</v>
      </c>
      <c r="AF212" s="343"/>
      <c r="AG212" s="344">
        <v>612021.27</v>
      </c>
      <c r="AH212" s="344">
        <v>151323.07999999999</v>
      </c>
      <c r="AI212" s="343"/>
      <c r="AJ212" s="344">
        <v>62040.23</v>
      </c>
      <c r="AK212" s="343"/>
      <c r="AL212" s="343"/>
      <c r="AM212" s="332">
        <f t="shared" si="25"/>
        <v>2008087.8599999999</v>
      </c>
      <c r="AN212" s="345">
        <f t="shared" si="26"/>
        <v>43730.58</v>
      </c>
      <c r="AO212" s="346">
        <f t="shared" si="27"/>
        <v>1964357.2799999998</v>
      </c>
      <c r="AP212" s="347">
        <f t="shared" si="28"/>
        <v>2437983.6</v>
      </c>
      <c r="AQ212" s="348">
        <f t="shared" si="29"/>
        <v>1998055.58</v>
      </c>
      <c r="AR212" s="257">
        <f t="shared" si="24"/>
        <v>439928.02</v>
      </c>
    </row>
    <row r="213" spans="1:44" ht="14.4" thickBot="1" x14ac:dyDescent="0.3">
      <c r="A213" s="245" t="s">
        <v>353</v>
      </c>
      <c r="B213" s="245" t="s">
        <v>54</v>
      </c>
      <c r="C213" s="283">
        <v>3381</v>
      </c>
      <c r="D213" s="284" t="s">
        <v>1014</v>
      </c>
      <c r="E213" t="s">
        <v>2790</v>
      </c>
      <c r="F213" s="321">
        <v>437895.15</v>
      </c>
      <c r="G213" s="321">
        <v>12820</v>
      </c>
      <c r="H213" s="321">
        <v>236408.14</v>
      </c>
      <c r="I213" s="320"/>
      <c r="J213"/>
      <c r="K213" s="319">
        <v>736950.92</v>
      </c>
      <c r="L213" s="319">
        <v>136470.01</v>
      </c>
      <c r="M213"/>
      <c r="N213"/>
      <c r="O213"/>
      <c r="P213" s="329">
        <v>376128</v>
      </c>
      <c r="Q213" s="328"/>
      <c r="R213" s="329">
        <v>2199</v>
      </c>
      <c r="S213" s="328"/>
      <c r="T213"/>
      <c r="U213"/>
      <c r="V213" s="319">
        <v>-293599.99</v>
      </c>
      <c r="W213" s="319">
        <v>1733966.78</v>
      </c>
      <c r="X213" s="342">
        <v>155382.65</v>
      </c>
      <c r="Y213" s="341"/>
      <c r="Z213" s="342">
        <v>633.28</v>
      </c>
      <c r="AA213" s="341"/>
      <c r="AB213" s="342">
        <v>781200</v>
      </c>
      <c r="AC213" s="342">
        <v>555917.97</v>
      </c>
      <c r="AD213" s="344">
        <v>1156389</v>
      </c>
      <c r="AE213" s="344">
        <v>12620</v>
      </c>
      <c r="AF213" s="343"/>
      <c r="AG213" s="344">
        <v>469578.21</v>
      </c>
      <c r="AH213" s="344">
        <v>95827.76</v>
      </c>
      <c r="AI213" s="343"/>
      <c r="AJ213" s="344">
        <v>16868.5</v>
      </c>
      <c r="AK213" s="343"/>
      <c r="AL213" s="343"/>
      <c r="AM213" s="332">
        <f t="shared" si="25"/>
        <v>687123.29</v>
      </c>
      <c r="AN213" s="345">
        <f t="shared" si="26"/>
        <v>378327</v>
      </c>
      <c r="AO213" s="346">
        <f t="shared" si="27"/>
        <v>308796.29000000004</v>
      </c>
      <c r="AP213" s="347">
        <f t="shared" si="28"/>
        <v>1493133.9</v>
      </c>
      <c r="AQ213" s="348">
        <f t="shared" si="29"/>
        <v>1751283.47</v>
      </c>
      <c r="AR213" s="257">
        <f t="shared" si="24"/>
        <v>-258149.57000000007</v>
      </c>
    </row>
    <row r="214" spans="1:44" ht="14.4" thickBot="1" x14ac:dyDescent="0.3">
      <c r="A214" s="245" t="s">
        <v>353</v>
      </c>
      <c r="B214" s="245" t="s">
        <v>54</v>
      </c>
      <c r="C214" s="283">
        <v>2640</v>
      </c>
      <c r="D214" s="284" t="s">
        <v>1015</v>
      </c>
      <c r="E214" t="s">
        <v>2791</v>
      </c>
      <c r="F214" s="321">
        <v>978228.48</v>
      </c>
      <c r="G214" s="321">
        <v>303180.5</v>
      </c>
      <c r="H214" s="321">
        <v>65069.46</v>
      </c>
      <c r="I214" s="320"/>
      <c r="J214"/>
      <c r="K214" s="319">
        <v>1742726.34</v>
      </c>
      <c r="L214" s="319">
        <v>139589.92000000001</v>
      </c>
      <c r="M214"/>
      <c r="N214"/>
      <c r="O214" s="319">
        <v>1000</v>
      </c>
      <c r="P214" s="329">
        <v>225828.73</v>
      </c>
      <c r="Q214" s="328"/>
      <c r="R214" s="329">
        <v>412.35</v>
      </c>
      <c r="S214" s="328"/>
      <c r="T214"/>
      <c r="U214"/>
      <c r="V214" s="319">
        <v>147247.62</v>
      </c>
      <c r="W214" s="319">
        <v>2788476.86</v>
      </c>
      <c r="X214" s="342">
        <v>1054360.67</v>
      </c>
      <c r="Y214" s="341"/>
      <c r="Z214" s="341"/>
      <c r="AA214" s="341"/>
      <c r="AB214" s="342">
        <v>603025</v>
      </c>
      <c r="AC214" s="341"/>
      <c r="AD214" s="344">
        <v>1092591</v>
      </c>
      <c r="AE214" s="344">
        <v>15160</v>
      </c>
      <c r="AF214" s="343"/>
      <c r="AG214" s="344">
        <v>342374.98</v>
      </c>
      <c r="AH214" s="344">
        <v>141430.54999999999</v>
      </c>
      <c r="AI214" s="343"/>
      <c r="AJ214" s="343"/>
      <c r="AK214" s="343"/>
      <c r="AL214" s="343"/>
      <c r="AM214" s="332">
        <f t="shared" si="25"/>
        <v>1346478.44</v>
      </c>
      <c r="AN214" s="345">
        <f t="shared" si="26"/>
        <v>226241.08000000002</v>
      </c>
      <c r="AO214" s="346">
        <f t="shared" si="27"/>
        <v>1120237.3599999999</v>
      </c>
      <c r="AP214" s="347">
        <f t="shared" si="28"/>
        <v>1657385.67</v>
      </c>
      <c r="AQ214" s="348">
        <f t="shared" si="29"/>
        <v>1591556.53</v>
      </c>
      <c r="AR214" s="257">
        <f t="shared" si="24"/>
        <v>65829.139999999898</v>
      </c>
    </row>
    <row r="215" spans="1:44" ht="14.4" thickBot="1" x14ac:dyDescent="0.3">
      <c r="A215" s="245" t="s">
        <v>353</v>
      </c>
      <c r="B215" s="245" t="s">
        <v>54</v>
      </c>
      <c r="C215" s="283">
        <v>5792</v>
      </c>
      <c r="D215" s="284" t="s">
        <v>1016</v>
      </c>
      <c r="E215" t="s">
        <v>2792</v>
      </c>
      <c r="F215" s="321">
        <v>1559555.29</v>
      </c>
      <c r="G215" s="321">
        <v>66478.5</v>
      </c>
      <c r="H215" s="321">
        <v>139642.06</v>
      </c>
      <c r="I215" s="320"/>
      <c r="J215"/>
      <c r="K215" s="319">
        <v>516224.91</v>
      </c>
      <c r="L215" s="319">
        <v>1047477.88</v>
      </c>
      <c r="M215"/>
      <c r="N215"/>
      <c r="O215" s="319">
        <v>41910</v>
      </c>
      <c r="P215" s="329">
        <v>64912.88</v>
      </c>
      <c r="Q215" s="328"/>
      <c r="R215" s="329">
        <v>2959.09</v>
      </c>
      <c r="S215" s="328"/>
      <c r="T215"/>
      <c r="U215"/>
      <c r="V215" s="319">
        <v>-2190232.64</v>
      </c>
      <c r="W215" s="319">
        <v>5060758.04</v>
      </c>
      <c r="X215" s="342">
        <v>2038576.7</v>
      </c>
      <c r="Y215" s="341"/>
      <c r="Z215" s="342">
        <v>2396.33</v>
      </c>
      <c r="AA215" s="341"/>
      <c r="AB215" s="342">
        <v>1479280</v>
      </c>
      <c r="AC215" s="342">
        <v>64206.5</v>
      </c>
      <c r="AD215" s="344">
        <v>2185189.2999999998</v>
      </c>
      <c r="AE215" s="343"/>
      <c r="AF215" s="344">
        <v>12477</v>
      </c>
      <c r="AG215" s="344">
        <v>900895.55</v>
      </c>
      <c r="AH215" s="344">
        <v>136826.41</v>
      </c>
      <c r="AI215" s="343"/>
      <c r="AJ215" s="343"/>
      <c r="AK215" s="343"/>
      <c r="AL215" s="343"/>
      <c r="AM215" s="332">
        <f t="shared" si="25"/>
        <v>1765675.85</v>
      </c>
      <c r="AN215" s="345">
        <f t="shared" si="26"/>
        <v>67871.97</v>
      </c>
      <c r="AO215" s="346">
        <f t="shared" si="27"/>
        <v>1697803.8800000001</v>
      </c>
      <c r="AP215" s="347">
        <f t="shared" si="28"/>
        <v>3584459.5300000003</v>
      </c>
      <c r="AQ215" s="348">
        <f t="shared" si="29"/>
        <v>3235388.26</v>
      </c>
      <c r="AR215" s="257">
        <f t="shared" si="24"/>
        <v>349071.27000000048</v>
      </c>
    </row>
    <row r="216" spans="1:44" ht="14.4" thickBot="1" x14ac:dyDescent="0.3">
      <c r="A216" s="245" t="s">
        <v>353</v>
      </c>
      <c r="B216" s="245" t="s">
        <v>54</v>
      </c>
      <c r="C216" s="283">
        <v>1533</v>
      </c>
      <c r="D216" s="284" t="s">
        <v>1017</v>
      </c>
      <c r="E216" t="s">
        <v>2813</v>
      </c>
      <c r="F216" s="321">
        <v>709165.95</v>
      </c>
      <c r="G216" s="321">
        <v>36847.25</v>
      </c>
      <c r="H216" s="321">
        <v>80291.47</v>
      </c>
      <c r="I216" s="320"/>
      <c r="J216"/>
      <c r="K216" s="319">
        <v>142949.39000000001</v>
      </c>
      <c r="L216" s="319">
        <v>233629.73</v>
      </c>
      <c r="M216"/>
      <c r="N216"/>
      <c r="O216" s="319">
        <v>0</v>
      </c>
      <c r="P216" s="329">
        <v>33938.71</v>
      </c>
      <c r="Q216" s="328"/>
      <c r="R216" s="329">
        <v>1744.48</v>
      </c>
      <c r="S216" s="328"/>
      <c r="T216"/>
      <c r="U216"/>
      <c r="V216" s="319">
        <v>-820725.62</v>
      </c>
      <c r="W216" s="319">
        <v>1741122.88</v>
      </c>
      <c r="X216" s="342">
        <v>893869.39</v>
      </c>
      <c r="Y216" s="341"/>
      <c r="Z216" s="342">
        <v>499.46</v>
      </c>
      <c r="AA216" s="341"/>
      <c r="AB216" s="342">
        <v>334520</v>
      </c>
      <c r="AC216" s="342">
        <v>140000.01</v>
      </c>
      <c r="AD216" s="344">
        <v>719532</v>
      </c>
      <c r="AE216" s="344">
        <v>17930</v>
      </c>
      <c r="AF216" s="343"/>
      <c r="AG216" s="344">
        <v>312607.61</v>
      </c>
      <c r="AH216" s="344">
        <v>70815.91</v>
      </c>
      <c r="AI216" s="343"/>
      <c r="AJ216" s="343"/>
      <c r="AK216" s="343"/>
      <c r="AL216" s="344">
        <v>1200</v>
      </c>
      <c r="AM216" s="332">
        <f t="shared" si="25"/>
        <v>826304.66999999993</v>
      </c>
      <c r="AN216" s="345">
        <f t="shared" si="26"/>
        <v>35683.19</v>
      </c>
      <c r="AO216" s="346">
        <f t="shared" si="27"/>
        <v>790621.48</v>
      </c>
      <c r="AP216" s="347">
        <f t="shared" si="28"/>
        <v>1368888.86</v>
      </c>
      <c r="AQ216" s="348">
        <f t="shared" si="29"/>
        <v>1122085.5199999998</v>
      </c>
      <c r="AR216" s="257">
        <f t="shared" si="24"/>
        <v>246803.34000000032</v>
      </c>
    </row>
    <row r="217" spans="1:44" ht="14.4" thickBot="1" x14ac:dyDescent="0.3">
      <c r="A217" s="245" t="s">
        <v>356</v>
      </c>
      <c r="B217" s="245" t="s">
        <v>43</v>
      </c>
      <c r="C217" s="283">
        <v>6007</v>
      </c>
      <c r="D217" s="284" t="s">
        <v>1018</v>
      </c>
      <c r="E217" t="s">
        <v>2668</v>
      </c>
      <c r="F217" s="321">
        <v>702746.83</v>
      </c>
      <c r="G217" s="321">
        <v>23748</v>
      </c>
      <c r="H217" s="321">
        <v>96410.77</v>
      </c>
      <c r="I217" s="320"/>
      <c r="J217"/>
      <c r="K217" s="319">
        <v>764529.42</v>
      </c>
      <c r="L217" s="319">
        <v>403883.2</v>
      </c>
      <c r="M217"/>
      <c r="N217"/>
      <c r="O217" s="319">
        <v>0</v>
      </c>
      <c r="P217" s="329">
        <v>24976.959999999999</v>
      </c>
      <c r="Q217" s="328"/>
      <c r="R217" s="329">
        <v>2004.98</v>
      </c>
      <c r="S217" s="328"/>
      <c r="T217"/>
      <c r="U217"/>
      <c r="V217" s="319">
        <v>-2017108.39</v>
      </c>
      <c r="W217" s="319">
        <v>3760347.17</v>
      </c>
      <c r="X217" s="342">
        <v>1746162.66</v>
      </c>
      <c r="Y217" s="342">
        <v>141600</v>
      </c>
      <c r="Z217" s="342">
        <v>1130</v>
      </c>
      <c r="AA217" s="341"/>
      <c r="AB217" s="342">
        <v>1087530</v>
      </c>
      <c r="AC217" s="342">
        <v>49600</v>
      </c>
      <c r="AD217" s="344">
        <v>1591215</v>
      </c>
      <c r="AE217" s="343"/>
      <c r="AF217" s="343"/>
      <c r="AG217" s="344">
        <v>702891.85</v>
      </c>
      <c r="AH217" s="344">
        <v>454960.81</v>
      </c>
      <c r="AI217" s="343"/>
      <c r="AJ217" s="343"/>
      <c r="AK217" s="343"/>
      <c r="AL217" s="344">
        <v>55857.5</v>
      </c>
      <c r="AM217" s="332">
        <f t="shared" si="25"/>
        <v>822905.6</v>
      </c>
      <c r="AN217" s="345">
        <f t="shared" si="26"/>
        <v>26981.94</v>
      </c>
      <c r="AO217" s="346">
        <f t="shared" si="27"/>
        <v>795923.66</v>
      </c>
      <c r="AP217" s="347">
        <f t="shared" si="28"/>
        <v>3026022.66</v>
      </c>
      <c r="AQ217" s="348">
        <f t="shared" si="29"/>
        <v>2804925.16</v>
      </c>
      <c r="AR217" s="257">
        <f t="shared" si="24"/>
        <v>221097.5</v>
      </c>
    </row>
    <row r="218" spans="1:44" ht="14.4" thickBot="1" x14ac:dyDescent="0.3">
      <c r="A218" s="245" t="s">
        <v>356</v>
      </c>
      <c r="B218" s="245" t="s">
        <v>43</v>
      </c>
      <c r="C218" s="283">
        <v>2330</v>
      </c>
      <c r="D218" s="284" t="s">
        <v>1019</v>
      </c>
      <c r="E218" t="s">
        <v>2671</v>
      </c>
      <c r="F218" s="321">
        <v>632899.54</v>
      </c>
      <c r="G218" s="321">
        <v>33706</v>
      </c>
      <c r="H218" s="321">
        <v>63609.06</v>
      </c>
      <c r="I218" s="320"/>
      <c r="J218"/>
      <c r="K218" s="319">
        <v>-27358.37</v>
      </c>
      <c r="L218" s="319">
        <v>85039.48</v>
      </c>
      <c r="M218"/>
      <c r="N218"/>
      <c r="O218" s="319">
        <v>3000</v>
      </c>
      <c r="P218" s="329">
        <v>48500</v>
      </c>
      <c r="Q218" s="328"/>
      <c r="R218" s="329">
        <v>1608.49</v>
      </c>
      <c r="S218" s="328"/>
      <c r="T218"/>
      <c r="U218"/>
      <c r="V218" s="319">
        <v>-1630504.47</v>
      </c>
      <c r="W218" s="319">
        <v>2267172.48</v>
      </c>
      <c r="X218" s="342">
        <v>895826.95</v>
      </c>
      <c r="Y218" s="342">
        <v>115745</v>
      </c>
      <c r="Z218" s="342">
        <v>733.82</v>
      </c>
      <c r="AA218" s="341"/>
      <c r="AB218" s="342">
        <v>682092.5</v>
      </c>
      <c r="AC218" s="342">
        <v>21200</v>
      </c>
      <c r="AD218" s="344">
        <v>939620.7</v>
      </c>
      <c r="AE218" s="344">
        <v>13360</v>
      </c>
      <c r="AF218" s="343"/>
      <c r="AG218" s="344">
        <v>508749.2</v>
      </c>
      <c r="AH218" s="344">
        <v>78948.639999999999</v>
      </c>
      <c r="AI218" s="343"/>
      <c r="AJ218" s="343"/>
      <c r="AK218" s="343"/>
      <c r="AL218" s="344">
        <v>76800.52</v>
      </c>
      <c r="AM218" s="332">
        <f t="shared" si="25"/>
        <v>730214.60000000009</v>
      </c>
      <c r="AN218" s="345">
        <f t="shared" si="26"/>
        <v>50108.49</v>
      </c>
      <c r="AO218" s="346">
        <f t="shared" si="27"/>
        <v>680106.1100000001</v>
      </c>
      <c r="AP218" s="347">
        <f t="shared" si="28"/>
        <v>1715598.27</v>
      </c>
      <c r="AQ218" s="348">
        <f t="shared" si="29"/>
        <v>1617479.0599999998</v>
      </c>
      <c r="AR218" s="257">
        <f t="shared" si="24"/>
        <v>98119.210000000196</v>
      </c>
    </row>
    <row r="219" spans="1:44" ht="14.4" thickBot="1" x14ac:dyDescent="0.3">
      <c r="A219" s="245" t="s">
        <v>356</v>
      </c>
      <c r="B219" s="245" t="s">
        <v>43</v>
      </c>
      <c r="C219" s="283">
        <v>2684</v>
      </c>
      <c r="D219" s="284" t="s">
        <v>1020</v>
      </c>
      <c r="E219" t="s">
        <v>2672</v>
      </c>
      <c r="F219" s="321">
        <v>335747.13</v>
      </c>
      <c r="G219" s="321">
        <v>11708</v>
      </c>
      <c r="H219" s="321">
        <v>30709.02</v>
      </c>
      <c r="I219" s="320"/>
      <c r="J219"/>
      <c r="K219" s="319">
        <v>240540.08</v>
      </c>
      <c r="L219" s="319">
        <v>144283.92000000001</v>
      </c>
      <c r="M219"/>
      <c r="N219"/>
      <c r="O219" s="319">
        <v>31822</v>
      </c>
      <c r="P219" s="329">
        <v>32836.29</v>
      </c>
      <c r="Q219" s="328"/>
      <c r="R219" s="329">
        <v>46971.4</v>
      </c>
      <c r="S219" s="328"/>
      <c r="T219" s="319">
        <v>1815</v>
      </c>
      <c r="U219"/>
      <c r="V219" s="319">
        <v>-1052181.5900000001</v>
      </c>
      <c r="W219" s="319">
        <v>1870864.76</v>
      </c>
      <c r="X219" s="342">
        <v>783416.29</v>
      </c>
      <c r="Y219" s="342">
        <v>30000</v>
      </c>
      <c r="Z219" s="342">
        <v>477.17</v>
      </c>
      <c r="AA219" s="341"/>
      <c r="AB219" s="342">
        <v>1075732</v>
      </c>
      <c r="AC219" s="342">
        <v>1600</v>
      </c>
      <c r="AD219" s="344">
        <v>1288878.6000000001</v>
      </c>
      <c r="AE219" s="344">
        <v>2500</v>
      </c>
      <c r="AF219" s="344">
        <v>6360</v>
      </c>
      <c r="AG219" s="344">
        <v>449922.14</v>
      </c>
      <c r="AH219" s="344">
        <v>228515.18</v>
      </c>
      <c r="AI219" s="343"/>
      <c r="AJ219" s="343"/>
      <c r="AK219" s="343"/>
      <c r="AL219" s="344">
        <v>84189.25</v>
      </c>
      <c r="AM219" s="332">
        <f t="shared" si="25"/>
        <v>378164.15</v>
      </c>
      <c r="AN219" s="345">
        <f t="shared" si="26"/>
        <v>79807.69</v>
      </c>
      <c r="AO219" s="346">
        <f t="shared" si="27"/>
        <v>298356.46000000002</v>
      </c>
      <c r="AP219" s="347">
        <f t="shared" si="28"/>
        <v>1891225.46</v>
      </c>
      <c r="AQ219" s="348">
        <f t="shared" si="29"/>
        <v>2060365.1700000002</v>
      </c>
      <c r="AR219" s="257">
        <f t="shared" si="24"/>
        <v>-169139.7100000002</v>
      </c>
    </row>
    <row r="220" spans="1:44" ht="14.4" thickBot="1" x14ac:dyDescent="0.3">
      <c r="A220" s="245" t="s">
        <v>356</v>
      </c>
      <c r="B220" s="245" t="s">
        <v>43</v>
      </c>
      <c r="C220" s="283">
        <v>7170</v>
      </c>
      <c r="D220" s="284" t="s">
        <v>1021</v>
      </c>
      <c r="E220" t="s">
        <v>2676</v>
      </c>
      <c r="F220" s="321">
        <v>692047.67</v>
      </c>
      <c r="G220" s="321">
        <v>19994.599999999999</v>
      </c>
      <c r="H220" s="321">
        <v>272759.39</v>
      </c>
      <c r="I220" s="320"/>
      <c r="J220"/>
      <c r="K220" s="319">
        <v>249690.02</v>
      </c>
      <c r="L220" s="319">
        <v>693035.4</v>
      </c>
      <c r="M220"/>
      <c r="N220"/>
      <c r="O220" s="319">
        <v>17875</v>
      </c>
      <c r="P220" s="329">
        <v>50522.26</v>
      </c>
      <c r="Q220" s="328"/>
      <c r="R220" s="329">
        <v>6805.2</v>
      </c>
      <c r="S220" s="328"/>
      <c r="T220" s="319">
        <v>1827</v>
      </c>
      <c r="U220"/>
      <c r="V220" s="319">
        <v>-2314289.4700000002</v>
      </c>
      <c r="W220" s="319">
        <v>4524693.96</v>
      </c>
      <c r="X220" s="342">
        <v>1610143.25</v>
      </c>
      <c r="Y220" s="342">
        <v>-29400</v>
      </c>
      <c r="Z220" s="342">
        <v>963.43</v>
      </c>
      <c r="AA220" s="341"/>
      <c r="AB220" s="342">
        <v>1421016.4</v>
      </c>
      <c r="AC220" s="342">
        <v>133334</v>
      </c>
      <c r="AD220" s="344">
        <v>2038124.6</v>
      </c>
      <c r="AE220" s="344">
        <v>32904</v>
      </c>
      <c r="AF220" s="343"/>
      <c r="AG220" s="344">
        <v>987848.44</v>
      </c>
      <c r="AH220" s="344">
        <v>279275.53999999998</v>
      </c>
      <c r="AI220" s="343"/>
      <c r="AJ220" s="343"/>
      <c r="AK220" s="343"/>
      <c r="AL220" s="344">
        <v>157811.37</v>
      </c>
      <c r="AM220" s="332">
        <f t="shared" si="25"/>
        <v>984801.66</v>
      </c>
      <c r="AN220" s="345">
        <f t="shared" si="26"/>
        <v>57327.46</v>
      </c>
      <c r="AO220" s="346">
        <f t="shared" si="27"/>
        <v>927474.20000000007</v>
      </c>
      <c r="AP220" s="347">
        <f t="shared" si="28"/>
        <v>3136057.08</v>
      </c>
      <c r="AQ220" s="348">
        <f t="shared" si="29"/>
        <v>3495963.95</v>
      </c>
      <c r="AR220" s="257">
        <f t="shared" si="24"/>
        <v>-359906.87000000011</v>
      </c>
    </row>
    <row r="221" spans="1:44" x14ac:dyDescent="0.25">
      <c r="AM221" s="332">
        <f t="shared" si="25"/>
        <v>0</v>
      </c>
      <c r="AN221" s="345">
        <f t="shared" si="26"/>
        <v>0</v>
      </c>
      <c r="AO221" s="346">
        <f t="shared" si="27"/>
        <v>0</v>
      </c>
      <c r="AP221" s="347">
        <f t="shared" si="28"/>
        <v>0</v>
      </c>
      <c r="AQ221" s="348">
        <f t="shared" si="29"/>
        <v>0</v>
      </c>
      <c r="AR221" s="257">
        <f t="shared" si="24"/>
        <v>0</v>
      </c>
    </row>
    <row r="222" spans="1:44" x14ac:dyDescent="0.25">
      <c r="AM222" s="332">
        <f t="shared" si="25"/>
        <v>0</v>
      </c>
      <c r="AN222" s="345">
        <f t="shared" si="26"/>
        <v>0</v>
      </c>
      <c r="AO222" s="346">
        <f t="shared" si="27"/>
        <v>0</v>
      </c>
      <c r="AP222" s="347">
        <f t="shared" si="28"/>
        <v>0</v>
      </c>
      <c r="AQ222" s="348">
        <f t="shared" si="29"/>
        <v>0</v>
      </c>
      <c r="AR222" s="257">
        <f t="shared" si="24"/>
        <v>0</v>
      </c>
    </row>
  </sheetData>
  <sheetProtection algorithmName="SHA-512" hashValue="KvNdqxraM3bNMZsaKTYfO6iVqjDmCSLvJvLYuRkk6lPN+jtx6Pg0nrRGieAnwO5x3C8qTsiigVoi5SnBNIJp4w==" saltValue="wvC/jRpVqUUu9Qy0bi1ajQ==" spinCount="100000" sheet="1" objects="1" scenarios="1"/>
  <autoFilter ref="A1:AS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V1" zoomScale="110" zoomScaleNormal="110" workbookViewId="0">
      <selection sqref="A1:AB1048576"/>
    </sheetView>
  </sheetViews>
  <sheetFormatPr defaultColWidth="17.69921875" defaultRowHeight="13.8" x14ac:dyDescent="0.25"/>
  <cols>
    <col min="1" max="1" width="20.59765625" style="243" customWidth="1"/>
    <col min="2" max="4" width="17.69921875" style="88"/>
    <col min="5" max="6" width="17.69921875" style="243"/>
    <col min="7" max="10" width="17.69921875" style="231"/>
    <col min="11" max="14" width="17.69921875" style="243"/>
    <col min="15" max="20" width="17.69921875" style="73"/>
    <col min="21" max="27" width="17.69921875" style="89"/>
    <col min="28" max="28" width="33.09765625" style="89" bestFit="1" customWidth="1"/>
    <col min="29" max="16384" width="17.69921875" style="243"/>
  </cols>
  <sheetData>
    <row r="1" spans="1:28" x14ac:dyDescent="0.25">
      <c r="A1" t="s">
        <v>2458</v>
      </c>
      <c r="B1" t="s">
        <v>2459</v>
      </c>
      <c r="C1" t="s">
        <v>2460</v>
      </c>
      <c r="D1" t="s">
        <v>2461</v>
      </c>
      <c r="E1" t="s">
        <v>2463</v>
      </c>
      <c r="F1" t="s">
        <v>2464</v>
      </c>
      <c r="G1" t="s">
        <v>2466</v>
      </c>
      <c r="H1" t="s">
        <v>2467</v>
      </c>
      <c r="I1" t="s">
        <v>2470</v>
      </c>
      <c r="J1" t="s">
        <v>2471</v>
      </c>
      <c r="K1" t="s">
        <v>2472</v>
      </c>
      <c r="L1" t="s">
        <v>2473</v>
      </c>
      <c r="M1" t="s">
        <v>2474</v>
      </c>
      <c r="N1" t="s">
        <v>2475</v>
      </c>
      <c r="O1" t="s">
        <v>2478</v>
      </c>
      <c r="P1" t="s">
        <v>2479</v>
      </c>
      <c r="Q1" t="s">
        <v>2480</v>
      </c>
      <c r="R1" t="s">
        <v>2615</v>
      </c>
      <c r="S1" t="s">
        <v>2481</v>
      </c>
      <c r="T1" t="s">
        <v>2483</v>
      </c>
      <c r="U1" t="s">
        <v>2484</v>
      </c>
      <c r="V1" t="s">
        <v>2485</v>
      </c>
      <c r="W1" t="s">
        <v>2486</v>
      </c>
      <c r="X1" t="s">
        <v>2487</v>
      </c>
      <c r="Y1" t="s">
        <v>2488</v>
      </c>
      <c r="Z1" t="s">
        <v>2616</v>
      </c>
      <c r="AA1" t="s">
        <v>2617</v>
      </c>
      <c r="AB1" t="s">
        <v>2490</v>
      </c>
    </row>
    <row r="2" spans="1:28" x14ac:dyDescent="0.25">
      <c r="A2" t="s">
        <v>2491</v>
      </c>
      <c r="B2" t="s">
        <v>2492</v>
      </c>
      <c r="C2" t="s">
        <v>2493</v>
      </c>
      <c r="D2" t="s">
        <v>2494</v>
      </c>
      <c r="E2" t="s">
        <v>2496</v>
      </c>
      <c r="F2" t="s">
        <v>2497</v>
      </c>
      <c r="G2" t="s">
        <v>2499</v>
      </c>
      <c r="H2" t="s">
        <v>2500</v>
      </c>
      <c r="I2" t="s">
        <v>2503</v>
      </c>
      <c r="J2" t="s">
        <v>2504</v>
      </c>
      <c r="K2" t="s">
        <v>2505</v>
      </c>
      <c r="L2" t="s">
        <v>2506</v>
      </c>
      <c r="M2" t="s">
        <v>2507</v>
      </c>
      <c r="N2" t="s">
        <v>2508</v>
      </c>
      <c r="O2" t="s">
        <v>2511</v>
      </c>
      <c r="P2" t="s">
        <v>2512</v>
      </c>
      <c r="Q2" t="s">
        <v>2513</v>
      </c>
      <c r="R2" t="s">
        <v>2621</v>
      </c>
      <c r="S2" t="s">
        <v>2514</v>
      </c>
      <c r="T2" t="s">
        <v>2516</v>
      </c>
      <c r="U2" t="s">
        <v>2517</v>
      </c>
      <c r="V2" t="s">
        <v>2518</v>
      </c>
      <c r="W2" t="s">
        <v>2519</v>
      </c>
      <c r="X2" t="s">
        <v>2520</v>
      </c>
      <c r="Y2" t="s">
        <v>2521</v>
      </c>
      <c r="Z2" t="s">
        <v>2622</v>
      </c>
      <c r="AA2" t="s">
        <v>2623</v>
      </c>
      <c r="AB2" t="s">
        <v>2523</v>
      </c>
    </row>
    <row r="3" spans="1:28" x14ac:dyDescent="0.25">
      <c r="A3" t="s">
        <v>2524</v>
      </c>
      <c r="B3" s="319">
        <v>87037875.730000004</v>
      </c>
      <c r="C3" s="319">
        <v>2869174.52</v>
      </c>
      <c r="D3" s="319">
        <v>9794562.4800000004</v>
      </c>
      <c r="E3" s="319">
        <v>120481378.90000001</v>
      </c>
      <c r="F3" s="319">
        <v>28644120.969999999</v>
      </c>
      <c r="G3" s="319">
        <v>925536.1</v>
      </c>
      <c r="H3" s="319">
        <v>2842864.54</v>
      </c>
      <c r="I3" s="319">
        <v>5126923.49</v>
      </c>
      <c r="J3" s="319">
        <v>177976.85</v>
      </c>
      <c r="K3" s="319">
        <v>7820635.8200000003</v>
      </c>
      <c r="L3" s="319">
        <v>-134530.95000000001</v>
      </c>
      <c r="M3" s="319">
        <v>5285940.24</v>
      </c>
      <c r="N3" s="319">
        <v>220838199.25999999</v>
      </c>
      <c r="O3" s="319">
        <v>110832052.51000001</v>
      </c>
      <c r="P3" s="319">
        <v>5106498.9400000004</v>
      </c>
      <c r="Q3" s="319">
        <v>90921.14</v>
      </c>
      <c r="R3" s="319">
        <v>4740</v>
      </c>
      <c r="S3" s="319">
        <v>112886566.88</v>
      </c>
      <c r="T3" s="319">
        <v>8520798.4800000004</v>
      </c>
      <c r="U3" s="319">
        <v>148861843.52000001</v>
      </c>
      <c r="V3" s="319">
        <v>660141.6</v>
      </c>
      <c r="W3" s="319">
        <v>390490.59</v>
      </c>
      <c r="X3" s="319">
        <v>60889149.380000003</v>
      </c>
      <c r="Y3" s="319">
        <v>17975652.149999999</v>
      </c>
      <c r="Z3" s="319">
        <v>133356.54999999999</v>
      </c>
      <c r="AA3" s="319">
        <v>25</v>
      </c>
      <c r="AB3" s="319">
        <v>2587351.91</v>
      </c>
    </row>
    <row r="4" spans="1:28" x14ac:dyDescent="0.25">
      <c r="A4" t="s">
        <v>2823</v>
      </c>
      <c r="B4" s="319">
        <v>1678009.9</v>
      </c>
      <c r="C4" s="319">
        <v>74845.5</v>
      </c>
      <c r="D4" s="319">
        <v>98532.33</v>
      </c>
      <c r="E4" s="319">
        <v>4733832.2</v>
      </c>
      <c r="F4" s="319">
        <v>553655.13</v>
      </c>
      <c r="G4"/>
      <c r="H4" s="319">
        <v>3200</v>
      </c>
      <c r="I4"/>
      <c r="J4" s="319">
        <v>1477.99</v>
      </c>
      <c r="K4" s="319">
        <v>829859</v>
      </c>
      <c r="L4"/>
      <c r="M4" s="319">
        <v>4580948.88</v>
      </c>
      <c r="N4" s="319">
        <v>1723269</v>
      </c>
      <c r="O4" s="319">
        <v>1643956.98</v>
      </c>
      <c r="P4" s="319">
        <v>1</v>
      </c>
      <c r="Q4" s="319">
        <v>2487.65</v>
      </c>
      <c r="R4"/>
      <c r="S4" s="319">
        <v>1259498</v>
      </c>
      <c r="T4" s="319">
        <v>209150</v>
      </c>
      <c r="U4" s="319">
        <v>1802028.79</v>
      </c>
      <c r="V4" s="319">
        <v>39640</v>
      </c>
      <c r="W4" s="319">
        <v>45518</v>
      </c>
      <c r="X4" s="319">
        <v>962730.48</v>
      </c>
      <c r="Y4" s="319">
        <v>230056.17</v>
      </c>
      <c r="Z4"/>
      <c r="AA4"/>
      <c r="AB4" s="319">
        <v>35000</v>
      </c>
    </row>
    <row r="5" spans="1:28" x14ac:dyDescent="0.25">
      <c r="A5" t="s">
        <v>2824</v>
      </c>
      <c r="B5" s="319">
        <v>455059.94</v>
      </c>
      <c r="C5" s="319">
        <v>14517.5</v>
      </c>
      <c r="D5" s="319">
        <v>98252.38</v>
      </c>
      <c r="E5" s="319">
        <v>496208.88</v>
      </c>
      <c r="F5" s="319">
        <v>276626.90000000002</v>
      </c>
      <c r="G5"/>
      <c r="H5"/>
      <c r="I5"/>
      <c r="J5" s="319">
        <v>480</v>
      </c>
      <c r="K5" s="319">
        <v>138995</v>
      </c>
      <c r="L5"/>
      <c r="M5" s="319">
        <v>-623845.18999999994</v>
      </c>
      <c r="N5" s="319">
        <v>1740746.12</v>
      </c>
      <c r="O5" s="319">
        <v>717233.87</v>
      </c>
      <c r="P5"/>
      <c r="Q5" s="319">
        <v>157.6</v>
      </c>
      <c r="R5"/>
      <c r="S5" s="319">
        <v>909928.1</v>
      </c>
      <c r="T5" s="319">
        <v>111200</v>
      </c>
      <c r="U5" s="319">
        <v>1091973.1000000001</v>
      </c>
      <c r="V5"/>
      <c r="W5"/>
      <c r="X5" s="319">
        <v>358942.32</v>
      </c>
      <c r="Y5" s="319">
        <v>200394.48</v>
      </c>
      <c r="Z5"/>
      <c r="AA5"/>
      <c r="AB5" s="319">
        <v>2920</v>
      </c>
    </row>
    <row r="6" spans="1:28" x14ac:dyDescent="0.25">
      <c r="A6" t="s">
        <v>2825</v>
      </c>
      <c r="B6" s="319">
        <v>1085502.25</v>
      </c>
      <c r="C6" s="319">
        <v>48170</v>
      </c>
      <c r="D6" s="319">
        <v>163621.47</v>
      </c>
      <c r="E6" s="319">
        <v>499926.79</v>
      </c>
      <c r="F6" s="319">
        <v>390565.3</v>
      </c>
      <c r="G6"/>
      <c r="H6" s="319">
        <v>0</v>
      </c>
      <c r="I6" s="319">
        <v>253780</v>
      </c>
      <c r="J6" s="319">
        <v>199.63</v>
      </c>
      <c r="K6" s="319">
        <v>89300</v>
      </c>
      <c r="L6"/>
      <c r="M6" s="319">
        <v>-369380.42</v>
      </c>
      <c r="N6" s="319">
        <v>2169071.4500000002</v>
      </c>
      <c r="O6" s="319">
        <v>1646215.95</v>
      </c>
      <c r="P6"/>
      <c r="Q6" s="319">
        <v>694.68</v>
      </c>
      <c r="R6"/>
      <c r="S6" s="319">
        <v>1489281.6</v>
      </c>
      <c r="T6" s="319">
        <v>233230</v>
      </c>
      <c r="U6" s="319">
        <v>2378094.6</v>
      </c>
      <c r="V6" s="319">
        <v>5250</v>
      </c>
      <c r="W6" s="319">
        <v>1288</v>
      </c>
      <c r="X6" s="319">
        <v>658394.84</v>
      </c>
      <c r="Y6" s="319">
        <v>134397.64000000001</v>
      </c>
      <c r="Z6"/>
      <c r="AA6"/>
      <c r="AB6" s="319">
        <v>147182</v>
      </c>
    </row>
    <row r="7" spans="1:28" x14ac:dyDescent="0.25">
      <c r="A7" t="s">
        <v>2826</v>
      </c>
      <c r="B7" s="319">
        <v>1030272.18</v>
      </c>
      <c r="C7" s="319">
        <v>4835</v>
      </c>
      <c r="D7" s="319">
        <v>211014.2</v>
      </c>
      <c r="E7" s="319">
        <v>350622.17</v>
      </c>
      <c r="F7" s="319">
        <v>300504.21000000002</v>
      </c>
      <c r="G7" s="319">
        <v>0</v>
      </c>
      <c r="H7" s="319">
        <v>0</v>
      </c>
      <c r="I7" s="319">
        <v>421069</v>
      </c>
      <c r="J7" s="319">
        <v>1549.81</v>
      </c>
      <c r="K7"/>
      <c r="L7"/>
      <c r="M7" s="319">
        <v>1263840.8400000001</v>
      </c>
      <c r="N7" s="319">
        <v>235221.96</v>
      </c>
      <c r="O7" s="319">
        <v>922390.31</v>
      </c>
      <c r="P7"/>
      <c r="Q7" s="319">
        <v>701.07</v>
      </c>
      <c r="R7"/>
      <c r="S7" s="319">
        <v>1593644.2</v>
      </c>
      <c r="T7" s="319">
        <v>196954</v>
      </c>
      <c r="U7" s="319">
        <v>1796936.2</v>
      </c>
      <c r="V7"/>
      <c r="W7" s="319">
        <v>3832</v>
      </c>
      <c r="X7" s="319">
        <v>766810.66</v>
      </c>
      <c r="Y7" s="319">
        <v>129004.57</v>
      </c>
      <c r="Z7"/>
      <c r="AA7"/>
      <c r="AB7" s="319">
        <v>41540</v>
      </c>
    </row>
    <row r="8" spans="1:28" x14ac:dyDescent="0.25">
      <c r="A8" t="s">
        <v>2827</v>
      </c>
      <c r="B8" s="319">
        <v>840151.32</v>
      </c>
      <c r="C8" s="319">
        <v>91138</v>
      </c>
      <c r="D8" s="319">
        <v>74896.7</v>
      </c>
      <c r="E8" s="319">
        <v>31481.64</v>
      </c>
      <c r="F8" s="319">
        <v>123382.15</v>
      </c>
      <c r="G8" s="319">
        <v>4900</v>
      </c>
      <c r="H8" s="319">
        <v>56327.42</v>
      </c>
      <c r="I8" s="319">
        <v>433815</v>
      </c>
      <c r="J8" s="319">
        <v>2090.71</v>
      </c>
      <c r="K8"/>
      <c r="L8"/>
      <c r="M8" s="319">
        <v>-1067775.55</v>
      </c>
      <c r="N8" s="319">
        <v>1649277.25</v>
      </c>
      <c r="O8" s="319">
        <v>969053.09</v>
      </c>
      <c r="P8"/>
      <c r="Q8" s="319">
        <v>906.26</v>
      </c>
      <c r="R8"/>
      <c r="S8" s="319">
        <v>672531.6</v>
      </c>
      <c r="T8" s="319">
        <v>98800</v>
      </c>
      <c r="U8" s="319">
        <v>822920.6</v>
      </c>
      <c r="V8"/>
      <c r="W8"/>
      <c r="X8" s="319">
        <v>797526.53</v>
      </c>
      <c r="Y8" s="319">
        <v>38428.839999999997</v>
      </c>
      <c r="Z8"/>
      <c r="AA8"/>
      <c r="AB8"/>
    </row>
    <row r="9" spans="1:28" x14ac:dyDescent="0.25">
      <c r="A9" t="s">
        <v>2828</v>
      </c>
      <c r="B9" s="319">
        <v>804514.02</v>
      </c>
      <c r="C9" s="319">
        <v>4004</v>
      </c>
      <c r="D9" s="319">
        <v>165597.32</v>
      </c>
      <c r="E9" s="319">
        <v>233717.61</v>
      </c>
      <c r="F9" s="319">
        <v>335999.43</v>
      </c>
      <c r="G9" s="319">
        <v>0</v>
      </c>
      <c r="H9"/>
      <c r="I9"/>
      <c r="J9" s="319">
        <v>674.03</v>
      </c>
      <c r="K9" s="319">
        <v>61650</v>
      </c>
      <c r="L9"/>
      <c r="M9" s="319">
        <v>126948.67</v>
      </c>
      <c r="N9" s="319">
        <v>991159.3</v>
      </c>
      <c r="O9" s="319">
        <v>892161.49</v>
      </c>
      <c r="P9" s="319">
        <v>46200</v>
      </c>
      <c r="Q9" s="319">
        <v>767.4</v>
      </c>
      <c r="R9"/>
      <c r="S9" s="319">
        <v>896739.9</v>
      </c>
      <c r="T9" s="319">
        <v>159720</v>
      </c>
      <c r="U9" s="319">
        <v>1183531.8999999999</v>
      </c>
      <c r="V9"/>
      <c r="W9"/>
      <c r="X9" s="319">
        <v>319646.89</v>
      </c>
      <c r="Y9" s="319">
        <v>88509.62</v>
      </c>
      <c r="Z9"/>
      <c r="AA9"/>
      <c r="AB9" s="319">
        <v>40500</v>
      </c>
    </row>
    <row r="10" spans="1:28" x14ac:dyDescent="0.25">
      <c r="A10" t="s">
        <v>2829</v>
      </c>
      <c r="B10" s="319">
        <v>586594.12</v>
      </c>
      <c r="C10" s="319">
        <v>7090</v>
      </c>
      <c r="D10" s="319">
        <v>115700.82</v>
      </c>
      <c r="E10" s="319">
        <v>814573.85</v>
      </c>
      <c r="F10" s="319">
        <v>39400.699999999997</v>
      </c>
      <c r="G10" s="319">
        <v>0</v>
      </c>
      <c r="H10" s="319">
        <v>1894.44</v>
      </c>
      <c r="I10"/>
      <c r="J10" s="319">
        <v>1259.8900000000001</v>
      </c>
      <c r="K10" s="319">
        <v>292620</v>
      </c>
      <c r="L10"/>
      <c r="M10" s="319">
        <v>907291.98</v>
      </c>
      <c r="N10" s="319">
        <v>169383.81</v>
      </c>
      <c r="O10" s="319">
        <v>598254.56999999995</v>
      </c>
      <c r="P10"/>
      <c r="Q10" s="319">
        <v>530.19000000000005</v>
      </c>
      <c r="R10"/>
      <c r="S10" s="319">
        <v>1200236.3</v>
      </c>
      <c r="T10" s="319">
        <v>123700</v>
      </c>
      <c r="U10" s="319">
        <v>1363036.3</v>
      </c>
      <c r="V10"/>
      <c r="W10"/>
      <c r="X10" s="319">
        <v>324611.75</v>
      </c>
      <c r="Y10" s="319">
        <v>43663.64</v>
      </c>
      <c r="Z10"/>
      <c r="AA10"/>
      <c r="AB10" s="319">
        <v>500</v>
      </c>
    </row>
    <row r="11" spans="1:28" x14ac:dyDescent="0.25">
      <c r="A11" t="s">
        <v>2830</v>
      </c>
      <c r="B11" s="319">
        <v>1566524.36</v>
      </c>
      <c r="C11" s="319">
        <v>116097</v>
      </c>
      <c r="D11" s="319">
        <v>28117.49</v>
      </c>
      <c r="E11" s="319">
        <v>730377.49</v>
      </c>
      <c r="F11" s="319">
        <v>826220.35</v>
      </c>
      <c r="G11"/>
      <c r="H11"/>
      <c r="I11"/>
      <c r="J11" s="319">
        <v>9</v>
      </c>
      <c r="K11" s="319">
        <v>127750</v>
      </c>
      <c r="L11"/>
      <c r="M11" s="319">
        <v>2346022.92</v>
      </c>
      <c r="N11" s="319">
        <v>668274.24</v>
      </c>
      <c r="O11" s="319">
        <v>1108142.7</v>
      </c>
      <c r="P11" s="319">
        <v>331000</v>
      </c>
      <c r="Q11" s="319">
        <v>2219.52</v>
      </c>
      <c r="R11"/>
      <c r="S11" s="319">
        <v>2061898.3</v>
      </c>
      <c r="T11" s="319">
        <v>346726</v>
      </c>
      <c r="U11" s="319">
        <v>2602224.2999999998</v>
      </c>
      <c r="V11"/>
      <c r="W11"/>
      <c r="X11" s="319">
        <v>946665.13</v>
      </c>
      <c r="Y11" s="319">
        <v>115816.56</v>
      </c>
      <c r="Z11"/>
      <c r="AA11"/>
      <c r="AB11" s="319">
        <v>60000</v>
      </c>
    </row>
    <row r="12" spans="1:28" x14ac:dyDescent="0.25">
      <c r="A12" t="s">
        <v>2831</v>
      </c>
      <c r="B12" s="319">
        <v>935565.49</v>
      </c>
      <c r="C12" s="319">
        <v>8257</v>
      </c>
      <c r="D12" s="319">
        <v>64764.7</v>
      </c>
      <c r="E12" s="319">
        <v>753711.12</v>
      </c>
      <c r="F12" s="319">
        <v>248585.72</v>
      </c>
      <c r="G12" s="319">
        <v>0</v>
      </c>
      <c r="H12"/>
      <c r="I12" s="319">
        <v>29650</v>
      </c>
      <c r="J12" s="319">
        <v>247.02</v>
      </c>
      <c r="K12" s="319">
        <v>8500</v>
      </c>
      <c r="L12"/>
      <c r="M12" s="319">
        <v>-229681.66</v>
      </c>
      <c r="N12" s="319">
        <v>2102009.77</v>
      </c>
      <c r="O12" s="319">
        <v>792603.64</v>
      </c>
      <c r="P12"/>
      <c r="Q12" s="319">
        <v>869.17</v>
      </c>
      <c r="R12"/>
      <c r="S12" s="319">
        <v>1476429</v>
      </c>
      <c r="T12" s="319">
        <v>689028</v>
      </c>
      <c r="U12" s="319">
        <v>2346756</v>
      </c>
      <c r="V12"/>
      <c r="W12"/>
      <c r="X12" s="319">
        <v>281357.42</v>
      </c>
      <c r="Y12" s="319">
        <v>122657.49</v>
      </c>
      <c r="Z12"/>
      <c r="AA12"/>
      <c r="AB12" s="319">
        <v>108000</v>
      </c>
    </row>
    <row r="13" spans="1:28" x14ac:dyDescent="0.25">
      <c r="A13" t="s">
        <v>2832</v>
      </c>
      <c r="B13" s="319">
        <v>1126203.69</v>
      </c>
      <c r="C13" s="319">
        <v>27450</v>
      </c>
      <c r="D13" s="319">
        <v>63419.99</v>
      </c>
      <c r="E13" s="319">
        <v>1124193.2</v>
      </c>
      <c r="F13" s="319">
        <v>300742.86</v>
      </c>
      <c r="G13" s="319">
        <v>0</v>
      </c>
      <c r="H13"/>
      <c r="I13"/>
      <c r="J13" s="319">
        <v>118.9</v>
      </c>
      <c r="K13" s="319">
        <v>33100</v>
      </c>
      <c r="L13"/>
      <c r="M13" s="319">
        <v>1141010.6100000001</v>
      </c>
      <c r="N13" s="319">
        <v>1442563.02</v>
      </c>
      <c r="O13" s="319">
        <v>834305.43</v>
      </c>
      <c r="P13" s="319">
        <v>20211.5</v>
      </c>
      <c r="Q13" s="319">
        <v>1042.02</v>
      </c>
      <c r="R13"/>
      <c r="S13" s="319">
        <v>880826.9</v>
      </c>
      <c r="T13" s="319">
        <v>224810</v>
      </c>
      <c r="U13" s="319">
        <v>1179126.8999999999</v>
      </c>
      <c r="V13"/>
      <c r="W13"/>
      <c r="X13" s="319">
        <v>598358.06000000006</v>
      </c>
      <c r="Y13" s="319">
        <v>125993.68</v>
      </c>
      <c r="Z13"/>
      <c r="AA13"/>
      <c r="AB13" s="319">
        <v>32500</v>
      </c>
    </row>
    <row r="14" spans="1:28" x14ac:dyDescent="0.25">
      <c r="A14" t="s">
        <v>2833</v>
      </c>
      <c r="B14" s="319">
        <v>467855.06</v>
      </c>
      <c r="C14" s="319">
        <v>4713</v>
      </c>
      <c r="D14" s="319">
        <v>54587.92</v>
      </c>
      <c r="E14" s="319">
        <v>949771.01</v>
      </c>
      <c r="F14" s="319">
        <v>235348.71</v>
      </c>
      <c r="G14" s="319">
        <v>0</v>
      </c>
      <c r="H14"/>
      <c r="I14" s="319">
        <v>170490</v>
      </c>
      <c r="J14" s="319">
        <v>1289.6099999999999</v>
      </c>
      <c r="K14" s="319">
        <v>150400</v>
      </c>
      <c r="L14"/>
      <c r="M14" s="319">
        <v>911671.91</v>
      </c>
      <c r="N14" s="319">
        <v>484200</v>
      </c>
      <c r="O14" s="319">
        <v>759587.64</v>
      </c>
      <c r="P14" s="319">
        <v>44600</v>
      </c>
      <c r="Q14" s="319">
        <v>444.28</v>
      </c>
      <c r="R14"/>
      <c r="S14" s="319">
        <v>1358216.1</v>
      </c>
      <c r="T14" s="319">
        <v>231150</v>
      </c>
      <c r="U14" s="319">
        <v>1570802.1</v>
      </c>
      <c r="V14"/>
      <c r="W14"/>
      <c r="X14" s="319">
        <v>736688.61</v>
      </c>
      <c r="Y14" s="319">
        <v>91783.13</v>
      </c>
      <c r="Z14"/>
      <c r="AA14"/>
      <c r="AB14" s="319">
        <v>500</v>
      </c>
    </row>
    <row r="15" spans="1:28" x14ac:dyDescent="0.25">
      <c r="A15" t="s">
        <v>2834</v>
      </c>
      <c r="B15" s="319">
        <v>1402854.34</v>
      </c>
      <c r="C15" s="319">
        <v>28192</v>
      </c>
      <c r="D15" s="319">
        <v>140518.34</v>
      </c>
      <c r="E15" s="319">
        <v>464213.13</v>
      </c>
      <c r="F15" s="319">
        <v>357159.08</v>
      </c>
      <c r="G15" s="319">
        <v>44885</v>
      </c>
      <c r="H15" s="319">
        <v>4709.68</v>
      </c>
      <c r="I15" s="319">
        <v>90000</v>
      </c>
      <c r="J15" s="319">
        <v>79</v>
      </c>
      <c r="K15" s="319">
        <v>221941</v>
      </c>
      <c r="L15"/>
      <c r="M15" s="319">
        <v>251884.68</v>
      </c>
      <c r="N15" s="319">
        <v>1884119.29</v>
      </c>
      <c r="O15" s="319">
        <v>1278872.49</v>
      </c>
      <c r="P15"/>
      <c r="Q15" s="319">
        <v>1521.65</v>
      </c>
      <c r="R15"/>
      <c r="S15" s="319">
        <v>1457537</v>
      </c>
      <c r="T15" s="319">
        <v>166000</v>
      </c>
      <c r="U15" s="319">
        <v>1747713</v>
      </c>
      <c r="V15" s="319">
        <v>3240</v>
      </c>
      <c r="W15" s="319">
        <v>3218</v>
      </c>
      <c r="X15" s="319">
        <v>1065706.45</v>
      </c>
      <c r="Y15" s="319">
        <v>98735.45</v>
      </c>
      <c r="Z15"/>
      <c r="AA15"/>
      <c r="AB15" s="319">
        <v>90000</v>
      </c>
    </row>
    <row r="16" spans="1:28" x14ac:dyDescent="0.25">
      <c r="A16" t="s">
        <v>2835</v>
      </c>
      <c r="B16" s="319">
        <v>419201.71</v>
      </c>
      <c r="C16" s="319">
        <v>19000</v>
      </c>
      <c r="D16" s="319">
        <v>77149</v>
      </c>
      <c r="E16" s="319">
        <v>610205.1</v>
      </c>
      <c r="F16" s="319">
        <v>268104.48</v>
      </c>
      <c r="G16" s="319">
        <v>0</v>
      </c>
      <c r="H16"/>
      <c r="I16"/>
      <c r="J16" s="319">
        <v>555.74</v>
      </c>
      <c r="K16" s="319">
        <v>190115</v>
      </c>
      <c r="L16"/>
      <c r="M16" s="319">
        <v>-1154754.45</v>
      </c>
      <c r="N16" s="319">
        <v>2403607</v>
      </c>
      <c r="O16" s="319">
        <v>717685.24</v>
      </c>
      <c r="P16"/>
      <c r="Q16" s="319">
        <v>427.58</v>
      </c>
      <c r="R16"/>
      <c r="S16" s="319">
        <v>1589652.8</v>
      </c>
      <c r="T16" s="319">
        <v>160476</v>
      </c>
      <c r="U16" s="319">
        <v>1833111.8</v>
      </c>
      <c r="V16"/>
      <c r="W16"/>
      <c r="X16" s="319">
        <v>532946.99</v>
      </c>
      <c r="Y16" s="319">
        <v>122545.83</v>
      </c>
      <c r="Z16"/>
      <c r="AA16"/>
      <c r="AB16" s="319">
        <v>25500</v>
      </c>
    </row>
    <row r="17" spans="1:28" x14ac:dyDescent="0.25">
      <c r="A17" t="s">
        <v>2836</v>
      </c>
      <c r="B17" s="319">
        <v>1201323.73</v>
      </c>
      <c r="C17" s="319">
        <v>0</v>
      </c>
      <c r="D17" s="319">
        <v>217670.52</v>
      </c>
      <c r="E17" s="319">
        <v>372260.67</v>
      </c>
      <c r="F17" s="319">
        <v>272782.5</v>
      </c>
      <c r="G17" s="319">
        <v>0</v>
      </c>
      <c r="H17" s="319">
        <v>3</v>
      </c>
      <c r="I17"/>
      <c r="J17" s="319">
        <v>1736.48</v>
      </c>
      <c r="K17" s="319">
        <v>281635</v>
      </c>
      <c r="L17"/>
      <c r="M17" s="319">
        <v>-872409.94</v>
      </c>
      <c r="N17" s="319">
        <v>2696435.34</v>
      </c>
      <c r="O17" s="319">
        <v>808608.02</v>
      </c>
      <c r="P17" s="319">
        <v>150000</v>
      </c>
      <c r="Q17" s="319">
        <v>1372.77</v>
      </c>
      <c r="R17"/>
      <c r="S17" s="319">
        <v>1552031.2</v>
      </c>
      <c r="T17" s="319">
        <v>182439</v>
      </c>
      <c r="U17" s="319">
        <v>1797247.2</v>
      </c>
      <c r="V17"/>
      <c r="W17"/>
      <c r="X17" s="319">
        <v>683048.69</v>
      </c>
      <c r="Y17" s="319">
        <v>131636.96</v>
      </c>
      <c r="Z17"/>
      <c r="AA17"/>
      <c r="AB17" s="319">
        <v>125880.6</v>
      </c>
    </row>
    <row r="18" spans="1:28" x14ac:dyDescent="0.25">
      <c r="A18" t="s">
        <v>2837</v>
      </c>
      <c r="B18" s="319">
        <v>944759.68</v>
      </c>
      <c r="C18" s="319">
        <v>9480</v>
      </c>
      <c r="D18" s="319">
        <v>85690.25</v>
      </c>
      <c r="E18" s="319">
        <v>774071.81</v>
      </c>
      <c r="F18" s="319">
        <v>357627.21</v>
      </c>
      <c r="G18" s="319">
        <v>21000</v>
      </c>
      <c r="H18" s="319">
        <v>11380</v>
      </c>
      <c r="I18" s="319">
        <v>125000</v>
      </c>
      <c r="J18" s="319">
        <v>76.2</v>
      </c>
      <c r="K18" s="319">
        <v>289090</v>
      </c>
      <c r="L18"/>
      <c r="M18" s="319">
        <v>-658708.49</v>
      </c>
      <c r="N18" s="319">
        <v>2510757.66</v>
      </c>
      <c r="O18" s="319">
        <v>973445.55</v>
      </c>
      <c r="P18"/>
      <c r="Q18" s="319">
        <v>657.04</v>
      </c>
      <c r="R18"/>
      <c r="S18" s="319">
        <v>1614062</v>
      </c>
      <c r="T18" s="319">
        <v>366330</v>
      </c>
      <c r="U18" s="319">
        <v>2142252</v>
      </c>
      <c r="V18"/>
      <c r="W18" s="319">
        <v>192</v>
      </c>
      <c r="X18" s="319">
        <v>720930.72</v>
      </c>
      <c r="Y18" s="319">
        <v>196698.29</v>
      </c>
      <c r="Z18"/>
      <c r="AA18"/>
      <c r="AB18" s="319">
        <v>21388</v>
      </c>
    </row>
    <row r="19" spans="1:28" x14ac:dyDescent="0.25">
      <c r="A19" t="s">
        <v>2838</v>
      </c>
      <c r="B19" s="319">
        <v>1156482.1399999999</v>
      </c>
      <c r="C19" s="319">
        <v>0</v>
      </c>
      <c r="D19" s="319">
        <v>52447.23</v>
      </c>
      <c r="E19" s="319">
        <v>1006768.51</v>
      </c>
      <c r="F19" s="319">
        <v>878202.77</v>
      </c>
      <c r="G19" s="319">
        <v>0</v>
      </c>
      <c r="H19" s="319">
        <v>0</v>
      </c>
      <c r="I19"/>
      <c r="J19" s="319">
        <v>2271.2800000000002</v>
      </c>
      <c r="K19" s="319">
        <v>361453</v>
      </c>
      <c r="L19"/>
      <c r="M19" s="319">
        <v>2274340.4</v>
      </c>
      <c r="N19" s="319">
        <v>684118.79</v>
      </c>
      <c r="O19" s="319">
        <v>724392.79</v>
      </c>
      <c r="P19"/>
      <c r="Q19" s="319">
        <v>1377.45</v>
      </c>
      <c r="R19"/>
      <c r="S19" s="319">
        <v>836927</v>
      </c>
      <c r="T19" s="319">
        <v>258890</v>
      </c>
      <c r="U19" s="319">
        <v>1139566</v>
      </c>
      <c r="V19" s="319">
        <v>19230</v>
      </c>
      <c r="W19" s="319">
        <v>24035</v>
      </c>
      <c r="X19" s="319">
        <v>557284.62</v>
      </c>
      <c r="Y19" s="319">
        <v>240754.44</v>
      </c>
      <c r="Z19"/>
      <c r="AA19"/>
      <c r="AB19" s="319">
        <v>69000</v>
      </c>
    </row>
    <row r="20" spans="1:28" x14ac:dyDescent="0.25">
      <c r="A20" t="s">
        <v>2839</v>
      </c>
      <c r="B20" s="319">
        <v>532316.63</v>
      </c>
      <c r="C20" s="319">
        <v>1690</v>
      </c>
      <c r="D20" s="319">
        <v>84653.57</v>
      </c>
      <c r="E20" s="319">
        <v>408532.87</v>
      </c>
      <c r="F20" s="319">
        <v>134808.71</v>
      </c>
      <c r="G20"/>
      <c r="H20"/>
      <c r="I20" s="319">
        <v>104070</v>
      </c>
      <c r="J20" s="319">
        <v>524.42999999999995</v>
      </c>
      <c r="K20"/>
      <c r="L20"/>
      <c r="M20" s="319">
        <v>-9063.74</v>
      </c>
      <c r="N20" s="319">
        <v>865361.67</v>
      </c>
      <c r="O20" s="319">
        <v>724670.94</v>
      </c>
      <c r="P20" s="319">
        <v>145650</v>
      </c>
      <c r="Q20" s="319">
        <v>403.76</v>
      </c>
      <c r="R20"/>
      <c r="S20" s="319">
        <v>1127504</v>
      </c>
      <c r="T20" s="319">
        <v>127550</v>
      </c>
      <c r="U20" s="319">
        <v>1349407</v>
      </c>
      <c r="V20" s="319">
        <v>560</v>
      </c>
      <c r="W20" s="319">
        <v>4448</v>
      </c>
      <c r="X20" s="319">
        <v>498879.35</v>
      </c>
      <c r="Y20" s="319">
        <v>70874.929999999993</v>
      </c>
      <c r="Z20"/>
      <c r="AA20"/>
      <c r="AB20" s="319">
        <v>500</v>
      </c>
    </row>
    <row r="21" spans="1:28" x14ac:dyDescent="0.25">
      <c r="A21" t="s">
        <v>2840</v>
      </c>
      <c r="B21" s="319">
        <v>601650.92000000004</v>
      </c>
      <c r="C21" s="319">
        <v>25630.25</v>
      </c>
      <c r="D21" s="319">
        <v>59186.29</v>
      </c>
      <c r="E21" s="319">
        <v>465905.03</v>
      </c>
      <c r="F21" s="319">
        <v>338966.25</v>
      </c>
      <c r="G21" s="319">
        <v>0</v>
      </c>
      <c r="H21"/>
      <c r="I21"/>
      <c r="J21" s="319">
        <v>591.26</v>
      </c>
      <c r="K21" s="319">
        <v>80600</v>
      </c>
      <c r="L21"/>
      <c r="M21" s="319">
        <v>-296631.08</v>
      </c>
      <c r="N21" s="319">
        <v>1709584.67</v>
      </c>
      <c r="O21" s="319">
        <v>524458.13</v>
      </c>
      <c r="P21"/>
      <c r="Q21" s="319">
        <v>538.9</v>
      </c>
      <c r="R21"/>
      <c r="S21" s="319">
        <v>1127194</v>
      </c>
      <c r="T21" s="319">
        <v>87600</v>
      </c>
      <c r="U21" s="319">
        <v>1311790</v>
      </c>
      <c r="V21"/>
      <c r="W21"/>
      <c r="X21" s="319">
        <v>270621.15999999997</v>
      </c>
      <c r="Y21" s="319">
        <v>139685.98000000001</v>
      </c>
      <c r="Z21"/>
      <c r="AA21"/>
      <c r="AB21" s="319">
        <v>20500</v>
      </c>
    </row>
    <row r="22" spans="1:28" x14ac:dyDescent="0.25">
      <c r="A22" t="s">
        <v>2944</v>
      </c>
      <c r="B22" s="319">
        <v>814957.84</v>
      </c>
      <c r="C22" s="319">
        <v>40349.25</v>
      </c>
      <c r="D22" s="319">
        <v>106318.78</v>
      </c>
      <c r="E22" s="319">
        <v>581703.25</v>
      </c>
      <c r="F22" s="319">
        <v>306565.46999999997</v>
      </c>
      <c r="G22"/>
      <c r="H22" s="319">
        <v>0</v>
      </c>
      <c r="I22" s="319">
        <v>280442</v>
      </c>
      <c r="J22" s="319">
        <v>148</v>
      </c>
      <c r="K22"/>
      <c r="L22"/>
      <c r="M22" s="319">
        <v>-937366.48</v>
      </c>
      <c r="N22" s="319">
        <v>2287426.9300000002</v>
      </c>
      <c r="O22" s="319">
        <v>733219.8</v>
      </c>
      <c r="P22"/>
      <c r="Q22" s="319">
        <v>358.2</v>
      </c>
      <c r="R22"/>
      <c r="S22" s="319">
        <v>803161</v>
      </c>
      <c r="T22" s="319">
        <v>125010</v>
      </c>
      <c r="U22" s="319">
        <v>928271</v>
      </c>
      <c r="V22"/>
      <c r="W22" s="319">
        <v>15296.59</v>
      </c>
      <c r="X22" s="319">
        <v>347828.52</v>
      </c>
      <c r="Y22" s="319">
        <v>151108.75</v>
      </c>
      <c r="Z22"/>
      <c r="AA22"/>
      <c r="AB22"/>
    </row>
    <row r="23" spans="1:28" x14ac:dyDescent="0.25">
      <c r="A23" t="s">
        <v>2841</v>
      </c>
      <c r="B23" s="319">
        <v>238440.19</v>
      </c>
      <c r="C23" s="319">
        <v>0</v>
      </c>
      <c r="D23" s="319">
        <v>56804.55</v>
      </c>
      <c r="E23" s="319">
        <v>701645.21</v>
      </c>
      <c r="F23" s="319">
        <v>163861.79999999999</v>
      </c>
      <c r="G23" s="319">
        <v>0</v>
      </c>
      <c r="H23"/>
      <c r="I23" s="319">
        <v>80000</v>
      </c>
      <c r="J23" s="319">
        <v>595</v>
      </c>
      <c r="K23"/>
      <c r="L23"/>
      <c r="M23" s="319">
        <v>-942162.13</v>
      </c>
      <c r="N23" s="319">
        <v>2091979.99</v>
      </c>
      <c r="O23" s="319">
        <v>500715.67</v>
      </c>
      <c r="P23"/>
      <c r="Q23" s="319">
        <v>347.74</v>
      </c>
      <c r="R23"/>
      <c r="S23" s="319">
        <v>344172</v>
      </c>
      <c r="T23" s="319">
        <v>12000</v>
      </c>
      <c r="U23" s="319">
        <v>471085.6</v>
      </c>
      <c r="V23"/>
      <c r="W23"/>
      <c r="X23" s="319">
        <v>289517.46999999997</v>
      </c>
      <c r="Y23" s="319">
        <v>166293.45000000001</v>
      </c>
      <c r="Z23"/>
      <c r="AA23"/>
      <c r="AB23"/>
    </row>
    <row r="24" spans="1:28" x14ac:dyDescent="0.25">
      <c r="A24" t="s">
        <v>2842</v>
      </c>
      <c r="B24" s="319">
        <v>1178744.6100000001</v>
      </c>
      <c r="C24" s="319">
        <v>321651.7</v>
      </c>
      <c r="D24" s="319">
        <v>43751.07</v>
      </c>
      <c r="E24" s="319">
        <v>570975.44999999995</v>
      </c>
      <c r="F24" s="319">
        <v>156020.98000000001</v>
      </c>
      <c r="G24" s="319">
        <v>0</v>
      </c>
      <c r="H24" s="319">
        <v>25063.72</v>
      </c>
      <c r="I24" s="319">
        <v>15744</v>
      </c>
      <c r="J24" s="319">
        <v>548.6</v>
      </c>
      <c r="K24" s="319">
        <v>64445</v>
      </c>
      <c r="L24"/>
      <c r="M24" s="319">
        <v>1428704</v>
      </c>
      <c r="N24"/>
      <c r="O24" s="319">
        <v>1264128.7</v>
      </c>
      <c r="P24"/>
      <c r="Q24" s="319">
        <v>1220.71</v>
      </c>
      <c r="R24"/>
      <c r="S24" s="319">
        <v>1189329.2</v>
      </c>
      <c r="T24" s="319">
        <v>458056.65</v>
      </c>
      <c r="U24" s="319">
        <v>1391424.56</v>
      </c>
      <c r="V24" s="319">
        <v>1400</v>
      </c>
      <c r="W24"/>
      <c r="X24" s="319">
        <v>619979.78</v>
      </c>
      <c r="Y24" s="319">
        <v>162442.43</v>
      </c>
      <c r="Z24"/>
      <c r="AA24"/>
      <c r="AB24" s="319">
        <v>850</v>
      </c>
    </row>
    <row r="25" spans="1:28" x14ac:dyDescent="0.25">
      <c r="A25" t="s">
        <v>2843</v>
      </c>
      <c r="B25" s="319">
        <v>169450.91</v>
      </c>
      <c r="C25" s="319">
        <v>0</v>
      </c>
      <c r="D25" s="319">
        <v>36077.56</v>
      </c>
      <c r="E25" s="319">
        <v>950440.45</v>
      </c>
      <c r="F25" s="319">
        <v>252317.3</v>
      </c>
      <c r="G25"/>
      <c r="H25" s="319">
        <v>1589.24</v>
      </c>
      <c r="I25"/>
      <c r="J25" s="319">
        <v>1578.5</v>
      </c>
      <c r="K25"/>
      <c r="L25"/>
      <c r="M25" s="319">
        <v>-304877.09000000003</v>
      </c>
      <c r="N25" s="319">
        <v>1967042.37</v>
      </c>
      <c r="O25" s="319">
        <v>526636.64</v>
      </c>
      <c r="P25"/>
      <c r="Q25" s="319">
        <v>251.18</v>
      </c>
      <c r="R25"/>
      <c r="S25" s="319">
        <v>1681276</v>
      </c>
      <c r="T25" s="319">
        <v>12000</v>
      </c>
      <c r="U25" s="319">
        <v>2021616</v>
      </c>
      <c r="V25"/>
      <c r="W25" s="319">
        <v>17420</v>
      </c>
      <c r="X25" s="319">
        <v>314229.05</v>
      </c>
      <c r="Y25" s="319">
        <v>123250.57</v>
      </c>
      <c r="Z25"/>
      <c r="AA25"/>
      <c r="AB25" s="319">
        <v>695</v>
      </c>
    </row>
    <row r="26" spans="1:28" x14ac:dyDescent="0.25">
      <c r="A26" t="s">
        <v>2844</v>
      </c>
      <c r="B26" s="319">
        <v>330368.31</v>
      </c>
      <c r="C26" s="319">
        <v>0</v>
      </c>
      <c r="D26" s="319">
        <v>40233.64</v>
      </c>
      <c r="E26" s="319">
        <v>506176.83</v>
      </c>
      <c r="F26" s="319">
        <v>103371.72</v>
      </c>
      <c r="G26" s="319">
        <v>0</v>
      </c>
      <c r="H26"/>
      <c r="I26"/>
      <c r="J26" s="319">
        <v>767.2</v>
      </c>
      <c r="K26"/>
      <c r="L26"/>
      <c r="M26" s="319">
        <v>-91293.68</v>
      </c>
      <c r="N26" s="319">
        <v>1301651.56</v>
      </c>
      <c r="O26" s="319">
        <v>520651.23</v>
      </c>
      <c r="P26"/>
      <c r="Q26" s="319">
        <v>525.45000000000005</v>
      </c>
      <c r="R26"/>
      <c r="S26"/>
      <c r="T26" s="319">
        <v>22500</v>
      </c>
      <c r="U26" s="319">
        <v>174494.3</v>
      </c>
      <c r="V26"/>
      <c r="W26"/>
      <c r="X26" s="319">
        <v>439092.74</v>
      </c>
      <c r="Y26" s="319">
        <v>148609.32</v>
      </c>
      <c r="Z26"/>
      <c r="AA26"/>
      <c r="AB26" s="319">
        <v>12454.9</v>
      </c>
    </row>
    <row r="27" spans="1:28" x14ac:dyDescent="0.25">
      <c r="A27" t="s">
        <v>2845</v>
      </c>
      <c r="B27" s="319">
        <v>493468.64</v>
      </c>
      <c r="C27" s="319">
        <v>0</v>
      </c>
      <c r="D27" s="319">
        <v>21437.7</v>
      </c>
      <c r="E27" s="319">
        <v>1631034.36</v>
      </c>
      <c r="F27" s="319">
        <v>202827.86</v>
      </c>
      <c r="G27"/>
      <c r="H27" s="319">
        <v>0</v>
      </c>
      <c r="I27"/>
      <c r="J27" s="319">
        <v>538.20000000000005</v>
      </c>
      <c r="K27" s="319">
        <v>127857</v>
      </c>
      <c r="L27"/>
      <c r="M27" s="319">
        <v>589697.84</v>
      </c>
      <c r="N27" s="319">
        <v>1776680.82</v>
      </c>
      <c r="O27" s="319">
        <v>558014.16</v>
      </c>
      <c r="P27" s="319">
        <v>22260</v>
      </c>
      <c r="Q27" s="319">
        <v>507.55</v>
      </c>
      <c r="R27"/>
      <c r="S27" s="319">
        <v>796684</v>
      </c>
      <c r="T27" s="319">
        <v>14500</v>
      </c>
      <c r="U27" s="319">
        <v>1006227.08</v>
      </c>
      <c r="V27"/>
      <c r="W27" s="319">
        <v>1416</v>
      </c>
      <c r="X27" s="319">
        <v>343616.71</v>
      </c>
      <c r="Y27" s="319">
        <v>185191.22</v>
      </c>
      <c r="Z27"/>
      <c r="AA27"/>
      <c r="AB27" s="319">
        <v>1520</v>
      </c>
    </row>
    <row r="28" spans="1:28" x14ac:dyDescent="0.25">
      <c r="A28" t="s">
        <v>2846</v>
      </c>
      <c r="B28" s="319">
        <v>1093940.0900000001</v>
      </c>
      <c r="C28" s="319">
        <v>32513</v>
      </c>
      <c r="D28" s="319">
        <v>54804.08</v>
      </c>
      <c r="E28" s="319">
        <v>1128962.23</v>
      </c>
      <c r="F28" s="319">
        <v>426911.61</v>
      </c>
      <c r="G28" s="319">
        <v>400</v>
      </c>
      <c r="H28" s="319">
        <v>60890</v>
      </c>
      <c r="I28"/>
      <c r="J28" s="319">
        <v>354.51</v>
      </c>
      <c r="K28" s="319">
        <v>328742.82</v>
      </c>
      <c r="L28"/>
      <c r="M28" s="319">
        <v>191585.02</v>
      </c>
      <c r="N28" s="319">
        <v>2074982.75</v>
      </c>
      <c r="O28" s="319">
        <v>1500212.64</v>
      </c>
      <c r="P28"/>
      <c r="Q28" s="319">
        <v>1191.76</v>
      </c>
      <c r="R28"/>
      <c r="S28" s="319">
        <v>2159470.4</v>
      </c>
      <c r="T28" s="319">
        <v>24000</v>
      </c>
      <c r="U28" s="319">
        <v>2657716.4</v>
      </c>
      <c r="V28" s="319">
        <v>1020</v>
      </c>
      <c r="W28" s="319">
        <v>1304</v>
      </c>
      <c r="X28" s="319">
        <v>605906.73</v>
      </c>
      <c r="Y28" s="319">
        <v>308351.76</v>
      </c>
      <c r="Z28"/>
      <c r="AA28"/>
      <c r="AB28" s="319">
        <v>30400</v>
      </c>
    </row>
    <row r="29" spans="1:28" x14ac:dyDescent="0.25">
      <c r="A29" t="s">
        <v>2847</v>
      </c>
      <c r="B29" s="319">
        <v>703393.07</v>
      </c>
      <c r="C29" s="319">
        <v>5108.5</v>
      </c>
      <c r="D29" s="319">
        <v>93653.66</v>
      </c>
      <c r="E29" s="319">
        <v>593359.31999999995</v>
      </c>
      <c r="F29" s="319">
        <v>100088.53</v>
      </c>
      <c r="G29" s="319">
        <v>0</v>
      </c>
      <c r="H29" s="319">
        <v>17766.189999999999</v>
      </c>
      <c r="I29" s="319">
        <v>158260.16</v>
      </c>
      <c r="J29" s="319">
        <v>194.5</v>
      </c>
      <c r="K29"/>
      <c r="L29"/>
      <c r="M29" s="319">
        <v>-611372.99</v>
      </c>
      <c r="N29" s="319">
        <v>1942599.48</v>
      </c>
      <c r="O29" s="319">
        <v>677187.7</v>
      </c>
      <c r="P29"/>
      <c r="Q29" s="319">
        <v>737.02</v>
      </c>
      <c r="R29"/>
      <c r="S29" s="319">
        <v>676434</v>
      </c>
      <c r="T29" s="319">
        <v>15000</v>
      </c>
      <c r="U29" s="319">
        <v>833034</v>
      </c>
      <c r="V29"/>
      <c r="W29"/>
      <c r="X29" s="319">
        <v>294664.05</v>
      </c>
      <c r="Y29" s="319">
        <v>241254.93</v>
      </c>
      <c r="Z29"/>
      <c r="AA29"/>
      <c r="AB29" s="319">
        <v>12250</v>
      </c>
    </row>
    <row r="30" spans="1:28" x14ac:dyDescent="0.25">
      <c r="A30" t="s">
        <v>2848</v>
      </c>
      <c r="B30" s="319">
        <v>988047.54</v>
      </c>
      <c r="C30" s="319">
        <v>4851</v>
      </c>
      <c r="D30" s="319">
        <v>38191.49</v>
      </c>
      <c r="E30" s="319">
        <v>777732.04</v>
      </c>
      <c r="F30" s="319">
        <v>202986.16</v>
      </c>
      <c r="G30"/>
      <c r="H30" s="319">
        <v>20413.419999999998</v>
      </c>
      <c r="I30"/>
      <c r="J30" s="319">
        <v>148.30000000000001</v>
      </c>
      <c r="K30" s="319">
        <v>82600</v>
      </c>
      <c r="L30"/>
      <c r="M30" s="319">
        <v>467499.48</v>
      </c>
      <c r="N30" s="319">
        <v>1357301.45</v>
      </c>
      <c r="O30" s="319">
        <v>921926.64</v>
      </c>
      <c r="P30"/>
      <c r="Q30" s="319">
        <v>1116.1099999999999</v>
      </c>
      <c r="R30"/>
      <c r="S30" s="319">
        <v>761337.1</v>
      </c>
      <c r="T30" s="319">
        <v>29300</v>
      </c>
      <c r="U30" s="319">
        <v>978349.1</v>
      </c>
      <c r="V30"/>
      <c r="W30"/>
      <c r="X30" s="319">
        <v>474458.82</v>
      </c>
      <c r="Y30" s="319">
        <v>161525.35</v>
      </c>
      <c r="Z30"/>
      <c r="AA30" s="319">
        <v>1</v>
      </c>
      <c r="AB30" s="319">
        <v>15500</v>
      </c>
    </row>
    <row r="31" spans="1:28" x14ac:dyDescent="0.25">
      <c r="A31" t="s">
        <v>2849</v>
      </c>
      <c r="B31" s="319">
        <v>761748.04</v>
      </c>
      <c r="C31" s="319">
        <v>0</v>
      </c>
      <c r="D31" s="319">
        <v>54438.19</v>
      </c>
      <c r="E31" s="319">
        <v>411465.5</v>
      </c>
      <c r="F31" s="319">
        <v>184246.53</v>
      </c>
      <c r="G31" s="319">
        <v>0</v>
      </c>
      <c r="H31" s="319">
        <v>30040.44</v>
      </c>
      <c r="I31" s="319">
        <v>0.19</v>
      </c>
      <c r="J31" s="319">
        <v>283.32</v>
      </c>
      <c r="K31" s="319">
        <v>9040.66</v>
      </c>
      <c r="L31"/>
      <c r="M31" s="319">
        <v>-248480.3</v>
      </c>
      <c r="N31" s="319">
        <v>1339755.76</v>
      </c>
      <c r="O31" s="319">
        <v>1184284.5</v>
      </c>
      <c r="P31" s="319">
        <v>86936</v>
      </c>
      <c r="Q31" s="319">
        <v>942.41</v>
      </c>
      <c r="R31"/>
      <c r="S31" s="319">
        <v>1320023.6599999999</v>
      </c>
      <c r="T31" s="319">
        <v>19000</v>
      </c>
      <c r="U31" s="319">
        <v>1627546.66</v>
      </c>
      <c r="V31"/>
      <c r="W31" s="319">
        <v>2048</v>
      </c>
      <c r="X31" s="319">
        <v>606014.88</v>
      </c>
      <c r="Y31" s="319">
        <v>75318.84</v>
      </c>
      <c r="Z31"/>
      <c r="AA31"/>
      <c r="AB31" s="319">
        <v>19000</v>
      </c>
    </row>
    <row r="32" spans="1:28" x14ac:dyDescent="0.25">
      <c r="A32" t="s">
        <v>2850</v>
      </c>
      <c r="B32" s="319">
        <v>599574.9</v>
      </c>
      <c r="C32" s="319">
        <v>459</v>
      </c>
      <c r="D32" s="319">
        <v>50759.839999999997</v>
      </c>
      <c r="E32" s="319">
        <v>867868.8</v>
      </c>
      <c r="F32" s="319">
        <v>275570.87</v>
      </c>
      <c r="G32" s="319">
        <v>0</v>
      </c>
      <c r="H32" s="319">
        <v>22737.47</v>
      </c>
      <c r="I32"/>
      <c r="J32" s="319">
        <v>220.7</v>
      </c>
      <c r="K32" s="319">
        <v>60000</v>
      </c>
      <c r="L32"/>
      <c r="M32" s="319">
        <v>-264287.99</v>
      </c>
      <c r="N32" s="319">
        <v>2103448.6</v>
      </c>
      <c r="O32" s="319">
        <v>814691.21</v>
      </c>
      <c r="P32"/>
      <c r="Q32" s="319">
        <v>640.84</v>
      </c>
      <c r="R32"/>
      <c r="S32" s="319">
        <v>997022</v>
      </c>
      <c r="T32" s="319">
        <v>254300</v>
      </c>
      <c r="U32" s="319">
        <v>1273709</v>
      </c>
      <c r="V32" s="319">
        <v>197640</v>
      </c>
      <c r="W32" s="319">
        <v>31366</v>
      </c>
      <c r="X32" s="319">
        <v>306895.56</v>
      </c>
      <c r="Y32" s="319">
        <v>384708.86</v>
      </c>
      <c r="Z32"/>
      <c r="AA32"/>
      <c r="AB32" s="319">
        <v>220</v>
      </c>
    </row>
    <row r="33" spans="1:28" x14ac:dyDescent="0.25">
      <c r="A33" t="s">
        <v>2851</v>
      </c>
      <c r="B33" s="319">
        <v>704865.41</v>
      </c>
      <c r="C33" s="319">
        <v>0</v>
      </c>
      <c r="D33" s="319">
        <v>82030.759999999995</v>
      </c>
      <c r="E33" s="319">
        <v>240171.89</v>
      </c>
      <c r="F33" s="319">
        <v>21.7</v>
      </c>
      <c r="G33" s="319">
        <v>0</v>
      </c>
      <c r="H33" s="319">
        <v>21721.55</v>
      </c>
      <c r="I33"/>
      <c r="J33" s="319">
        <v>2947.84</v>
      </c>
      <c r="K33" s="319">
        <v>103809.81</v>
      </c>
      <c r="L33"/>
      <c r="M33" s="319">
        <v>-568338.25</v>
      </c>
      <c r="N33" s="319">
        <v>1634028.2</v>
      </c>
      <c r="O33" s="319">
        <v>1017574.26</v>
      </c>
      <c r="P33"/>
      <c r="Q33" s="319">
        <v>918.47</v>
      </c>
      <c r="R33"/>
      <c r="S33" s="319">
        <v>657448.69999999995</v>
      </c>
      <c r="T33" s="319">
        <v>7500</v>
      </c>
      <c r="U33" s="319">
        <v>830599.7</v>
      </c>
      <c r="V33" s="319">
        <v>4400</v>
      </c>
      <c r="W33" s="319">
        <v>14790</v>
      </c>
      <c r="X33" s="319">
        <v>289120.95</v>
      </c>
      <c r="Y33" s="319">
        <v>698483.17</v>
      </c>
      <c r="Z33"/>
      <c r="AA33" s="319">
        <v>8</v>
      </c>
      <c r="AB33" s="319">
        <v>13119</v>
      </c>
    </row>
    <row r="34" spans="1:28" x14ac:dyDescent="0.25">
      <c r="A34" t="s">
        <v>2852</v>
      </c>
      <c r="B34" s="319">
        <v>481243.99</v>
      </c>
      <c r="C34" s="319">
        <v>3242</v>
      </c>
      <c r="D34" s="319">
        <v>18541.88</v>
      </c>
      <c r="E34" s="319">
        <v>514031.05</v>
      </c>
      <c r="F34" s="319">
        <v>290162.89</v>
      </c>
      <c r="G34" s="319">
        <v>0</v>
      </c>
      <c r="H34" s="319">
        <v>0</v>
      </c>
      <c r="I34"/>
      <c r="J34" s="319">
        <v>500.32</v>
      </c>
      <c r="K34"/>
      <c r="L34"/>
      <c r="M34" s="319">
        <v>794357.65</v>
      </c>
      <c r="N34" s="319">
        <v>391756.52</v>
      </c>
      <c r="O34" s="319">
        <v>734721.55</v>
      </c>
      <c r="P34"/>
      <c r="Q34" s="319">
        <v>514.74</v>
      </c>
      <c r="R34"/>
      <c r="S34" s="319">
        <v>1851353.1</v>
      </c>
      <c r="T34" s="319">
        <v>32700</v>
      </c>
      <c r="U34" s="319">
        <v>2048107.76</v>
      </c>
      <c r="V34" s="319">
        <v>10566.5</v>
      </c>
      <c r="W34" s="319">
        <v>5663.5</v>
      </c>
      <c r="X34" s="319">
        <v>290022.34000000003</v>
      </c>
      <c r="Y34" s="319">
        <v>132493.97</v>
      </c>
      <c r="Z34"/>
      <c r="AA34"/>
      <c r="AB34" s="319">
        <v>11828</v>
      </c>
    </row>
    <row r="35" spans="1:28" x14ac:dyDescent="0.25">
      <c r="A35" t="s">
        <v>2853</v>
      </c>
      <c r="B35" s="319">
        <v>575505.11</v>
      </c>
      <c r="C35" s="319">
        <v>430</v>
      </c>
      <c r="D35" s="319">
        <v>39452.44</v>
      </c>
      <c r="E35" s="319">
        <v>405772.79</v>
      </c>
      <c r="F35" s="319">
        <v>290536.28999999998</v>
      </c>
      <c r="G35" s="319">
        <v>400</v>
      </c>
      <c r="H35" s="319">
        <v>0</v>
      </c>
      <c r="I35" s="319">
        <v>-123344.86</v>
      </c>
      <c r="J35" s="319">
        <v>796.3</v>
      </c>
      <c r="K35" s="319">
        <v>126175</v>
      </c>
      <c r="L35"/>
      <c r="M35" s="319">
        <v>597087.04</v>
      </c>
      <c r="N35" s="319">
        <v>459399.49</v>
      </c>
      <c r="O35" s="319">
        <v>610632.38</v>
      </c>
      <c r="P35"/>
      <c r="Q35" s="319">
        <v>581.5</v>
      </c>
      <c r="R35"/>
      <c r="S35" s="319">
        <v>216207.5</v>
      </c>
      <c r="T35"/>
      <c r="U35" s="319">
        <v>359747.5</v>
      </c>
      <c r="V35" s="319">
        <v>5080</v>
      </c>
      <c r="W35" s="319">
        <v>717</v>
      </c>
      <c r="X35" s="319">
        <v>218235.06</v>
      </c>
      <c r="Y35" s="319">
        <v>-22741.84</v>
      </c>
      <c r="Z35"/>
      <c r="AA35"/>
      <c r="AB35" s="319">
        <v>15200</v>
      </c>
    </row>
    <row r="36" spans="1:28" x14ac:dyDescent="0.25">
      <c r="A36" t="s">
        <v>2854</v>
      </c>
      <c r="B36" s="319">
        <v>576202.34</v>
      </c>
      <c r="C36" s="319">
        <v>11099.04</v>
      </c>
      <c r="D36" s="319">
        <v>49185.53</v>
      </c>
      <c r="E36" s="319">
        <v>738211.08</v>
      </c>
      <c r="F36" s="319">
        <v>361715.86</v>
      </c>
      <c r="G36"/>
      <c r="H36" s="319">
        <v>17890.87</v>
      </c>
      <c r="I36"/>
      <c r="J36" s="319">
        <v>141.80000000000001</v>
      </c>
      <c r="K36" s="319">
        <v>78761.100000000006</v>
      </c>
      <c r="L36"/>
      <c r="M36" s="319">
        <v>771199.45</v>
      </c>
      <c r="N36" s="319">
        <v>556569.79</v>
      </c>
      <c r="O36" s="319">
        <v>838528.03</v>
      </c>
      <c r="P36"/>
      <c r="Q36" s="319">
        <v>486.01</v>
      </c>
      <c r="R36"/>
      <c r="S36" s="319">
        <v>817465.6</v>
      </c>
      <c r="T36" s="319">
        <v>26190</v>
      </c>
      <c r="U36" s="319">
        <v>988575.6</v>
      </c>
      <c r="V36"/>
      <c r="W36"/>
      <c r="X36" s="319">
        <v>244132.12</v>
      </c>
      <c r="Y36" s="319">
        <v>122911.08</v>
      </c>
      <c r="Z36"/>
      <c r="AA36"/>
      <c r="AB36" s="319">
        <v>15200</v>
      </c>
    </row>
    <row r="37" spans="1:28" x14ac:dyDescent="0.25">
      <c r="A37" t="s">
        <v>2855</v>
      </c>
      <c r="B37" s="319">
        <v>668384.5</v>
      </c>
      <c r="C37" s="319">
        <v>487</v>
      </c>
      <c r="D37" s="319">
        <v>128233.9</v>
      </c>
      <c r="E37" s="319">
        <v>352351.53</v>
      </c>
      <c r="F37" s="319">
        <v>133661.67000000001</v>
      </c>
      <c r="G37"/>
      <c r="H37" s="319">
        <v>25810.17</v>
      </c>
      <c r="I37"/>
      <c r="J37" s="319">
        <v>152.19999999999999</v>
      </c>
      <c r="K37" s="319">
        <v>120000</v>
      </c>
      <c r="L37"/>
      <c r="M37" s="319">
        <v>-648946.22</v>
      </c>
      <c r="N37" s="319">
        <v>1714982.69</v>
      </c>
      <c r="O37" s="319">
        <v>817495.29</v>
      </c>
      <c r="P37"/>
      <c r="Q37" s="319">
        <v>631.69000000000005</v>
      </c>
      <c r="R37"/>
      <c r="S37" s="319">
        <v>1052656.1000000001</v>
      </c>
      <c r="T37" s="319">
        <v>10000</v>
      </c>
      <c r="U37" s="319">
        <v>1243715.1000000001</v>
      </c>
      <c r="V37"/>
      <c r="W37"/>
      <c r="X37" s="319">
        <v>405955.97</v>
      </c>
      <c r="Y37" s="319">
        <v>144711.25</v>
      </c>
      <c r="Z37"/>
      <c r="AA37"/>
      <c r="AB37" s="319">
        <v>15281</v>
      </c>
    </row>
    <row r="38" spans="1:28" x14ac:dyDescent="0.25">
      <c r="A38" t="s">
        <v>2856</v>
      </c>
      <c r="B38" s="319">
        <v>398194.38</v>
      </c>
      <c r="C38" s="319">
        <v>15840</v>
      </c>
      <c r="D38" s="319">
        <v>86045.93</v>
      </c>
      <c r="E38" s="319">
        <v>761403.05</v>
      </c>
      <c r="F38" s="319">
        <v>190964.99</v>
      </c>
      <c r="G38" s="319">
        <v>0</v>
      </c>
      <c r="H38" s="319">
        <v>15800</v>
      </c>
      <c r="I38"/>
      <c r="J38" s="319">
        <v>1297.3800000000001</v>
      </c>
      <c r="K38" s="319">
        <v>149900</v>
      </c>
      <c r="L38"/>
      <c r="M38" s="319">
        <v>-878975.08</v>
      </c>
      <c r="N38" s="319">
        <v>2179663.7000000002</v>
      </c>
      <c r="O38" s="319">
        <v>790875.97</v>
      </c>
      <c r="P38"/>
      <c r="Q38" s="319">
        <v>367</v>
      </c>
      <c r="R38"/>
      <c r="S38" s="319">
        <v>620417</v>
      </c>
      <c r="T38" s="319">
        <v>50000</v>
      </c>
      <c r="U38" s="319">
        <v>902325</v>
      </c>
      <c r="V38" s="319">
        <v>11128</v>
      </c>
      <c r="W38"/>
      <c r="X38" s="319">
        <v>384357.54</v>
      </c>
      <c r="Y38" s="319">
        <v>163878.07999999999</v>
      </c>
      <c r="Z38"/>
      <c r="AA38" s="319">
        <v>9</v>
      </c>
      <c r="AB38" s="319">
        <v>15200</v>
      </c>
    </row>
    <row r="39" spans="1:28" x14ac:dyDescent="0.25">
      <c r="A39" t="s">
        <v>2857</v>
      </c>
      <c r="B39" s="319">
        <v>1037986.13</v>
      </c>
      <c r="C39" s="319">
        <v>410</v>
      </c>
      <c r="D39" s="319">
        <v>17551.02</v>
      </c>
      <c r="E39" s="319">
        <v>312909.69</v>
      </c>
      <c r="F39" s="319">
        <v>405305.37</v>
      </c>
      <c r="G39" s="319">
        <v>0</v>
      </c>
      <c r="H39" s="319">
        <v>0</v>
      </c>
      <c r="I39"/>
      <c r="J39" s="319">
        <v>508</v>
      </c>
      <c r="K39"/>
      <c r="L39"/>
      <c r="M39" s="319">
        <v>-258245.06</v>
      </c>
      <c r="N39" s="319">
        <v>1994257.35</v>
      </c>
      <c r="O39" s="319">
        <v>823201.96</v>
      </c>
      <c r="P39"/>
      <c r="Q39" s="319">
        <v>1295.01</v>
      </c>
      <c r="R39"/>
      <c r="S39" s="319">
        <v>811763.6</v>
      </c>
      <c r="T39" s="319">
        <v>6000</v>
      </c>
      <c r="U39" s="319">
        <v>988992.6</v>
      </c>
      <c r="V39"/>
      <c r="W39"/>
      <c r="X39" s="319">
        <v>331799.78000000003</v>
      </c>
      <c r="Y39" s="319">
        <v>268626.27</v>
      </c>
      <c r="Z39"/>
      <c r="AA39"/>
      <c r="AB39" s="319">
        <v>15200</v>
      </c>
    </row>
    <row r="40" spans="1:28" x14ac:dyDescent="0.25">
      <c r="A40" t="s">
        <v>2858</v>
      </c>
      <c r="B40" s="319">
        <v>820831.23</v>
      </c>
      <c r="C40" s="319">
        <v>6664</v>
      </c>
      <c r="D40" s="319">
        <v>85490.28</v>
      </c>
      <c r="E40" s="319">
        <v>578088.18999999994</v>
      </c>
      <c r="F40" s="319">
        <v>388608.16</v>
      </c>
      <c r="G40" s="319">
        <v>0</v>
      </c>
      <c r="H40" s="319">
        <v>26662.84</v>
      </c>
      <c r="I40" s="319">
        <v>310540</v>
      </c>
      <c r="J40" s="319">
        <v>165.44</v>
      </c>
      <c r="K40" s="319">
        <v>216910</v>
      </c>
      <c r="L40"/>
      <c r="M40" s="319">
        <v>-199999.53</v>
      </c>
      <c r="N40" s="319">
        <v>1560653.49</v>
      </c>
      <c r="O40" s="319">
        <v>930301.74</v>
      </c>
      <c r="P40"/>
      <c r="Q40" s="319">
        <v>767.69</v>
      </c>
      <c r="R40"/>
      <c r="S40" s="319">
        <v>1268983.5</v>
      </c>
      <c r="T40" s="319">
        <v>9000</v>
      </c>
      <c r="U40" s="319">
        <v>1567620.5</v>
      </c>
      <c r="V40"/>
      <c r="W40"/>
      <c r="X40" s="319">
        <v>442806.09</v>
      </c>
      <c r="Y40" s="319">
        <v>218676.72</v>
      </c>
      <c r="Z40"/>
      <c r="AA40"/>
      <c r="AB40" s="319">
        <v>15200</v>
      </c>
    </row>
    <row r="41" spans="1:28" x14ac:dyDescent="0.25">
      <c r="A41" t="s">
        <v>2937</v>
      </c>
      <c r="B41" s="319">
        <v>619752.80000000005</v>
      </c>
      <c r="C41" s="319">
        <v>21800</v>
      </c>
      <c r="D41" s="319">
        <v>19208.5</v>
      </c>
      <c r="E41" s="319">
        <v>469936.41</v>
      </c>
      <c r="F41" s="319">
        <v>328213.93</v>
      </c>
      <c r="G41" s="319">
        <v>0</v>
      </c>
      <c r="H41" s="319">
        <v>23862.13</v>
      </c>
      <c r="I41" s="319">
        <v>35000</v>
      </c>
      <c r="J41" s="319">
        <v>2896.56</v>
      </c>
      <c r="K41" s="319">
        <v>72600</v>
      </c>
      <c r="L41"/>
      <c r="M41" s="319">
        <v>-101955.3</v>
      </c>
      <c r="N41" s="319">
        <v>1367149.29</v>
      </c>
      <c r="O41" s="319">
        <v>734140.6</v>
      </c>
      <c r="P41"/>
      <c r="Q41" s="319">
        <v>722.73</v>
      </c>
      <c r="R41"/>
      <c r="S41" s="319">
        <v>1224266.7</v>
      </c>
      <c r="T41" s="319">
        <v>12500</v>
      </c>
      <c r="U41" s="319">
        <v>1423639.7</v>
      </c>
      <c r="V41"/>
      <c r="W41"/>
      <c r="X41" s="319">
        <v>324792.26</v>
      </c>
      <c r="Y41" s="319">
        <v>148639.10999999999</v>
      </c>
      <c r="Z41"/>
      <c r="AA41"/>
      <c r="AB41" s="319">
        <v>15200</v>
      </c>
    </row>
    <row r="42" spans="1:28" x14ac:dyDescent="0.25">
      <c r="A42" t="s">
        <v>2859</v>
      </c>
      <c r="B42" s="319">
        <v>485411.07</v>
      </c>
      <c r="C42" s="319">
        <v>15840</v>
      </c>
      <c r="D42" s="319">
        <v>53085.58</v>
      </c>
      <c r="E42" s="319">
        <v>739679.7</v>
      </c>
      <c r="F42" s="319">
        <v>273301.42</v>
      </c>
      <c r="G42" s="319">
        <v>0</v>
      </c>
      <c r="H42" s="319">
        <v>19500</v>
      </c>
      <c r="I42"/>
      <c r="J42" s="319">
        <v>8552.8700000000008</v>
      </c>
      <c r="K42" s="319">
        <v>205547.53</v>
      </c>
      <c r="L42"/>
      <c r="M42" s="319">
        <v>-627915.72</v>
      </c>
      <c r="N42" s="319">
        <v>1747176.74</v>
      </c>
      <c r="O42" s="319">
        <v>1220802.18</v>
      </c>
      <c r="P42" s="319">
        <v>27477.58</v>
      </c>
      <c r="Q42" s="319">
        <v>519.49</v>
      </c>
      <c r="R42"/>
      <c r="S42" s="319">
        <v>782856.9</v>
      </c>
      <c r="T42" s="319">
        <v>53580</v>
      </c>
      <c r="U42" s="319">
        <v>1394679.9</v>
      </c>
      <c r="V42" s="319">
        <v>6140</v>
      </c>
      <c r="W42" s="319">
        <v>4370</v>
      </c>
      <c r="X42" s="319">
        <v>334696.83</v>
      </c>
      <c r="Y42" s="319">
        <v>100969.23</v>
      </c>
      <c r="Z42"/>
      <c r="AA42"/>
      <c r="AB42" s="319">
        <v>29923.84</v>
      </c>
    </row>
    <row r="43" spans="1:28" x14ac:dyDescent="0.25">
      <c r="A43" t="s">
        <v>2860</v>
      </c>
      <c r="B43" s="319">
        <v>646917.55000000005</v>
      </c>
      <c r="C43" s="319">
        <v>0</v>
      </c>
      <c r="D43" s="319">
        <v>265531.95</v>
      </c>
      <c r="E43" s="319">
        <v>341664.04</v>
      </c>
      <c r="F43" s="319">
        <v>157736.97</v>
      </c>
      <c r="G43" s="319">
        <v>0</v>
      </c>
      <c r="H43" s="319">
        <v>22150</v>
      </c>
      <c r="I43"/>
      <c r="J43" s="319">
        <v>200</v>
      </c>
      <c r="K43"/>
      <c r="L43"/>
      <c r="M43" s="319">
        <v>-1246572.51</v>
      </c>
      <c r="N43" s="319">
        <v>2580473.12</v>
      </c>
      <c r="O43" s="319">
        <v>1881281.39</v>
      </c>
      <c r="P43" s="319">
        <v>65000</v>
      </c>
      <c r="Q43" s="319">
        <v>964.71</v>
      </c>
      <c r="R43"/>
      <c r="S43" s="319">
        <v>1056786</v>
      </c>
      <c r="T43" s="319">
        <v>12080</v>
      </c>
      <c r="U43" s="319">
        <v>1482050</v>
      </c>
      <c r="V43" s="319">
        <v>18260</v>
      </c>
      <c r="W43" s="319">
        <v>5050</v>
      </c>
      <c r="X43" s="319">
        <v>1175970.43</v>
      </c>
      <c r="Y43" s="319">
        <v>75667.77</v>
      </c>
      <c r="Z43"/>
      <c r="AA43"/>
      <c r="AB43" s="319">
        <v>203514</v>
      </c>
    </row>
    <row r="44" spans="1:28" x14ac:dyDescent="0.25">
      <c r="A44" t="s">
        <v>2861</v>
      </c>
      <c r="B44" s="319">
        <v>678434.72</v>
      </c>
      <c r="C44" s="319">
        <v>0</v>
      </c>
      <c r="D44" s="319">
        <v>97929.79</v>
      </c>
      <c r="E44" s="319">
        <v>111470.3</v>
      </c>
      <c r="F44" s="319">
        <v>267437.34000000003</v>
      </c>
      <c r="G44" s="319">
        <v>0</v>
      </c>
      <c r="H44" s="319">
        <v>26527.9</v>
      </c>
      <c r="I44"/>
      <c r="J44" s="319">
        <v>2604.1</v>
      </c>
      <c r="K44"/>
      <c r="L44"/>
      <c r="M44" s="319">
        <v>-523556.41</v>
      </c>
      <c r="N44" s="319">
        <v>1682922.85</v>
      </c>
      <c r="O44" s="319">
        <v>1135165.5</v>
      </c>
      <c r="P44"/>
      <c r="Q44" s="319">
        <v>1183.1400000000001</v>
      </c>
      <c r="R44"/>
      <c r="S44" s="319">
        <v>919458</v>
      </c>
      <c r="T44" s="319">
        <v>10380</v>
      </c>
      <c r="U44" s="319">
        <v>1535023</v>
      </c>
      <c r="V44" s="319">
        <v>1440</v>
      </c>
      <c r="W44" s="319">
        <v>1000</v>
      </c>
      <c r="X44" s="319">
        <v>426519.82</v>
      </c>
      <c r="Y44" s="319">
        <v>112540.61</v>
      </c>
      <c r="Z44"/>
      <c r="AA44"/>
      <c r="AB44" s="319">
        <v>22889.5</v>
      </c>
    </row>
    <row r="45" spans="1:28" x14ac:dyDescent="0.25">
      <c r="A45" t="s">
        <v>2862</v>
      </c>
      <c r="B45" s="319">
        <v>610582.36</v>
      </c>
      <c r="C45" s="319">
        <v>0</v>
      </c>
      <c r="D45" s="319">
        <v>116546.47</v>
      </c>
      <c r="E45" s="319">
        <v>575857.78</v>
      </c>
      <c r="F45" s="319">
        <v>112374.08</v>
      </c>
      <c r="G45"/>
      <c r="H45" s="319">
        <v>16950</v>
      </c>
      <c r="I45"/>
      <c r="J45" s="319">
        <v>45</v>
      </c>
      <c r="K45"/>
      <c r="L45"/>
      <c r="M45" s="319">
        <v>-588595.67000000004</v>
      </c>
      <c r="N45" s="319">
        <v>1664645.88</v>
      </c>
      <c r="O45" s="319">
        <v>748450.12</v>
      </c>
      <c r="P45" s="319">
        <v>260075</v>
      </c>
      <c r="Q45" s="319">
        <v>828.21</v>
      </c>
      <c r="R45"/>
      <c r="S45" s="319">
        <v>624301.9</v>
      </c>
      <c r="T45" s="319">
        <v>8040</v>
      </c>
      <c r="U45" s="319">
        <v>983956.9</v>
      </c>
      <c r="V45" s="319">
        <v>15840</v>
      </c>
      <c r="W45" s="319">
        <v>6880</v>
      </c>
      <c r="X45" s="319">
        <v>207209.34</v>
      </c>
      <c r="Y45" s="319">
        <v>105443.51</v>
      </c>
      <c r="Z45"/>
      <c r="AA45"/>
      <c r="AB45" s="319">
        <v>50</v>
      </c>
    </row>
    <row r="46" spans="1:28" x14ac:dyDescent="0.25">
      <c r="A46" t="s">
        <v>2863</v>
      </c>
      <c r="B46" s="319">
        <v>440692.78</v>
      </c>
      <c r="C46" s="319">
        <v>19000</v>
      </c>
      <c r="D46" s="319">
        <v>82089.960000000006</v>
      </c>
      <c r="E46" s="319">
        <v>2811969.68</v>
      </c>
      <c r="F46" s="319">
        <v>544067.34</v>
      </c>
      <c r="G46" s="319">
        <v>0</v>
      </c>
      <c r="H46" s="319">
        <v>32618.9</v>
      </c>
      <c r="I46" s="319">
        <v>258000</v>
      </c>
      <c r="J46" s="319">
        <v>25000</v>
      </c>
      <c r="K46"/>
      <c r="L46"/>
      <c r="M46" s="319">
        <v>2861895.36</v>
      </c>
      <c r="N46" s="319">
        <v>349948.56</v>
      </c>
      <c r="O46" s="319">
        <v>1605347.1</v>
      </c>
      <c r="P46"/>
      <c r="Q46" s="319">
        <v>678.52</v>
      </c>
      <c r="R46"/>
      <c r="S46" s="319">
        <v>1097942.6000000001</v>
      </c>
      <c r="T46" s="319">
        <v>11360</v>
      </c>
      <c r="U46" s="319">
        <v>1567025.6</v>
      </c>
      <c r="V46" s="319">
        <v>4730</v>
      </c>
      <c r="W46" s="319">
        <v>2980</v>
      </c>
      <c r="X46" s="319">
        <v>523905.18</v>
      </c>
      <c r="Y46" s="319">
        <v>226076.1</v>
      </c>
      <c r="Z46"/>
      <c r="AA46"/>
      <c r="AB46" s="319">
        <v>20254.400000000001</v>
      </c>
    </row>
    <row r="47" spans="1:28" x14ac:dyDescent="0.25">
      <c r="A47" t="s">
        <v>2864</v>
      </c>
      <c r="B47" s="319">
        <v>964124.86</v>
      </c>
      <c r="C47" s="319">
        <v>0</v>
      </c>
      <c r="D47" s="319">
        <v>62772.89</v>
      </c>
      <c r="E47" s="319">
        <v>804932.76</v>
      </c>
      <c r="F47" s="319">
        <v>140249.06</v>
      </c>
      <c r="G47" s="319">
        <v>0</v>
      </c>
      <c r="H47" s="319">
        <v>21300</v>
      </c>
      <c r="I47"/>
      <c r="J47" s="319">
        <v>386.1</v>
      </c>
      <c r="K47"/>
      <c r="L47"/>
      <c r="M47" s="319">
        <v>132196.88</v>
      </c>
      <c r="N47" s="319">
        <v>1610762.41</v>
      </c>
      <c r="O47" s="319">
        <v>1009082.69</v>
      </c>
      <c r="P47" s="319">
        <v>181225</v>
      </c>
      <c r="Q47" s="319">
        <v>998.57</v>
      </c>
      <c r="R47"/>
      <c r="S47" s="319">
        <v>863101.1</v>
      </c>
      <c r="T47" s="319">
        <v>9090</v>
      </c>
      <c r="U47" s="319">
        <v>1216164.1000000001</v>
      </c>
      <c r="V47" s="319">
        <v>5340</v>
      </c>
      <c r="W47" s="319">
        <v>8600</v>
      </c>
      <c r="X47" s="319">
        <v>395445.81</v>
      </c>
      <c r="Y47" s="319">
        <v>220813.77</v>
      </c>
      <c r="Z47"/>
      <c r="AA47" s="319">
        <v>1</v>
      </c>
      <c r="AB47" s="319">
        <v>9698.5</v>
      </c>
    </row>
    <row r="48" spans="1:28" x14ac:dyDescent="0.25">
      <c r="A48" t="s">
        <v>2865</v>
      </c>
      <c r="B48" s="319">
        <v>787104.39</v>
      </c>
      <c r="C48" s="319">
        <v>0</v>
      </c>
      <c r="D48" s="319">
        <v>76176.56</v>
      </c>
      <c r="E48" s="319">
        <v>486046.86</v>
      </c>
      <c r="F48" s="319">
        <v>111912.2</v>
      </c>
      <c r="G48" s="319">
        <v>0</v>
      </c>
      <c r="H48" s="319">
        <v>19571</v>
      </c>
      <c r="I48"/>
      <c r="J48" s="319">
        <v>1144</v>
      </c>
      <c r="K48"/>
      <c r="L48"/>
      <c r="M48" s="319">
        <v>-1461507.42</v>
      </c>
      <c r="N48" s="319">
        <v>2707380.46</v>
      </c>
      <c r="O48" s="319">
        <v>1019621.21</v>
      </c>
      <c r="P48" s="319">
        <v>169100</v>
      </c>
      <c r="Q48" s="319">
        <v>924.52</v>
      </c>
      <c r="R48"/>
      <c r="S48" s="319">
        <v>905462</v>
      </c>
      <c r="T48" s="319">
        <v>18870</v>
      </c>
      <c r="U48" s="319">
        <v>1438910</v>
      </c>
      <c r="V48" s="319">
        <v>7490</v>
      </c>
      <c r="W48" s="319">
        <v>7320</v>
      </c>
      <c r="X48" s="319">
        <v>331157.49</v>
      </c>
      <c r="Y48" s="319">
        <v>119576.87</v>
      </c>
      <c r="Z48"/>
      <c r="AA48"/>
      <c r="AB48" s="319">
        <v>14871.4</v>
      </c>
    </row>
    <row r="49" spans="1:28" x14ac:dyDescent="0.25">
      <c r="A49" t="s">
        <v>2938</v>
      </c>
      <c r="B49" s="319">
        <v>552837.48</v>
      </c>
      <c r="C49" s="319">
        <v>0</v>
      </c>
      <c r="D49" s="319">
        <v>21426.74</v>
      </c>
      <c r="E49" s="319">
        <v>394617.55</v>
      </c>
      <c r="F49" s="319">
        <v>192420.05</v>
      </c>
      <c r="G49"/>
      <c r="H49" s="319">
        <v>14460.01</v>
      </c>
      <c r="I49"/>
      <c r="J49" s="319">
        <v>45</v>
      </c>
      <c r="K49" s="319">
        <v>121415</v>
      </c>
      <c r="L49"/>
      <c r="M49" s="319">
        <v>-1301618.24</v>
      </c>
      <c r="N49" s="319">
        <v>2321309.19</v>
      </c>
      <c r="O49" s="319">
        <v>581051.65</v>
      </c>
      <c r="P49"/>
      <c r="Q49" s="319">
        <v>579.57000000000005</v>
      </c>
      <c r="R49"/>
      <c r="S49" s="319">
        <v>353634.8</v>
      </c>
      <c r="T49" s="319">
        <v>9150</v>
      </c>
      <c r="U49" s="319">
        <v>557812.80000000005</v>
      </c>
      <c r="V49" s="319">
        <v>320</v>
      </c>
      <c r="W49" s="319">
        <v>2610</v>
      </c>
      <c r="X49" s="319">
        <v>212318.32</v>
      </c>
      <c r="Y49" s="319">
        <v>134086.04</v>
      </c>
      <c r="Z49"/>
      <c r="AA49"/>
      <c r="AB49" s="319">
        <v>31578</v>
      </c>
    </row>
    <row r="50" spans="1:28" x14ac:dyDescent="0.25">
      <c r="A50" t="s">
        <v>2948</v>
      </c>
      <c r="B50" s="319">
        <v>622894.25</v>
      </c>
      <c r="C50" s="319">
        <v>0</v>
      </c>
      <c r="D50" s="319">
        <v>130031.3</v>
      </c>
      <c r="E50" s="319">
        <v>1280560.1399999999</v>
      </c>
      <c r="F50" s="319">
        <v>216948.45</v>
      </c>
      <c r="G50"/>
      <c r="H50" s="319">
        <v>17390.060000000001</v>
      </c>
      <c r="I50"/>
      <c r="J50" s="319">
        <v>84.11</v>
      </c>
      <c r="K50" s="319">
        <v>25900</v>
      </c>
      <c r="L50"/>
      <c r="M50" s="319">
        <v>1091637.3500000001</v>
      </c>
      <c r="N50" s="319">
        <v>991778.49</v>
      </c>
      <c r="O50" s="319">
        <v>755929.25</v>
      </c>
      <c r="P50"/>
      <c r="Q50" s="319">
        <v>736.91</v>
      </c>
      <c r="R50"/>
      <c r="S50" s="319">
        <v>278958</v>
      </c>
      <c r="T50" s="319">
        <v>30074</v>
      </c>
      <c r="U50" s="319">
        <v>538478</v>
      </c>
      <c r="V50" s="319">
        <v>15240</v>
      </c>
      <c r="W50" s="319">
        <v>0</v>
      </c>
      <c r="X50" s="319">
        <v>256221.21</v>
      </c>
      <c r="Y50" s="319">
        <v>114622.72</v>
      </c>
      <c r="Z50"/>
      <c r="AA50"/>
      <c r="AB50" s="319">
        <v>17492.099999999999</v>
      </c>
    </row>
    <row r="51" spans="1:28" x14ac:dyDescent="0.25">
      <c r="A51" t="s">
        <v>2949</v>
      </c>
      <c r="B51" s="319">
        <v>580170.72</v>
      </c>
      <c r="C51" s="319">
        <v>0</v>
      </c>
      <c r="D51" s="319">
        <v>80279.53</v>
      </c>
      <c r="E51" s="319">
        <v>2633149.65</v>
      </c>
      <c r="F51" s="319">
        <v>113092.84</v>
      </c>
      <c r="G51" s="319">
        <v>0</v>
      </c>
      <c r="H51" s="319">
        <v>40500</v>
      </c>
      <c r="I51" s="319">
        <v>500</v>
      </c>
      <c r="J51" s="319">
        <v>0</v>
      </c>
      <c r="K51" s="319">
        <v>88630</v>
      </c>
      <c r="L51"/>
      <c r="M51" s="319">
        <v>2583801.3199999998</v>
      </c>
      <c r="N51" s="319">
        <v>667821.93000000005</v>
      </c>
      <c r="O51" s="319">
        <v>508123.3</v>
      </c>
      <c r="P51"/>
      <c r="Q51" s="319">
        <v>510.98</v>
      </c>
      <c r="R51"/>
      <c r="S51" s="319">
        <v>918810.82</v>
      </c>
      <c r="T51" s="319">
        <v>4000</v>
      </c>
      <c r="U51" s="319">
        <v>1069531.82</v>
      </c>
      <c r="V51" s="319">
        <v>1080</v>
      </c>
      <c r="W51" s="319">
        <v>400</v>
      </c>
      <c r="X51" s="319">
        <v>178274.14</v>
      </c>
      <c r="Y51" s="319">
        <v>139680.82999999999</v>
      </c>
      <c r="Z51"/>
      <c r="AA51"/>
      <c r="AB51" s="319">
        <v>17038.82</v>
      </c>
    </row>
    <row r="52" spans="1:28" x14ac:dyDescent="0.25">
      <c r="A52" t="s">
        <v>2866</v>
      </c>
      <c r="B52" s="319">
        <v>676728.18</v>
      </c>
      <c r="C52" s="319">
        <v>40634</v>
      </c>
      <c r="D52" s="319">
        <v>14385.27</v>
      </c>
      <c r="E52" s="319">
        <v>695174.86</v>
      </c>
      <c r="F52" s="319">
        <v>167357.37</v>
      </c>
      <c r="G52" s="319">
        <v>11600</v>
      </c>
      <c r="H52" s="319">
        <v>14012.5</v>
      </c>
      <c r="I52"/>
      <c r="J52" s="319">
        <v>2500.38</v>
      </c>
      <c r="K52"/>
      <c r="L52"/>
      <c r="M52" s="319">
        <v>-616483.57999999996</v>
      </c>
      <c r="N52" s="319">
        <v>2139773.89</v>
      </c>
      <c r="O52" s="319">
        <v>471702.28</v>
      </c>
      <c r="P52"/>
      <c r="Q52" s="319">
        <v>666.11</v>
      </c>
      <c r="R52"/>
      <c r="S52" s="319">
        <v>513448.65</v>
      </c>
      <c r="T52"/>
      <c r="U52" s="319">
        <v>576448.65</v>
      </c>
      <c r="V52"/>
      <c r="W52"/>
      <c r="X52" s="319">
        <v>205430.32</v>
      </c>
      <c r="Y52" s="319">
        <v>159959.57999999999</v>
      </c>
      <c r="Z52" s="319">
        <v>1102</v>
      </c>
      <c r="AA52"/>
      <c r="AB52"/>
    </row>
    <row r="53" spans="1:28" x14ac:dyDescent="0.25">
      <c r="A53" t="s">
        <v>2867</v>
      </c>
      <c r="B53" s="319">
        <v>620410.11</v>
      </c>
      <c r="C53" s="319">
        <v>75108</v>
      </c>
      <c r="D53" s="319">
        <v>11342</v>
      </c>
      <c r="E53" s="319">
        <v>355530.63</v>
      </c>
      <c r="F53" s="319">
        <v>62429.13</v>
      </c>
      <c r="G53" s="319">
        <v>6500</v>
      </c>
      <c r="H53" s="319">
        <v>7716.34</v>
      </c>
      <c r="I53"/>
      <c r="J53" s="319">
        <v>972</v>
      </c>
      <c r="K53"/>
      <c r="L53"/>
      <c r="M53" s="319">
        <v>664943.99</v>
      </c>
      <c r="N53" s="319">
        <v>293207.49</v>
      </c>
      <c r="O53" s="319">
        <v>519781.44</v>
      </c>
      <c r="P53"/>
      <c r="Q53" s="319">
        <v>537.89</v>
      </c>
      <c r="R53"/>
      <c r="S53" s="319">
        <v>348264</v>
      </c>
      <c r="T53"/>
      <c r="U53" s="319">
        <v>401864</v>
      </c>
      <c r="V53"/>
      <c r="W53"/>
      <c r="X53" s="319">
        <v>201753.62</v>
      </c>
      <c r="Y53" s="319">
        <v>68706.66</v>
      </c>
      <c r="Z53" s="319">
        <v>14779</v>
      </c>
      <c r="AA53"/>
      <c r="AB53" s="319">
        <v>30000</v>
      </c>
    </row>
    <row r="54" spans="1:28" x14ac:dyDescent="0.25">
      <c r="A54" t="s">
        <v>2868</v>
      </c>
      <c r="B54" s="319">
        <v>418628.79</v>
      </c>
      <c r="C54" s="319">
        <v>74193</v>
      </c>
      <c r="D54" s="319">
        <v>43338.11</v>
      </c>
      <c r="E54" s="319">
        <v>705551.02</v>
      </c>
      <c r="F54" s="319">
        <v>146924.38</v>
      </c>
      <c r="G54" s="319">
        <v>11577</v>
      </c>
      <c r="H54" s="319">
        <v>30824.55</v>
      </c>
      <c r="I54"/>
      <c r="J54" s="319">
        <v>8882.27</v>
      </c>
      <c r="K54"/>
      <c r="L54"/>
      <c r="M54" s="319">
        <v>-677067.58</v>
      </c>
      <c r="N54" s="319">
        <v>1946315.03</v>
      </c>
      <c r="O54" s="319">
        <v>857249.18</v>
      </c>
      <c r="P54" s="319">
        <v>-20300</v>
      </c>
      <c r="Q54" s="319">
        <v>334.83</v>
      </c>
      <c r="R54"/>
      <c r="S54" s="319">
        <v>736325.5</v>
      </c>
      <c r="T54"/>
      <c r="U54" s="319">
        <v>979231.5</v>
      </c>
      <c r="V54" s="319">
        <v>1280</v>
      </c>
      <c r="W54" s="319">
        <v>300</v>
      </c>
      <c r="X54" s="319">
        <v>353386.28</v>
      </c>
      <c r="Y54" s="319">
        <v>153112.70000000001</v>
      </c>
      <c r="Z54" s="319">
        <v>14122</v>
      </c>
      <c r="AA54"/>
      <c r="AB54" s="319">
        <v>4073</v>
      </c>
    </row>
    <row r="55" spans="1:28" ht="15" customHeight="1" x14ac:dyDescent="0.25">
      <c r="A55" t="s">
        <v>2869</v>
      </c>
      <c r="B55" s="319">
        <v>956236.94</v>
      </c>
      <c r="C55" s="319">
        <v>82449.5</v>
      </c>
      <c r="D55" s="319">
        <v>96844.56</v>
      </c>
      <c r="E55" s="319">
        <v>777669.65</v>
      </c>
      <c r="F55" s="319">
        <v>263433.56</v>
      </c>
      <c r="G55" s="319">
        <v>15900</v>
      </c>
      <c r="H55" s="319">
        <v>53941.62</v>
      </c>
      <c r="I55"/>
      <c r="J55" s="319">
        <v>6227</v>
      </c>
      <c r="K55"/>
      <c r="L55"/>
      <c r="M55" s="319">
        <v>-238285.12</v>
      </c>
      <c r="N55" s="319">
        <v>2217512.62</v>
      </c>
      <c r="O55" s="319">
        <v>973612.99</v>
      </c>
      <c r="P55"/>
      <c r="Q55" s="319">
        <v>999.08</v>
      </c>
      <c r="R55"/>
      <c r="S55" s="319">
        <v>1152920</v>
      </c>
      <c r="T55"/>
      <c r="U55" s="319">
        <v>1319125</v>
      </c>
      <c r="V55" s="319">
        <v>480</v>
      </c>
      <c r="W55" s="319">
        <v>590</v>
      </c>
      <c r="X55" s="319">
        <v>555739.5</v>
      </c>
      <c r="Y55" s="319">
        <v>130099.48</v>
      </c>
      <c r="Z55" s="319">
        <v>160</v>
      </c>
      <c r="AA55"/>
      <c r="AB55"/>
    </row>
    <row r="56" spans="1:28" x14ac:dyDescent="0.25">
      <c r="A56" t="s">
        <v>2870</v>
      </c>
      <c r="B56" s="319">
        <v>536192.14</v>
      </c>
      <c r="C56" s="319">
        <v>39028.5</v>
      </c>
      <c r="D56" s="319">
        <v>63677.05</v>
      </c>
      <c r="E56" s="319">
        <v>616191.51</v>
      </c>
      <c r="F56" s="319">
        <v>112669.4</v>
      </c>
      <c r="G56" s="319">
        <v>11800</v>
      </c>
      <c r="H56" s="319">
        <v>25355.01</v>
      </c>
      <c r="I56"/>
      <c r="J56" s="319">
        <v>8985</v>
      </c>
      <c r="K56"/>
      <c r="L56"/>
      <c r="M56" s="319">
        <v>-347314.45</v>
      </c>
      <c r="N56" s="319">
        <v>1921030.3</v>
      </c>
      <c r="O56" s="319">
        <v>944590.94</v>
      </c>
      <c r="P56"/>
      <c r="Q56" s="319">
        <v>685.23</v>
      </c>
      <c r="R56"/>
      <c r="S56" s="319">
        <v>901537</v>
      </c>
      <c r="T56"/>
      <c r="U56" s="319">
        <v>1099590</v>
      </c>
      <c r="V56" s="319">
        <v>3590</v>
      </c>
      <c r="W56" s="319">
        <v>600</v>
      </c>
      <c r="X56" s="319">
        <v>834432.56</v>
      </c>
      <c r="Y56" s="319">
        <v>159321.87</v>
      </c>
      <c r="Z56" s="319">
        <v>1376</v>
      </c>
      <c r="AA56"/>
      <c r="AB56"/>
    </row>
    <row r="57" spans="1:28" x14ac:dyDescent="0.25">
      <c r="A57" t="s">
        <v>2871</v>
      </c>
      <c r="B57" s="319">
        <v>504119.89</v>
      </c>
      <c r="C57" s="319">
        <v>11047</v>
      </c>
      <c r="D57" s="319">
        <v>46167.46</v>
      </c>
      <c r="E57" s="319">
        <v>582267.03</v>
      </c>
      <c r="F57" s="319">
        <v>120227.94</v>
      </c>
      <c r="G57" s="319">
        <v>11993</v>
      </c>
      <c r="H57" s="319">
        <v>22495.69</v>
      </c>
      <c r="I57"/>
      <c r="J57" s="319">
        <v>1218</v>
      </c>
      <c r="K57"/>
      <c r="L57"/>
      <c r="M57" s="319">
        <v>-745313.26</v>
      </c>
      <c r="N57" s="319">
        <v>1915444.77</v>
      </c>
      <c r="O57" s="319">
        <v>993371</v>
      </c>
      <c r="P57" s="319">
        <v>47063.16</v>
      </c>
      <c r="Q57" s="319">
        <v>402.7</v>
      </c>
      <c r="R57"/>
      <c r="S57" s="319">
        <v>770019.6</v>
      </c>
      <c r="T57"/>
      <c r="U57" s="319">
        <v>1138296.6000000001</v>
      </c>
      <c r="V57" s="319">
        <v>1900</v>
      </c>
      <c r="W57" s="319">
        <v>600</v>
      </c>
      <c r="X57" s="319">
        <v>466278.96</v>
      </c>
      <c r="Y57" s="319">
        <v>120810.78</v>
      </c>
      <c r="Z57" s="319">
        <v>18899.5</v>
      </c>
      <c r="AA57"/>
      <c r="AB57" s="319">
        <v>6079.5</v>
      </c>
    </row>
    <row r="58" spans="1:28" x14ac:dyDescent="0.25">
      <c r="A58" t="s">
        <v>2872</v>
      </c>
      <c r="B58" s="319">
        <v>543884.61</v>
      </c>
      <c r="C58" s="319">
        <v>44448</v>
      </c>
      <c r="D58" s="319">
        <v>12086</v>
      </c>
      <c r="E58" s="319">
        <v>548224.97</v>
      </c>
      <c r="F58" s="319">
        <v>111211.56</v>
      </c>
      <c r="G58" s="319">
        <v>11876</v>
      </c>
      <c r="H58" s="319">
        <v>20553.189999999999</v>
      </c>
      <c r="I58"/>
      <c r="J58" s="319">
        <v>1809</v>
      </c>
      <c r="K58"/>
      <c r="L58"/>
      <c r="M58" s="319">
        <v>-546839.06999999995</v>
      </c>
      <c r="N58" s="319">
        <v>1650781.62</v>
      </c>
      <c r="O58" s="319">
        <v>937986.69</v>
      </c>
      <c r="P58" s="319">
        <v>19861.650000000001</v>
      </c>
      <c r="Q58" s="319">
        <v>403.65</v>
      </c>
      <c r="R58"/>
      <c r="S58" s="319">
        <v>179564.7</v>
      </c>
      <c r="T58"/>
      <c r="U58" s="319">
        <v>519285.7</v>
      </c>
      <c r="V58" s="319">
        <v>1280</v>
      </c>
      <c r="W58" s="319">
        <v>300</v>
      </c>
      <c r="X58" s="319">
        <v>373259.42</v>
      </c>
      <c r="Y58" s="319">
        <v>119411.17</v>
      </c>
      <c r="Z58" s="319">
        <v>2495</v>
      </c>
      <c r="AA58"/>
      <c r="AB58" s="319">
        <v>111</v>
      </c>
    </row>
    <row r="59" spans="1:28" x14ac:dyDescent="0.25">
      <c r="A59" t="s">
        <v>2873</v>
      </c>
      <c r="B59" s="319">
        <v>581342.16</v>
      </c>
      <c r="C59" s="319">
        <v>34061</v>
      </c>
      <c r="D59" s="319">
        <v>42936.91</v>
      </c>
      <c r="E59" s="319">
        <v>746134.53</v>
      </c>
      <c r="F59" s="319">
        <v>120221.73</v>
      </c>
      <c r="G59" s="319">
        <v>812</v>
      </c>
      <c r="H59" s="319">
        <v>31002.16</v>
      </c>
      <c r="I59"/>
      <c r="J59" s="319">
        <v>1619.08</v>
      </c>
      <c r="K59"/>
      <c r="L59"/>
      <c r="M59" s="319">
        <v>-664516.03</v>
      </c>
      <c r="N59" s="319">
        <v>2032099.69</v>
      </c>
      <c r="O59" s="319">
        <v>730798.79</v>
      </c>
      <c r="P59" s="319">
        <v>91182.399999999994</v>
      </c>
      <c r="Q59" s="319">
        <v>444.74</v>
      </c>
      <c r="R59"/>
      <c r="S59" s="319">
        <v>418865.2</v>
      </c>
      <c r="T59"/>
      <c r="U59" s="319">
        <v>610723.19999999995</v>
      </c>
      <c r="V59" s="319">
        <v>2560</v>
      </c>
      <c r="W59" s="319">
        <v>600</v>
      </c>
      <c r="X59" s="319">
        <v>350422.53</v>
      </c>
      <c r="Y59" s="319">
        <v>141905.97</v>
      </c>
      <c r="Z59" s="319">
        <v>7416</v>
      </c>
      <c r="AA59"/>
      <c r="AB59" s="319">
        <v>3984</v>
      </c>
    </row>
    <row r="60" spans="1:28" x14ac:dyDescent="0.25">
      <c r="A60" t="s">
        <v>2874</v>
      </c>
      <c r="B60" s="319">
        <v>446137.08</v>
      </c>
      <c r="C60" s="319">
        <v>127672</v>
      </c>
      <c r="D60" s="319">
        <v>45000</v>
      </c>
      <c r="E60" s="319">
        <v>1386460.89</v>
      </c>
      <c r="F60" s="319">
        <v>142965.85999999999</v>
      </c>
      <c r="G60" s="319">
        <v>15400</v>
      </c>
      <c r="H60" s="319">
        <v>35754.449999999997</v>
      </c>
      <c r="I60"/>
      <c r="J60" s="319">
        <v>7596</v>
      </c>
      <c r="K60"/>
      <c r="L60"/>
      <c r="M60" s="319">
        <v>822256.97</v>
      </c>
      <c r="N60" s="319">
        <v>1174038.5</v>
      </c>
      <c r="O60" s="319">
        <v>2134882.4500000002</v>
      </c>
      <c r="P60" s="319">
        <v>151970</v>
      </c>
      <c r="Q60" s="319">
        <v>584.91999999999996</v>
      </c>
      <c r="R60"/>
      <c r="S60" s="319">
        <v>1224578.8999999999</v>
      </c>
      <c r="T60" s="319">
        <v>40783</v>
      </c>
      <c r="U60" s="319">
        <v>1493804.9</v>
      </c>
      <c r="V60" s="319">
        <v>10400</v>
      </c>
      <c r="W60" s="319">
        <v>8081.5</v>
      </c>
      <c r="X60" s="319">
        <v>1798253.26</v>
      </c>
      <c r="Y60" s="319">
        <v>114132.2</v>
      </c>
      <c r="Z60" s="319">
        <v>34937.5</v>
      </c>
      <c r="AA60"/>
      <c r="AB60"/>
    </row>
    <row r="61" spans="1:28" x14ac:dyDescent="0.25">
      <c r="A61" t="s">
        <v>2875</v>
      </c>
      <c r="B61" s="319">
        <v>1594063.46</v>
      </c>
      <c r="C61" s="319">
        <v>345488.1</v>
      </c>
      <c r="D61" s="319">
        <v>87500.54</v>
      </c>
      <c r="E61" s="319">
        <v>779411.47</v>
      </c>
      <c r="F61" s="319">
        <v>333177.51</v>
      </c>
      <c r="G61" s="319">
        <v>14400</v>
      </c>
      <c r="H61" s="319">
        <v>60929.62</v>
      </c>
      <c r="I61"/>
      <c r="J61" s="319">
        <v>7893</v>
      </c>
      <c r="K61"/>
      <c r="L61"/>
      <c r="M61" s="319">
        <v>-815867.77</v>
      </c>
      <c r="N61" s="319">
        <v>3795531.45</v>
      </c>
      <c r="O61" s="319">
        <v>1839418.02</v>
      </c>
      <c r="P61" s="319">
        <v>357595</v>
      </c>
      <c r="Q61" s="319">
        <v>1397.87</v>
      </c>
      <c r="R61"/>
      <c r="S61" s="319">
        <v>1148869.3999999999</v>
      </c>
      <c r="T61"/>
      <c r="U61" s="319">
        <v>1590340.4</v>
      </c>
      <c r="V61" s="319">
        <v>4000</v>
      </c>
      <c r="W61" s="319">
        <v>1200</v>
      </c>
      <c r="X61" s="319">
        <v>1414938.12</v>
      </c>
      <c r="Y61" s="319">
        <v>259846.99</v>
      </c>
      <c r="Z61" s="319">
        <v>200</v>
      </c>
      <c r="AA61"/>
      <c r="AB61"/>
    </row>
    <row r="62" spans="1:28" x14ac:dyDescent="0.25">
      <c r="A62" t="s">
        <v>2876</v>
      </c>
      <c r="B62" s="319">
        <v>471988.44</v>
      </c>
      <c r="C62" s="319">
        <v>105558</v>
      </c>
      <c r="D62" s="319">
        <v>42595</v>
      </c>
      <c r="E62" s="319">
        <v>385887.19</v>
      </c>
      <c r="F62" s="319">
        <v>164133.29999999999</v>
      </c>
      <c r="G62" s="319">
        <v>6210</v>
      </c>
      <c r="H62" s="319">
        <v>26721</v>
      </c>
      <c r="I62"/>
      <c r="J62" s="319">
        <v>4532</v>
      </c>
      <c r="K62"/>
      <c r="L62"/>
      <c r="M62" s="319">
        <v>-580123.05000000005</v>
      </c>
      <c r="N62" s="319">
        <v>1606269.64</v>
      </c>
      <c r="O62" s="319">
        <v>873585.2</v>
      </c>
      <c r="P62"/>
      <c r="Q62" s="319">
        <v>365.96</v>
      </c>
      <c r="R62"/>
      <c r="S62" s="319">
        <v>702090.7</v>
      </c>
      <c r="T62" s="319">
        <v>51000</v>
      </c>
      <c r="U62" s="319">
        <v>889523.54</v>
      </c>
      <c r="V62" s="319">
        <v>2560</v>
      </c>
      <c r="W62" s="319">
        <v>600</v>
      </c>
      <c r="X62" s="319">
        <v>495084.92</v>
      </c>
      <c r="Y62" s="319">
        <v>132721.06</v>
      </c>
      <c r="Z62"/>
      <c r="AA62"/>
      <c r="AB62"/>
    </row>
    <row r="63" spans="1:28" x14ac:dyDescent="0.25">
      <c r="A63" t="s">
        <v>2877</v>
      </c>
      <c r="B63" s="319">
        <v>487024.82</v>
      </c>
      <c r="C63" s="319">
        <v>117259</v>
      </c>
      <c r="D63" s="319">
        <v>29276.01</v>
      </c>
      <c r="E63" s="319">
        <v>465667.49</v>
      </c>
      <c r="F63" s="319">
        <v>131105.46</v>
      </c>
      <c r="G63" s="319">
        <v>12000</v>
      </c>
      <c r="H63" s="319">
        <v>26538.82</v>
      </c>
      <c r="I63"/>
      <c r="J63" s="319">
        <v>11323.91</v>
      </c>
      <c r="K63"/>
      <c r="L63"/>
      <c r="M63" s="319">
        <v>-1683533.57</v>
      </c>
      <c r="N63" s="319">
        <v>2640334.33</v>
      </c>
      <c r="O63" s="319">
        <v>740639.41</v>
      </c>
      <c r="P63" s="319">
        <v>146642.4</v>
      </c>
      <c r="Q63" s="319">
        <v>325.55</v>
      </c>
      <c r="R63"/>
      <c r="S63" s="319">
        <v>721944</v>
      </c>
      <c r="T63"/>
      <c r="U63" s="319">
        <v>807544</v>
      </c>
      <c r="V63"/>
      <c r="W63"/>
      <c r="X63" s="319">
        <v>475053.55</v>
      </c>
      <c r="Y63" s="319">
        <v>85780.92</v>
      </c>
      <c r="Z63" s="319">
        <v>9638.6</v>
      </c>
      <c r="AA63"/>
      <c r="AB63" s="319">
        <v>7865</v>
      </c>
    </row>
    <row r="64" spans="1:28" x14ac:dyDescent="0.25">
      <c r="A64" t="s">
        <v>2939</v>
      </c>
      <c r="B64" s="319">
        <v>564379.12</v>
      </c>
      <c r="C64" s="319">
        <v>63737</v>
      </c>
      <c r="D64" s="319">
        <v>13483.61</v>
      </c>
      <c r="E64" s="319">
        <v>1393240.08</v>
      </c>
      <c r="F64" s="319">
        <v>57169.72</v>
      </c>
      <c r="G64" s="319">
        <v>7500</v>
      </c>
      <c r="H64" s="319">
        <v>28321.32</v>
      </c>
      <c r="I64"/>
      <c r="J64" s="319">
        <v>2288</v>
      </c>
      <c r="K64"/>
      <c r="L64"/>
      <c r="M64" s="319">
        <v>-68323.539999999994</v>
      </c>
      <c r="N64" s="319">
        <v>2029021.21</v>
      </c>
      <c r="O64" s="319">
        <v>776369.2</v>
      </c>
      <c r="P64" s="319">
        <v>66641</v>
      </c>
      <c r="Q64" s="319">
        <v>376.18</v>
      </c>
      <c r="R64"/>
      <c r="S64" s="319">
        <v>514625.7</v>
      </c>
      <c r="T64"/>
      <c r="U64" s="319">
        <v>714115.22</v>
      </c>
      <c r="V64" s="319">
        <v>1280</v>
      </c>
      <c r="W64" s="319">
        <v>300</v>
      </c>
      <c r="X64" s="319">
        <v>364061.15</v>
      </c>
      <c r="Y64" s="319">
        <v>172404.17</v>
      </c>
      <c r="Z64" s="319">
        <v>12329</v>
      </c>
      <c r="AA64"/>
      <c r="AB64" s="319">
        <v>320</v>
      </c>
    </row>
    <row r="65" spans="1:28" x14ac:dyDescent="0.25">
      <c r="A65" t="s">
        <v>2878</v>
      </c>
      <c r="B65" s="319">
        <v>691688.34</v>
      </c>
      <c r="C65" s="319">
        <v>0</v>
      </c>
      <c r="D65" s="319">
        <v>32962.42</v>
      </c>
      <c r="E65" s="319">
        <v>2205456.4</v>
      </c>
      <c r="F65" s="319">
        <v>17028</v>
      </c>
      <c r="G65" s="319">
        <v>13827</v>
      </c>
      <c r="H65" s="319">
        <v>27050</v>
      </c>
      <c r="I65"/>
      <c r="J65" s="319">
        <v>0</v>
      </c>
      <c r="K65" s="319">
        <v>20900</v>
      </c>
      <c r="L65"/>
      <c r="M65" s="319">
        <v>1939697.1</v>
      </c>
      <c r="N65" s="319">
        <v>849648.43</v>
      </c>
      <c r="O65" s="319">
        <v>678774.98</v>
      </c>
      <c r="P65"/>
      <c r="Q65" s="319">
        <v>584.78</v>
      </c>
      <c r="R65"/>
      <c r="S65" s="319">
        <v>1001396</v>
      </c>
      <c r="T65" s="319">
        <v>39000</v>
      </c>
      <c r="U65" s="319">
        <v>1176470</v>
      </c>
      <c r="V65" s="319">
        <v>7920</v>
      </c>
      <c r="W65" s="319">
        <v>2144</v>
      </c>
      <c r="X65" s="319">
        <v>342077.19</v>
      </c>
      <c r="Y65" s="319">
        <v>95131.94</v>
      </c>
      <c r="Z65"/>
      <c r="AA65"/>
      <c r="AB65"/>
    </row>
    <row r="66" spans="1:28" x14ac:dyDescent="0.25">
      <c r="A66" t="s">
        <v>2879</v>
      </c>
      <c r="B66" s="319">
        <v>879558.83</v>
      </c>
      <c r="C66" s="319">
        <v>0</v>
      </c>
      <c r="D66" s="319">
        <v>13509.87</v>
      </c>
      <c r="E66" s="319">
        <v>425048.07</v>
      </c>
      <c r="F66" s="319">
        <v>34345.07</v>
      </c>
      <c r="G66"/>
      <c r="H66"/>
      <c r="I66"/>
      <c r="J66" s="319">
        <v>0</v>
      </c>
      <c r="K66" s="319">
        <v>77400</v>
      </c>
      <c r="L66"/>
      <c r="M66" s="319">
        <v>944687.58</v>
      </c>
      <c r="N66" s="319">
        <v>236925.61</v>
      </c>
      <c r="O66" s="319">
        <v>573177.21</v>
      </c>
      <c r="P66"/>
      <c r="Q66" s="319">
        <v>754.62</v>
      </c>
      <c r="R66"/>
      <c r="S66" s="319">
        <v>881688</v>
      </c>
      <c r="T66" s="319">
        <v>39000</v>
      </c>
      <c r="U66" s="319">
        <v>1015721</v>
      </c>
      <c r="V66" s="319">
        <v>9000</v>
      </c>
      <c r="W66"/>
      <c r="X66" s="319">
        <v>261037.25</v>
      </c>
      <c r="Y66" s="319">
        <v>115412.93</v>
      </c>
      <c r="Z66"/>
      <c r="AA66"/>
      <c r="AB66"/>
    </row>
    <row r="67" spans="1:28" x14ac:dyDescent="0.25">
      <c r="A67" t="s">
        <v>2880</v>
      </c>
      <c r="B67" s="319">
        <v>717191.24</v>
      </c>
      <c r="C67" s="319">
        <v>0</v>
      </c>
      <c r="D67" s="319">
        <v>108343.9</v>
      </c>
      <c r="E67" s="319">
        <v>498642.84</v>
      </c>
      <c r="F67" s="319">
        <v>19364.77</v>
      </c>
      <c r="G67" s="319">
        <v>6540</v>
      </c>
      <c r="H67" s="319">
        <v>29081.31</v>
      </c>
      <c r="I67"/>
      <c r="J67" s="319">
        <v>0</v>
      </c>
      <c r="K67" s="319">
        <v>54125</v>
      </c>
      <c r="L67"/>
      <c r="M67" s="319">
        <v>-840377.3</v>
      </c>
      <c r="N67" s="319">
        <v>1982889.72</v>
      </c>
      <c r="O67" s="319">
        <v>719519.82</v>
      </c>
      <c r="P67"/>
      <c r="Q67" s="319">
        <v>599.30999999999995</v>
      </c>
      <c r="R67"/>
      <c r="S67" s="319">
        <v>956311.5</v>
      </c>
      <c r="T67" s="319">
        <v>39000</v>
      </c>
      <c r="U67" s="319">
        <v>1130658.5</v>
      </c>
      <c r="V67" s="319">
        <v>6480</v>
      </c>
      <c r="W67" s="319">
        <v>840</v>
      </c>
      <c r="X67" s="319">
        <v>377331.23</v>
      </c>
      <c r="Y67" s="319">
        <v>88836.88</v>
      </c>
      <c r="Z67"/>
      <c r="AA67"/>
      <c r="AB67"/>
    </row>
    <row r="68" spans="1:28" x14ac:dyDescent="0.25">
      <c r="A68" t="s">
        <v>2881</v>
      </c>
      <c r="B68" s="319">
        <v>488248.34</v>
      </c>
      <c r="C68" s="319">
        <v>0</v>
      </c>
      <c r="D68" s="319">
        <v>52976.52</v>
      </c>
      <c r="E68" s="319">
        <v>604346.62</v>
      </c>
      <c r="F68" s="319">
        <v>23916.66</v>
      </c>
      <c r="G68" s="319">
        <v>12433</v>
      </c>
      <c r="H68" s="319">
        <v>22015.279999999999</v>
      </c>
      <c r="I68"/>
      <c r="J68" s="319">
        <v>0</v>
      </c>
      <c r="K68"/>
      <c r="L68"/>
      <c r="M68" s="319">
        <v>-1205091.0900000001</v>
      </c>
      <c r="N68" s="319">
        <v>2283492.7400000002</v>
      </c>
      <c r="O68" s="319">
        <v>882110.49</v>
      </c>
      <c r="P68" s="319">
        <v>-28000</v>
      </c>
      <c r="Q68" s="319">
        <v>342.9</v>
      </c>
      <c r="R68"/>
      <c r="S68" s="319">
        <v>847640</v>
      </c>
      <c r="T68" s="319">
        <v>39000</v>
      </c>
      <c r="U68" s="319">
        <v>1226289</v>
      </c>
      <c r="V68" s="319">
        <v>4460</v>
      </c>
      <c r="W68" s="319">
        <v>5976</v>
      </c>
      <c r="X68" s="319">
        <v>318444.40000000002</v>
      </c>
      <c r="Y68" s="319">
        <v>120351.78</v>
      </c>
      <c r="Z68"/>
      <c r="AA68"/>
      <c r="AB68" s="319">
        <v>8934</v>
      </c>
    </row>
    <row r="69" spans="1:28" x14ac:dyDescent="0.25">
      <c r="A69" t="s">
        <v>2936</v>
      </c>
      <c r="B69" s="319">
        <v>446498.62</v>
      </c>
      <c r="C69" s="319">
        <v>0</v>
      </c>
      <c r="D69" s="319">
        <v>21379.09</v>
      </c>
      <c r="E69" s="319">
        <v>485401.72</v>
      </c>
      <c r="F69" s="319">
        <v>41300.720000000001</v>
      </c>
      <c r="G69" s="319">
        <v>10340</v>
      </c>
      <c r="H69" s="319">
        <v>15753.7</v>
      </c>
      <c r="I69"/>
      <c r="J69"/>
      <c r="K69"/>
      <c r="L69"/>
      <c r="M69" s="319">
        <v>510386.79</v>
      </c>
      <c r="N69" s="319">
        <v>355552.49</v>
      </c>
      <c r="O69" s="319">
        <v>510170.4</v>
      </c>
      <c r="P69"/>
      <c r="Q69" s="319">
        <v>335.09</v>
      </c>
      <c r="R69"/>
      <c r="S69" s="319">
        <v>628477.67000000004</v>
      </c>
      <c r="T69" s="319">
        <v>35016</v>
      </c>
      <c r="U69" s="319">
        <v>687453.67</v>
      </c>
      <c r="V69" s="319">
        <v>2420</v>
      </c>
      <c r="W69" s="319">
        <v>4128</v>
      </c>
      <c r="X69" s="319">
        <v>285383.40000000002</v>
      </c>
      <c r="Y69" s="319">
        <v>92066.92</v>
      </c>
      <c r="Z69"/>
      <c r="AA69"/>
      <c r="AB69"/>
    </row>
    <row r="70" spans="1:28" x14ac:dyDescent="0.25">
      <c r="A70" t="s">
        <v>2882</v>
      </c>
      <c r="B70" s="319">
        <v>214297.43</v>
      </c>
      <c r="C70" s="319">
        <v>0</v>
      </c>
      <c r="D70" s="319">
        <v>26636.61</v>
      </c>
      <c r="E70" s="319">
        <v>158052.51999999999</v>
      </c>
      <c r="F70" s="319">
        <v>159432.46</v>
      </c>
      <c r="G70" s="319">
        <v>0</v>
      </c>
      <c r="H70"/>
      <c r="I70" s="319">
        <v>19600</v>
      </c>
      <c r="J70" s="319">
        <v>831.39</v>
      </c>
      <c r="K70"/>
      <c r="L70"/>
      <c r="M70" s="319">
        <v>81842.320000000007</v>
      </c>
      <c r="N70" s="319">
        <v>547255.34</v>
      </c>
      <c r="O70" s="319">
        <v>851303.29</v>
      </c>
      <c r="P70" s="319">
        <v>55679</v>
      </c>
      <c r="Q70" s="319">
        <v>263.89</v>
      </c>
      <c r="R70"/>
      <c r="S70" s="319">
        <v>808717</v>
      </c>
      <c r="T70" s="319">
        <v>74950</v>
      </c>
      <c r="U70" s="319">
        <v>909577</v>
      </c>
      <c r="V70" s="319">
        <v>1280</v>
      </c>
      <c r="W70" s="319">
        <v>344</v>
      </c>
      <c r="X70" s="319">
        <v>893799.23</v>
      </c>
      <c r="Y70" s="319">
        <v>63288.98</v>
      </c>
      <c r="Z70"/>
      <c r="AA70"/>
      <c r="AB70" s="319">
        <v>13734</v>
      </c>
    </row>
    <row r="71" spans="1:28" x14ac:dyDescent="0.25">
      <c r="A71" t="s">
        <v>2883</v>
      </c>
      <c r="B71" s="319">
        <v>722700.56</v>
      </c>
      <c r="C71" s="319">
        <v>0</v>
      </c>
      <c r="D71" s="319">
        <v>87171.3</v>
      </c>
      <c r="E71" s="319">
        <v>519189.56</v>
      </c>
      <c r="F71" s="319">
        <v>243277.51</v>
      </c>
      <c r="G71" s="319">
        <v>23500</v>
      </c>
      <c r="H71" s="319">
        <v>53946.91</v>
      </c>
      <c r="I71"/>
      <c r="J71" s="319">
        <v>981.03</v>
      </c>
      <c r="K71"/>
      <c r="L71"/>
      <c r="M71" s="319">
        <v>-1294732.3500000001</v>
      </c>
      <c r="N71" s="319">
        <v>2767861</v>
      </c>
      <c r="O71" s="319">
        <v>1649428.45</v>
      </c>
      <c r="P71" s="319">
        <v>42000</v>
      </c>
      <c r="Q71" s="319">
        <v>951.74</v>
      </c>
      <c r="R71"/>
      <c r="S71" s="319">
        <v>1305673.3</v>
      </c>
      <c r="T71" s="319">
        <v>17500</v>
      </c>
      <c r="U71" s="319">
        <v>1794883.14</v>
      </c>
      <c r="V71" s="319">
        <v>5040</v>
      </c>
      <c r="W71" s="319">
        <v>10200</v>
      </c>
      <c r="X71" s="319">
        <v>877066.77</v>
      </c>
      <c r="Y71" s="319">
        <v>129650.24000000001</v>
      </c>
      <c r="Z71"/>
      <c r="AA71"/>
      <c r="AB71" s="319">
        <v>177931</v>
      </c>
    </row>
    <row r="72" spans="1:28" x14ac:dyDescent="0.25">
      <c r="A72" t="s">
        <v>2884</v>
      </c>
      <c r="B72" s="319">
        <v>435050.84</v>
      </c>
      <c r="C72" s="319">
        <v>0</v>
      </c>
      <c r="D72" s="319">
        <v>35677.730000000003</v>
      </c>
      <c r="E72" s="319">
        <v>53671.45</v>
      </c>
      <c r="F72" s="319">
        <v>68465.570000000007</v>
      </c>
      <c r="G72" s="319">
        <v>6600</v>
      </c>
      <c r="H72" s="319">
        <v>28729.88</v>
      </c>
      <c r="I72" s="319">
        <v>19800</v>
      </c>
      <c r="J72" s="319">
        <v>47.51</v>
      </c>
      <c r="K72"/>
      <c r="L72"/>
      <c r="M72" s="319">
        <v>22094.17</v>
      </c>
      <c r="N72" s="319">
        <v>432862.99</v>
      </c>
      <c r="O72" s="319">
        <v>634582.74</v>
      </c>
      <c r="P72" s="319">
        <v>63954</v>
      </c>
      <c r="Q72" s="319">
        <v>458.13</v>
      </c>
      <c r="R72"/>
      <c r="S72" s="319">
        <v>308199.5</v>
      </c>
      <c r="T72" s="319">
        <v>40500</v>
      </c>
      <c r="U72" s="319">
        <v>378499.5</v>
      </c>
      <c r="V72" s="319">
        <v>6320</v>
      </c>
      <c r="W72" s="319">
        <v>8846</v>
      </c>
      <c r="X72" s="319">
        <v>507448.16</v>
      </c>
      <c r="Y72" s="319">
        <v>54260.67</v>
      </c>
      <c r="Z72"/>
      <c r="AA72"/>
      <c r="AB72" s="319">
        <v>9589</v>
      </c>
    </row>
    <row r="73" spans="1:28" x14ac:dyDescent="0.25">
      <c r="A73" t="s">
        <v>2885</v>
      </c>
      <c r="B73" s="319">
        <v>299163.25</v>
      </c>
      <c r="C73" s="319">
        <v>0</v>
      </c>
      <c r="D73" s="319">
        <v>24512.3</v>
      </c>
      <c r="E73" s="319">
        <v>325966.62</v>
      </c>
      <c r="F73" s="319">
        <v>97579.27</v>
      </c>
      <c r="G73" s="319">
        <v>19100</v>
      </c>
      <c r="H73" s="319">
        <v>27443.66</v>
      </c>
      <c r="I73" s="319">
        <v>9900</v>
      </c>
      <c r="J73" s="319">
        <v>247.1</v>
      </c>
      <c r="K73"/>
      <c r="L73"/>
      <c r="M73" s="319">
        <v>-396698.2</v>
      </c>
      <c r="N73" s="319">
        <v>923490.75</v>
      </c>
      <c r="O73" s="319">
        <v>562488.87</v>
      </c>
      <c r="P73" s="319">
        <v>55100</v>
      </c>
      <c r="Q73" s="319">
        <v>253.46</v>
      </c>
      <c r="R73"/>
      <c r="S73" s="319">
        <v>1004812.6</v>
      </c>
      <c r="T73" s="319">
        <v>220885</v>
      </c>
      <c r="U73" s="319">
        <v>1126908.6000000001</v>
      </c>
      <c r="V73" s="319">
        <v>2080</v>
      </c>
      <c r="W73" s="319">
        <v>5694</v>
      </c>
      <c r="X73" s="319">
        <v>481856.33</v>
      </c>
      <c r="Y73" s="319">
        <v>61283.87</v>
      </c>
      <c r="Z73"/>
      <c r="AA73"/>
      <c r="AB73" s="319">
        <v>1979</v>
      </c>
    </row>
    <row r="74" spans="1:28" x14ac:dyDescent="0.25">
      <c r="A74" t="s">
        <v>2886</v>
      </c>
      <c r="B74" s="319">
        <v>560686.44999999995</v>
      </c>
      <c r="C74" s="319">
        <v>0</v>
      </c>
      <c r="D74" s="319">
        <v>19487.900000000001</v>
      </c>
      <c r="E74" s="319">
        <v>84854.04</v>
      </c>
      <c r="F74" s="319">
        <v>43186.64</v>
      </c>
      <c r="G74" s="319">
        <v>3900</v>
      </c>
      <c r="H74" s="319">
        <v>30080</v>
      </c>
      <c r="I74" s="319">
        <v>35000</v>
      </c>
      <c r="J74" s="319">
        <v>37.380000000000003</v>
      </c>
      <c r="K74"/>
      <c r="L74"/>
      <c r="M74" s="319">
        <v>-265084.32</v>
      </c>
      <c r="N74" s="319">
        <v>606181.84</v>
      </c>
      <c r="O74" s="319">
        <v>740186.6</v>
      </c>
      <c r="P74"/>
      <c r="Q74" s="319">
        <v>262.17</v>
      </c>
      <c r="R74"/>
      <c r="S74" s="319">
        <v>843160</v>
      </c>
      <c r="T74" s="319">
        <v>310560</v>
      </c>
      <c r="U74" s="319">
        <v>966443.84</v>
      </c>
      <c r="V74" s="319">
        <v>16330</v>
      </c>
      <c r="W74" s="319">
        <v>3688</v>
      </c>
      <c r="X74" s="319">
        <v>544632.01</v>
      </c>
      <c r="Y74" s="319">
        <v>54768.79</v>
      </c>
      <c r="Z74" s="319">
        <v>6236</v>
      </c>
      <c r="AA74"/>
      <c r="AB74" s="319">
        <v>3970</v>
      </c>
    </row>
    <row r="75" spans="1:28" x14ac:dyDescent="0.25">
      <c r="A75" t="s">
        <v>2887</v>
      </c>
      <c r="B75" s="319">
        <v>1057488.19</v>
      </c>
      <c r="C75" s="319">
        <v>0</v>
      </c>
      <c r="D75" s="319">
        <v>49067.48</v>
      </c>
      <c r="E75" s="319">
        <v>273955.77</v>
      </c>
      <c r="F75" s="319">
        <v>256362.42</v>
      </c>
      <c r="G75" s="319">
        <v>6000</v>
      </c>
      <c r="H75" s="319">
        <v>47770.41</v>
      </c>
      <c r="I75" s="319">
        <v>64195</v>
      </c>
      <c r="J75" s="319">
        <v>52.69</v>
      </c>
      <c r="K75" s="319">
        <v>-6000</v>
      </c>
      <c r="L75"/>
      <c r="M75" s="319">
        <v>-876215.59</v>
      </c>
      <c r="N75" s="319">
        <v>1832865.74</v>
      </c>
      <c r="O75" s="319">
        <v>1051747.26</v>
      </c>
      <c r="P75" s="319">
        <v>126000</v>
      </c>
      <c r="Q75" s="319">
        <v>887.52</v>
      </c>
      <c r="R75"/>
      <c r="S75" s="319">
        <v>1120472.8</v>
      </c>
      <c r="T75" s="319">
        <v>415177</v>
      </c>
      <c r="U75" s="319">
        <v>1324538.56</v>
      </c>
      <c r="V75" s="319">
        <v>15040</v>
      </c>
      <c r="W75" s="319">
        <v>4432</v>
      </c>
      <c r="X75" s="319">
        <v>693990.55</v>
      </c>
      <c r="Y75" s="319">
        <v>108077.86</v>
      </c>
      <c r="Z75"/>
      <c r="AA75"/>
      <c r="AB75"/>
    </row>
    <row r="76" spans="1:28" x14ac:dyDescent="0.25">
      <c r="A76" t="s">
        <v>2888</v>
      </c>
      <c r="B76" s="319">
        <v>520949.77</v>
      </c>
      <c r="C76" s="319">
        <v>0</v>
      </c>
      <c r="D76" s="319">
        <v>44081.58</v>
      </c>
      <c r="E76" s="319">
        <v>678128.27</v>
      </c>
      <c r="F76" s="319">
        <v>-40935.71</v>
      </c>
      <c r="G76" s="319">
        <v>0</v>
      </c>
      <c r="H76" s="319">
        <v>32275.35</v>
      </c>
      <c r="I76" s="319">
        <v>57200</v>
      </c>
      <c r="J76" s="319">
        <v>215.56</v>
      </c>
      <c r="K76"/>
      <c r="L76"/>
      <c r="M76" s="319">
        <v>-831598.64</v>
      </c>
      <c r="N76" s="319">
        <v>1701541.88</v>
      </c>
      <c r="O76" s="319">
        <v>732042.05</v>
      </c>
      <c r="P76" s="319">
        <v>62520</v>
      </c>
      <c r="Q76" s="319">
        <v>469.33</v>
      </c>
      <c r="R76"/>
      <c r="S76" s="319">
        <v>314620</v>
      </c>
      <c r="T76"/>
      <c r="U76" s="319">
        <v>488157.67</v>
      </c>
      <c r="V76"/>
      <c r="W76" s="319">
        <v>3422</v>
      </c>
      <c r="X76" s="319">
        <v>312272.95</v>
      </c>
      <c r="Y76" s="319">
        <v>60905</v>
      </c>
      <c r="Z76"/>
      <c r="AA76"/>
      <c r="AB76" s="319">
        <v>2304</v>
      </c>
    </row>
    <row r="77" spans="1:28" x14ac:dyDescent="0.25">
      <c r="A77" t="s">
        <v>2889</v>
      </c>
      <c r="B77" s="319">
        <v>639748.54</v>
      </c>
      <c r="C77" s="319">
        <v>560649</v>
      </c>
      <c r="D77" s="319">
        <v>73923.8</v>
      </c>
      <c r="E77" s="319">
        <v>1106484.52</v>
      </c>
      <c r="F77" s="319">
        <v>101949.5</v>
      </c>
      <c r="G77" s="319">
        <v>-124900</v>
      </c>
      <c r="H77" s="319">
        <v>44071.81</v>
      </c>
      <c r="I77" s="319">
        <v>117715</v>
      </c>
      <c r="J77" s="319">
        <v>888.92</v>
      </c>
      <c r="K77"/>
      <c r="L77"/>
      <c r="M77" s="319">
        <v>-619242.46</v>
      </c>
      <c r="N77" s="319">
        <v>2052419.41</v>
      </c>
      <c r="O77" s="319">
        <v>1663638.53</v>
      </c>
      <c r="P77" s="319">
        <v>69325</v>
      </c>
      <c r="Q77" s="319">
        <v>502.02</v>
      </c>
      <c r="R77"/>
      <c r="S77" s="319">
        <v>9704</v>
      </c>
      <c r="T77"/>
      <c r="U77" s="319">
        <v>226881.59</v>
      </c>
      <c r="V77" s="319">
        <v>1660</v>
      </c>
      <c r="W77" s="319">
        <v>1520</v>
      </c>
      <c r="X77" s="319">
        <v>364507.68</v>
      </c>
      <c r="Y77" s="319">
        <v>10745.6</v>
      </c>
      <c r="Z77"/>
      <c r="AA77"/>
      <c r="AB77" s="319">
        <v>126052</v>
      </c>
    </row>
    <row r="78" spans="1:28" x14ac:dyDescent="0.25">
      <c r="A78" t="s">
        <v>2890</v>
      </c>
      <c r="B78" s="319">
        <v>533846.21</v>
      </c>
      <c r="C78" s="319">
        <v>0</v>
      </c>
      <c r="D78" s="319">
        <v>13574.8</v>
      </c>
      <c r="E78" s="319">
        <v>271487.44</v>
      </c>
      <c r="F78" s="319">
        <v>67604.44</v>
      </c>
      <c r="G78" s="319">
        <v>0</v>
      </c>
      <c r="H78" s="319">
        <v>55710.49</v>
      </c>
      <c r="I78" s="319">
        <v>154775</v>
      </c>
      <c r="J78" s="319">
        <v>703.81</v>
      </c>
      <c r="K78"/>
      <c r="L78"/>
      <c r="M78" s="319">
        <v>-1590730.31</v>
      </c>
      <c r="N78" s="319">
        <v>2038156.59</v>
      </c>
      <c r="O78" s="319">
        <v>722657.71</v>
      </c>
      <c r="P78" s="319">
        <v>212705</v>
      </c>
      <c r="Q78" s="319">
        <v>381.41</v>
      </c>
      <c r="R78"/>
      <c r="S78" s="319">
        <v>521310</v>
      </c>
      <c r="T78" s="319">
        <v>100000</v>
      </c>
      <c r="U78" s="319">
        <v>806094.33</v>
      </c>
      <c r="V78" s="319">
        <v>1360</v>
      </c>
      <c r="W78" s="319">
        <v>580</v>
      </c>
      <c r="X78" s="319">
        <v>459885.3</v>
      </c>
      <c r="Y78" s="319">
        <v>52374.18</v>
      </c>
      <c r="Z78"/>
      <c r="AA78"/>
      <c r="AB78" s="319">
        <v>8863</v>
      </c>
    </row>
    <row r="79" spans="1:28" x14ac:dyDescent="0.25">
      <c r="A79" t="s">
        <v>2891</v>
      </c>
      <c r="B79" s="319">
        <v>952645.31</v>
      </c>
      <c r="C79" s="319">
        <v>0</v>
      </c>
      <c r="D79" s="319">
        <v>125428.04</v>
      </c>
      <c r="E79" s="319">
        <v>698191.92</v>
      </c>
      <c r="F79" s="319">
        <v>45583.72</v>
      </c>
      <c r="G79" s="319">
        <v>51500</v>
      </c>
      <c r="H79" s="319">
        <v>60685.26</v>
      </c>
      <c r="I79" s="319">
        <v>57830</v>
      </c>
      <c r="J79" s="319">
        <v>575.58000000000004</v>
      </c>
      <c r="K79"/>
      <c r="L79"/>
      <c r="M79" s="319">
        <v>-630477.06999999995</v>
      </c>
      <c r="N79" s="319">
        <v>2089445.48</v>
      </c>
      <c r="O79" s="319">
        <v>804448.07</v>
      </c>
      <c r="P79"/>
      <c r="Q79" s="319">
        <v>861.71</v>
      </c>
      <c r="R79"/>
      <c r="S79" s="319">
        <v>792670</v>
      </c>
      <c r="T79"/>
      <c r="U79" s="319">
        <v>959010</v>
      </c>
      <c r="V79"/>
      <c r="W79" s="319">
        <v>540</v>
      </c>
      <c r="X79" s="319">
        <v>325309</v>
      </c>
      <c r="Y79" s="319">
        <v>110623.03999999999</v>
      </c>
      <c r="Z79"/>
      <c r="AA79"/>
      <c r="AB79" s="319">
        <v>10208</v>
      </c>
    </row>
    <row r="80" spans="1:28" x14ac:dyDescent="0.25">
      <c r="A80" t="s">
        <v>2892</v>
      </c>
      <c r="B80" s="319">
        <v>530704.37</v>
      </c>
      <c r="C80" s="319">
        <v>53297</v>
      </c>
      <c r="D80" s="319">
        <v>37075</v>
      </c>
      <c r="E80" s="319">
        <v>274034.71000000002</v>
      </c>
      <c r="F80" s="319">
        <v>110706.96</v>
      </c>
      <c r="G80" s="319">
        <v>-61300</v>
      </c>
      <c r="H80" s="319">
        <v>-24000</v>
      </c>
      <c r="I80"/>
      <c r="J80" s="319">
        <v>1630.41</v>
      </c>
      <c r="K80"/>
      <c r="L80"/>
      <c r="M80" s="319">
        <v>-476694.24</v>
      </c>
      <c r="N80" s="319">
        <v>1725194.64</v>
      </c>
      <c r="O80" s="319">
        <v>299197.09000000003</v>
      </c>
      <c r="P80"/>
      <c r="Q80" s="319">
        <v>1111.23</v>
      </c>
      <c r="R80"/>
      <c r="S80"/>
      <c r="T80" s="319">
        <v>166400</v>
      </c>
      <c r="U80" s="319">
        <v>161698</v>
      </c>
      <c r="V80" s="319">
        <v>2180</v>
      </c>
      <c r="W80" s="319">
        <v>1260</v>
      </c>
      <c r="X80" s="319">
        <v>377827.89</v>
      </c>
      <c r="Y80" s="319">
        <v>82755.199999999997</v>
      </c>
      <c r="Z80"/>
      <c r="AA80"/>
      <c r="AB80"/>
    </row>
    <row r="81" spans="1:28" x14ac:dyDescent="0.25">
      <c r="A81" t="s">
        <v>2893</v>
      </c>
      <c r="B81" s="319">
        <v>852758.19</v>
      </c>
      <c r="C81" s="319">
        <v>0</v>
      </c>
      <c r="D81" s="319">
        <v>63975.199999999997</v>
      </c>
      <c r="E81" s="319">
        <v>131276.06</v>
      </c>
      <c r="F81" s="319">
        <v>49997.64</v>
      </c>
      <c r="G81" s="319">
        <v>9500</v>
      </c>
      <c r="H81" s="319">
        <v>33040.239999999998</v>
      </c>
      <c r="I81"/>
      <c r="J81" s="319">
        <v>343.6</v>
      </c>
      <c r="K81"/>
      <c r="L81"/>
      <c r="M81" s="319">
        <v>219920.02</v>
      </c>
      <c r="N81" s="319">
        <v>613262.28</v>
      </c>
      <c r="O81" s="319">
        <v>672694.93</v>
      </c>
      <c r="P81"/>
      <c r="Q81" s="319">
        <v>827.8</v>
      </c>
      <c r="R81"/>
      <c r="S81" s="319">
        <v>982810</v>
      </c>
      <c r="T81"/>
      <c r="U81" s="319">
        <v>1114580</v>
      </c>
      <c r="V81"/>
      <c r="W81" s="319">
        <v>3600</v>
      </c>
      <c r="X81" s="319">
        <v>296040.17</v>
      </c>
      <c r="Y81" s="319">
        <v>16209.61</v>
      </c>
      <c r="Z81"/>
      <c r="AA81"/>
      <c r="AB81" s="319">
        <v>3962</v>
      </c>
    </row>
    <row r="82" spans="1:28" x14ac:dyDescent="0.25">
      <c r="A82" t="s">
        <v>2894</v>
      </c>
      <c r="B82" s="319">
        <v>623895.24</v>
      </c>
      <c r="C82" s="319">
        <v>0</v>
      </c>
      <c r="D82" s="319">
        <v>22871.61</v>
      </c>
      <c r="E82" s="319">
        <v>187495.79</v>
      </c>
      <c r="F82" s="319">
        <v>64902.7</v>
      </c>
      <c r="G82" s="319">
        <v>2000</v>
      </c>
      <c r="H82" s="319">
        <v>26544.23</v>
      </c>
      <c r="I82" s="319">
        <v>8700</v>
      </c>
      <c r="J82" s="319">
        <v>706.39</v>
      </c>
      <c r="K82"/>
      <c r="L82"/>
      <c r="M82" s="319">
        <v>-55769.66</v>
      </c>
      <c r="N82" s="319">
        <v>788047.76</v>
      </c>
      <c r="O82" s="319">
        <v>550311.76</v>
      </c>
      <c r="P82"/>
      <c r="Q82" s="319">
        <v>198.56</v>
      </c>
      <c r="R82"/>
      <c r="S82" s="319">
        <v>446770</v>
      </c>
      <c r="T82"/>
      <c r="U82" s="319">
        <v>597304</v>
      </c>
      <c r="V82"/>
      <c r="W82" s="319">
        <v>4210</v>
      </c>
      <c r="X82" s="319">
        <v>235559.46</v>
      </c>
      <c r="Y82" s="319">
        <v>30770.240000000002</v>
      </c>
      <c r="Z82"/>
      <c r="AA82"/>
      <c r="AB82" s="319">
        <v>500</v>
      </c>
    </row>
    <row r="83" spans="1:28" x14ac:dyDescent="0.25">
      <c r="A83" t="s">
        <v>2895</v>
      </c>
      <c r="B83" s="319">
        <v>679292.72</v>
      </c>
      <c r="C83" s="319">
        <v>30686</v>
      </c>
      <c r="D83" s="319">
        <v>59895.1</v>
      </c>
      <c r="E83" s="319">
        <v>-1533103.59</v>
      </c>
      <c r="F83" s="319">
        <v>44739.55</v>
      </c>
      <c r="G83" s="319">
        <v>0</v>
      </c>
      <c r="H83" s="319">
        <v>27079.96</v>
      </c>
      <c r="I83" s="319">
        <v>33000</v>
      </c>
      <c r="J83" s="319">
        <v>1406.82</v>
      </c>
      <c r="K83" s="319">
        <v>-11150</v>
      </c>
      <c r="L83"/>
      <c r="M83" s="319">
        <v>-1159147.27</v>
      </c>
      <c r="N83" s="319">
        <v>123193.16</v>
      </c>
      <c r="O83" s="319">
        <v>556273.02</v>
      </c>
      <c r="P83"/>
      <c r="Q83" s="319">
        <v>637.99</v>
      </c>
      <c r="R83"/>
      <c r="S83" s="319">
        <v>85158.1</v>
      </c>
      <c r="T83" s="319">
        <v>1560</v>
      </c>
      <c r="U83" s="319">
        <v>187107.1</v>
      </c>
      <c r="V83"/>
      <c r="W83"/>
      <c r="X83" s="319">
        <v>151194.57999999999</v>
      </c>
      <c r="Y83" s="319">
        <v>38200.32</v>
      </c>
      <c r="Z83"/>
      <c r="AA83"/>
      <c r="AB83"/>
    </row>
    <row r="84" spans="1:28" x14ac:dyDescent="0.25">
      <c r="A84" t="s">
        <v>2940</v>
      </c>
      <c r="B84" s="319">
        <v>570344.62</v>
      </c>
      <c r="C84" s="319">
        <v>0</v>
      </c>
      <c r="D84" s="319">
        <v>71205</v>
      </c>
      <c r="E84" s="319">
        <v>220558.16</v>
      </c>
      <c r="F84" s="319">
        <v>18401.12</v>
      </c>
      <c r="G84"/>
      <c r="H84" s="319">
        <v>34615.760000000002</v>
      </c>
      <c r="I84" s="319">
        <v>85515</v>
      </c>
      <c r="J84" s="319">
        <v>-263.42</v>
      </c>
      <c r="K84"/>
      <c r="L84"/>
      <c r="M84" s="319">
        <v>-1430969.81</v>
      </c>
      <c r="N84" s="319">
        <v>2101746.27</v>
      </c>
      <c r="O84" s="319">
        <v>531860.6</v>
      </c>
      <c r="P84"/>
      <c r="Q84" s="319">
        <v>524.12</v>
      </c>
      <c r="R84"/>
      <c r="S84" s="319">
        <v>580160</v>
      </c>
      <c r="T84"/>
      <c r="U84" s="319">
        <v>730059</v>
      </c>
      <c r="V84"/>
      <c r="W84" s="319">
        <v>1780</v>
      </c>
      <c r="X84" s="319">
        <v>198615.62</v>
      </c>
      <c r="Y84" s="319">
        <v>71176</v>
      </c>
      <c r="Z84"/>
      <c r="AA84"/>
      <c r="AB84" s="319">
        <v>21049</v>
      </c>
    </row>
    <row r="85" spans="1:28" x14ac:dyDescent="0.25">
      <c r="A85" t="s">
        <v>2896</v>
      </c>
      <c r="B85" s="319">
        <v>462936.49</v>
      </c>
      <c r="C85" s="319">
        <v>0</v>
      </c>
      <c r="D85" s="319">
        <v>54507.86</v>
      </c>
      <c r="E85" s="319">
        <v>1092817.2</v>
      </c>
      <c r="F85" s="319">
        <v>87636.67</v>
      </c>
      <c r="G85" s="319">
        <v>0</v>
      </c>
      <c r="H85"/>
      <c r="I85" s="319">
        <v>21</v>
      </c>
      <c r="J85" s="319">
        <v>0</v>
      </c>
      <c r="K85"/>
      <c r="L85"/>
      <c r="M85" s="319">
        <v>627482.03</v>
      </c>
      <c r="N85" s="319">
        <v>1047464</v>
      </c>
      <c r="O85" s="319">
        <v>450919.76</v>
      </c>
      <c r="P85" s="319">
        <v>318050</v>
      </c>
      <c r="Q85" s="319">
        <v>586.69000000000005</v>
      </c>
      <c r="R85"/>
      <c r="S85" s="319">
        <v>935440</v>
      </c>
      <c r="T85"/>
      <c r="U85" s="319">
        <v>1117945</v>
      </c>
      <c r="V85"/>
      <c r="W85"/>
      <c r="X85" s="319">
        <v>473062.99</v>
      </c>
      <c r="Y85" s="319">
        <v>91057.27</v>
      </c>
      <c r="Z85"/>
      <c r="AA85"/>
      <c r="AB85"/>
    </row>
    <row r="86" spans="1:28" x14ac:dyDescent="0.25">
      <c r="A86" t="s">
        <v>2897</v>
      </c>
      <c r="B86" s="319">
        <v>837215.91</v>
      </c>
      <c r="C86" s="319">
        <v>92403.6</v>
      </c>
      <c r="D86" s="319">
        <v>126471.63</v>
      </c>
      <c r="E86" s="319">
        <v>3465020.58</v>
      </c>
      <c r="F86" s="319">
        <v>376235.77</v>
      </c>
      <c r="G86" s="319">
        <v>-745.4</v>
      </c>
      <c r="H86"/>
      <c r="I86"/>
      <c r="J86" s="319">
        <v>-1298.01</v>
      </c>
      <c r="K86" s="319">
        <v>466365</v>
      </c>
      <c r="L86"/>
      <c r="M86" s="319">
        <v>-9278760.1199999992</v>
      </c>
      <c r="N86" s="319">
        <v>14214425</v>
      </c>
      <c r="O86" s="319">
        <v>1540884.18</v>
      </c>
      <c r="P86"/>
      <c r="Q86" s="319">
        <v>791.19</v>
      </c>
      <c r="R86"/>
      <c r="S86"/>
      <c r="T86"/>
      <c r="U86" s="319">
        <v>690502</v>
      </c>
      <c r="V86" s="319">
        <v>2712</v>
      </c>
      <c r="W86"/>
      <c r="X86" s="319">
        <v>1084993.8500000001</v>
      </c>
      <c r="Y86" s="319">
        <v>266106.5</v>
      </c>
      <c r="Z86"/>
      <c r="AA86"/>
      <c r="AB86"/>
    </row>
    <row r="87" spans="1:28" x14ac:dyDescent="0.25">
      <c r="A87" t="s">
        <v>2898</v>
      </c>
      <c r="B87" s="319">
        <v>1326476.1200000001</v>
      </c>
      <c r="C87" s="319">
        <v>0</v>
      </c>
      <c r="D87" s="319">
        <v>72605.320000000007</v>
      </c>
      <c r="E87" s="319">
        <v>1044628.44</v>
      </c>
      <c r="F87" s="319">
        <v>306535.11</v>
      </c>
      <c r="G87"/>
      <c r="H87" s="319">
        <v>28100</v>
      </c>
      <c r="I87"/>
      <c r="J87" s="319">
        <v>-1944.8</v>
      </c>
      <c r="K87"/>
      <c r="L87"/>
      <c r="M87" s="319">
        <v>1758205.12</v>
      </c>
      <c r="N87" s="319">
        <v>1212550.31</v>
      </c>
      <c r="O87" s="319">
        <v>1262421.4099999999</v>
      </c>
      <c r="P87"/>
      <c r="Q87" s="319">
        <v>1636.55</v>
      </c>
      <c r="R87"/>
      <c r="S87" s="319">
        <v>1513736</v>
      </c>
      <c r="T87"/>
      <c r="U87" s="319">
        <v>2228398</v>
      </c>
      <c r="V87" s="319">
        <v>15900</v>
      </c>
      <c r="W87" s="319">
        <v>9754</v>
      </c>
      <c r="X87" s="319">
        <v>730844.53</v>
      </c>
      <c r="Y87" s="319">
        <v>39563.07</v>
      </c>
      <c r="Z87"/>
      <c r="AA87"/>
      <c r="AB87"/>
    </row>
    <row r="88" spans="1:28" x14ac:dyDescent="0.25">
      <c r="A88" t="s">
        <v>2899</v>
      </c>
      <c r="B88" s="319">
        <v>570221.43000000005</v>
      </c>
      <c r="C88" s="319">
        <v>0</v>
      </c>
      <c r="D88" s="319">
        <v>73213.38</v>
      </c>
      <c r="E88" s="319">
        <v>3040443.94</v>
      </c>
      <c r="F88" s="319">
        <v>98905.57</v>
      </c>
      <c r="G88"/>
      <c r="H88"/>
      <c r="I88" s="319">
        <v>259079</v>
      </c>
      <c r="J88" s="319">
        <v>-2152</v>
      </c>
      <c r="K88"/>
      <c r="L88"/>
      <c r="M88" s="319">
        <v>2669490.1</v>
      </c>
      <c r="N88" s="319">
        <v>1047464</v>
      </c>
      <c r="O88" s="319">
        <v>724426.41</v>
      </c>
      <c r="P88"/>
      <c r="Q88" s="319">
        <v>812.2</v>
      </c>
      <c r="R88"/>
      <c r="S88" s="319">
        <v>1228410</v>
      </c>
      <c r="T88"/>
      <c r="U88" s="319">
        <v>1553738</v>
      </c>
      <c r="V88"/>
      <c r="W88"/>
      <c r="X88" s="319">
        <v>408849.62</v>
      </c>
      <c r="Y88" s="319">
        <v>173897.77</v>
      </c>
      <c r="Z88"/>
      <c r="AA88"/>
      <c r="AB88" s="319">
        <v>8260</v>
      </c>
    </row>
    <row r="89" spans="1:28" x14ac:dyDescent="0.25">
      <c r="A89" t="s">
        <v>2900</v>
      </c>
      <c r="B89" s="319">
        <v>479297.29</v>
      </c>
      <c r="C89" s="319">
        <v>0</v>
      </c>
      <c r="D89" s="319">
        <v>421044.78</v>
      </c>
      <c r="E89" s="319">
        <v>1642720.83</v>
      </c>
      <c r="F89" s="319">
        <v>270706.74</v>
      </c>
      <c r="G89" s="319">
        <v>0</v>
      </c>
      <c r="H89"/>
      <c r="I89" s="319">
        <v>132335</v>
      </c>
      <c r="J89" s="319">
        <v>1304</v>
      </c>
      <c r="K89" s="319">
        <v>124684</v>
      </c>
      <c r="L89"/>
      <c r="M89" s="319">
        <v>166119.72</v>
      </c>
      <c r="N89" s="319">
        <v>2617329.11</v>
      </c>
      <c r="O89" s="319">
        <v>440652.97</v>
      </c>
      <c r="P89"/>
      <c r="Q89" s="319">
        <v>450.01</v>
      </c>
      <c r="R89"/>
      <c r="S89" s="319">
        <v>788520</v>
      </c>
      <c r="T89"/>
      <c r="U89" s="319">
        <v>1014994</v>
      </c>
      <c r="V89"/>
      <c r="W89" s="319">
        <v>11618</v>
      </c>
      <c r="X89" s="319">
        <v>302738.18</v>
      </c>
      <c r="Y89" s="319">
        <v>128274.99</v>
      </c>
      <c r="Z89"/>
      <c r="AA89"/>
      <c r="AB89"/>
    </row>
    <row r="90" spans="1:28" x14ac:dyDescent="0.25">
      <c r="A90" t="s">
        <v>2901</v>
      </c>
      <c r="B90" s="319">
        <v>249146.09</v>
      </c>
      <c r="C90" s="319">
        <v>3522</v>
      </c>
      <c r="D90" s="319">
        <v>9669.85</v>
      </c>
      <c r="E90" s="319">
        <v>464157.15</v>
      </c>
      <c r="F90" s="319">
        <v>71779.25</v>
      </c>
      <c r="G90" s="319">
        <v>194738.51</v>
      </c>
      <c r="H90"/>
      <c r="I90"/>
      <c r="J90" s="319">
        <v>45.05</v>
      </c>
      <c r="K90" s="319">
        <v>53140</v>
      </c>
      <c r="L90"/>
      <c r="M90" s="319">
        <v>-383089.77</v>
      </c>
      <c r="N90" s="319">
        <v>1047464</v>
      </c>
      <c r="O90" s="319">
        <v>346567.1</v>
      </c>
      <c r="P90"/>
      <c r="Q90" s="319">
        <v>719.62</v>
      </c>
      <c r="R90"/>
      <c r="S90" s="319">
        <v>400160</v>
      </c>
      <c r="T90"/>
      <c r="U90" s="319">
        <v>590600</v>
      </c>
      <c r="V90" s="319">
        <v>12371</v>
      </c>
      <c r="W90"/>
      <c r="X90" s="319">
        <v>193820.01</v>
      </c>
      <c r="Y90" s="319">
        <v>64679.16</v>
      </c>
      <c r="Z90"/>
      <c r="AA90"/>
      <c r="AB90"/>
    </row>
    <row r="91" spans="1:28" x14ac:dyDescent="0.25">
      <c r="A91" t="s">
        <v>2902</v>
      </c>
      <c r="B91" s="319">
        <v>203021.11</v>
      </c>
      <c r="C91" s="319">
        <v>185791.8</v>
      </c>
      <c r="D91" s="319">
        <v>764989.06</v>
      </c>
      <c r="E91" s="319">
        <v>8608114.1500000004</v>
      </c>
      <c r="F91" s="319">
        <v>321480.11</v>
      </c>
      <c r="G91" s="319">
        <v>31913.25</v>
      </c>
      <c r="H91" s="319">
        <v>46654</v>
      </c>
      <c r="I91" s="319">
        <v>447143</v>
      </c>
      <c r="J91" s="319">
        <v>-1279.71</v>
      </c>
      <c r="K91"/>
      <c r="L91"/>
      <c r="M91" s="319">
        <v>8362578.2199999997</v>
      </c>
      <c r="N91" s="319">
        <v>1215671.21</v>
      </c>
      <c r="O91" s="319">
        <v>1084027.69</v>
      </c>
      <c r="P91"/>
      <c r="Q91" s="319">
        <v>473.6</v>
      </c>
      <c r="R91"/>
      <c r="S91" s="319">
        <v>1453690</v>
      </c>
      <c r="T91"/>
      <c r="U91" s="319">
        <v>2175891</v>
      </c>
      <c r="V91"/>
      <c r="W91" s="319">
        <v>5819</v>
      </c>
      <c r="X91" s="319">
        <v>283181.45</v>
      </c>
      <c r="Y91" s="319">
        <v>92583.58</v>
      </c>
      <c r="Z91"/>
      <c r="AA91"/>
      <c r="AB91"/>
    </row>
    <row r="92" spans="1:28" x14ac:dyDescent="0.25">
      <c r="A92" t="s">
        <v>2903</v>
      </c>
      <c r="B92" s="319">
        <v>329231.63</v>
      </c>
      <c r="C92" s="319">
        <v>0</v>
      </c>
      <c r="D92" s="319">
        <v>59292.08</v>
      </c>
      <c r="E92" s="319">
        <v>1007075.1</v>
      </c>
      <c r="F92" s="319">
        <v>222268.3</v>
      </c>
      <c r="G92" s="319">
        <v>219395.85</v>
      </c>
      <c r="H92" s="319">
        <v>5886.26</v>
      </c>
      <c r="I92" s="319">
        <v>18</v>
      </c>
      <c r="J92" s="319">
        <v>14950.63</v>
      </c>
      <c r="K92" s="319">
        <v>106290</v>
      </c>
      <c r="L92" s="319">
        <v>-134642.35</v>
      </c>
      <c r="M92" s="319">
        <v>-508861.44</v>
      </c>
      <c r="N92" s="319">
        <v>1849378.08</v>
      </c>
      <c r="O92" s="319">
        <v>974042.15</v>
      </c>
      <c r="P92"/>
      <c r="Q92" s="319">
        <v>264.42</v>
      </c>
      <c r="R92"/>
      <c r="S92" s="319">
        <v>1027230</v>
      </c>
      <c r="T92"/>
      <c r="U92" s="319">
        <v>1188197</v>
      </c>
      <c r="V92"/>
      <c r="W92"/>
      <c r="X92" s="319">
        <v>648839.65</v>
      </c>
      <c r="Y92" s="319">
        <v>99047.84</v>
      </c>
      <c r="Z92"/>
      <c r="AA92"/>
      <c r="AB92"/>
    </row>
    <row r="93" spans="1:28" x14ac:dyDescent="0.25">
      <c r="A93" t="s">
        <v>2904</v>
      </c>
      <c r="B93" s="319">
        <v>516190.26</v>
      </c>
      <c r="C93" s="319">
        <v>0</v>
      </c>
      <c r="D93" s="319">
        <v>33796.81</v>
      </c>
      <c r="E93" s="319">
        <v>1305089.0900000001</v>
      </c>
      <c r="F93" s="319">
        <v>96824.73</v>
      </c>
      <c r="G93" s="319">
        <v>204505</v>
      </c>
      <c r="H93"/>
      <c r="I93"/>
      <c r="J93" s="319">
        <v>1437.91</v>
      </c>
      <c r="K93" s="319">
        <v>172650</v>
      </c>
      <c r="L93" s="319">
        <v>111.4</v>
      </c>
      <c r="M93" s="319">
        <v>1733076.14</v>
      </c>
      <c r="N93" s="319">
        <v>281440</v>
      </c>
      <c r="O93" s="319">
        <v>493031.89</v>
      </c>
      <c r="P93"/>
      <c r="Q93" s="319">
        <v>692.45</v>
      </c>
      <c r="R93"/>
      <c r="S93"/>
      <c r="T93"/>
      <c r="U93" s="319">
        <v>285824</v>
      </c>
      <c r="V93"/>
      <c r="W93" s="319">
        <v>-1480</v>
      </c>
      <c r="X93" s="319">
        <v>443854.87</v>
      </c>
      <c r="Y93" s="319">
        <v>206845.03</v>
      </c>
      <c r="Z93"/>
      <c r="AA93"/>
      <c r="AB93"/>
    </row>
    <row r="94" spans="1:28" x14ac:dyDescent="0.25">
      <c r="A94" t="s">
        <v>2905</v>
      </c>
      <c r="B94" s="319">
        <v>243943.49</v>
      </c>
      <c r="C94" s="319">
        <v>0</v>
      </c>
      <c r="D94" s="319">
        <v>39848.980000000003</v>
      </c>
      <c r="E94" s="319">
        <v>3560408.59</v>
      </c>
      <c r="F94" s="319">
        <v>273310.23</v>
      </c>
      <c r="G94" s="319">
        <v>-1684.11</v>
      </c>
      <c r="H94"/>
      <c r="I94" s="319">
        <v>72670</v>
      </c>
      <c r="J94" s="319">
        <v>8255.11</v>
      </c>
      <c r="K94"/>
      <c r="L94"/>
      <c r="M94" s="319">
        <v>1565087.69</v>
      </c>
      <c r="N94" s="319">
        <v>2812906.16</v>
      </c>
      <c r="O94" s="319">
        <v>503166.51</v>
      </c>
      <c r="P94"/>
      <c r="Q94" s="319">
        <v>466.53</v>
      </c>
      <c r="R94"/>
      <c r="S94" s="319">
        <v>922440</v>
      </c>
      <c r="T94"/>
      <c r="U94" s="319">
        <v>1116571</v>
      </c>
      <c r="V94"/>
      <c r="W94"/>
      <c r="X94" s="319">
        <v>413295.83</v>
      </c>
      <c r="Y94" s="319">
        <v>235929.77</v>
      </c>
      <c r="Z94"/>
      <c r="AA94"/>
      <c r="AB94"/>
    </row>
    <row r="95" spans="1:28" x14ac:dyDescent="0.25">
      <c r="A95" t="s">
        <v>2906</v>
      </c>
      <c r="B95" s="319">
        <v>318069.17</v>
      </c>
      <c r="C95" s="319">
        <v>0</v>
      </c>
      <c r="D95" s="319">
        <v>42261.89</v>
      </c>
      <c r="E95" s="319">
        <v>2861665.05</v>
      </c>
      <c r="F95" s="319">
        <v>12378</v>
      </c>
      <c r="G95" s="319">
        <v>0</v>
      </c>
      <c r="H95"/>
      <c r="I95"/>
      <c r="J95" s="319">
        <v>-83.36</v>
      </c>
      <c r="K95" s="319">
        <v>86380</v>
      </c>
      <c r="L95"/>
      <c r="M95" s="319">
        <v>2272478.4700000002</v>
      </c>
      <c r="N95" s="319">
        <v>1047464</v>
      </c>
      <c r="O95" s="319">
        <v>385407.08</v>
      </c>
      <c r="P95"/>
      <c r="Q95" s="319">
        <v>401.99</v>
      </c>
      <c r="R95"/>
      <c r="S95" s="319">
        <v>720790</v>
      </c>
      <c r="T95"/>
      <c r="U95" s="319">
        <v>962072</v>
      </c>
      <c r="V95"/>
      <c r="W95"/>
      <c r="X95" s="319">
        <v>172337.21</v>
      </c>
      <c r="Y95" s="319">
        <v>144054.85999999999</v>
      </c>
      <c r="Z95"/>
      <c r="AA95"/>
      <c r="AB95"/>
    </row>
    <row r="96" spans="1:28" x14ac:dyDescent="0.25">
      <c r="A96" t="s">
        <v>2907</v>
      </c>
      <c r="B96" s="319">
        <v>669260.52</v>
      </c>
      <c r="C96" s="319">
        <v>0</v>
      </c>
      <c r="D96" s="319">
        <v>42598.54</v>
      </c>
      <c r="E96" s="319">
        <v>879237.83</v>
      </c>
      <c r="F96" s="319">
        <v>796720.51</v>
      </c>
      <c r="G96" s="319">
        <v>0</v>
      </c>
      <c r="H96"/>
      <c r="I96" s="319">
        <v>23615</v>
      </c>
      <c r="J96" s="319">
        <v>0</v>
      </c>
      <c r="K96" s="319">
        <v>216480</v>
      </c>
      <c r="L96"/>
      <c r="M96" s="319">
        <v>820520.77</v>
      </c>
      <c r="N96" s="319">
        <v>1334838.29</v>
      </c>
      <c r="O96" s="319">
        <v>885726.5</v>
      </c>
      <c r="P96"/>
      <c r="Q96" s="319">
        <v>597.73</v>
      </c>
      <c r="R96"/>
      <c r="S96"/>
      <c r="T96"/>
      <c r="U96" s="319">
        <v>286737</v>
      </c>
      <c r="V96"/>
      <c r="W96" s="319">
        <v>1640</v>
      </c>
      <c r="X96" s="319">
        <v>408580.45</v>
      </c>
      <c r="Y96" s="319">
        <v>197003.44</v>
      </c>
      <c r="Z96"/>
      <c r="AA96"/>
      <c r="AB96"/>
    </row>
    <row r="97" spans="1:28" x14ac:dyDescent="0.25">
      <c r="A97" t="s">
        <v>2908</v>
      </c>
      <c r="B97" s="319">
        <v>329583.01</v>
      </c>
      <c r="C97" s="319">
        <v>-367147.05</v>
      </c>
      <c r="D97" s="319">
        <v>48476.58</v>
      </c>
      <c r="E97" s="319">
        <v>1286589.19</v>
      </c>
      <c r="F97" s="319">
        <v>1185131.94</v>
      </c>
      <c r="G97" s="319">
        <v>0</v>
      </c>
      <c r="H97" s="319">
        <v>924</v>
      </c>
      <c r="I97"/>
      <c r="J97" s="319">
        <v>2701.12</v>
      </c>
      <c r="K97"/>
      <c r="L97"/>
      <c r="M97" s="319">
        <v>2947462.7</v>
      </c>
      <c r="N97" s="319">
        <v>613325.81999999995</v>
      </c>
      <c r="O97" s="319">
        <v>-41950.91</v>
      </c>
      <c r="P97"/>
      <c r="Q97" s="319">
        <v>749.18</v>
      </c>
      <c r="R97"/>
      <c r="S97" s="319">
        <v>521230</v>
      </c>
      <c r="T97" s="319">
        <v>-13746</v>
      </c>
      <c r="U97" s="319">
        <v>796720</v>
      </c>
      <c r="V97"/>
      <c r="W97"/>
      <c r="X97" s="319">
        <v>722940.24</v>
      </c>
      <c r="Y97" s="319">
        <v>1032</v>
      </c>
      <c r="Z97"/>
      <c r="AA97"/>
      <c r="AB97" s="319">
        <v>27370</v>
      </c>
    </row>
    <row r="98" spans="1:28" x14ac:dyDescent="0.25">
      <c r="A98" t="s">
        <v>2909</v>
      </c>
      <c r="B98" s="319">
        <v>284861.11</v>
      </c>
      <c r="C98" s="319">
        <v>0</v>
      </c>
      <c r="D98" s="319">
        <v>132799.29999999999</v>
      </c>
      <c r="E98" s="319">
        <v>888864.27</v>
      </c>
      <c r="F98" s="319">
        <v>-259706.36</v>
      </c>
      <c r="G98"/>
      <c r="H98"/>
      <c r="I98"/>
      <c r="J98" s="319">
        <v>-3652</v>
      </c>
      <c r="K98"/>
      <c r="L98"/>
      <c r="M98" s="319">
        <v>-554320.09</v>
      </c>
      <c r="N98" s="319">
        <v>1790978.12</v>
      </c>
      <c r="O98" s="319">
        <v>736860.65</v>
      </c>
      <c r="P98"/>
      <c r="Q98" s="319">
        <v>397.65</v>
      </c>
      <c r="R98"/>
      <c r="S98" s="319">
        <v>1050141.6000000001</v>
      </c>
      <c r="T98"/>
      <c r="U98" s="319">
        <v>1327818.6000000001</v>
      </c>
      <c r="V98"/>
      <c r="W98"/>
      <c r="X98" s="319">
        <v>315642.78999999998</v>
      </c>
      <c r="Y98" s="319">
        <v>110210.58</v>
      </c>
      <c r="Z98"/>
      <c r="AA98"/>
      <c r="AB98" s="319">
        <v>219915.64</v>
      </c>
    </row>
    <row r="99" spans="1:28" x14ac:dyDescent="0.25">
      <c r="A99" t="s">
        <v>2910</v>
      </c>
      <c r="B99" s="319">
        <v>1402720.44</v>
      </c>
      <c r="C99" s="319">
        <v>0</v>
      </c>
      <c r="D99" s="319">
        <v>63280.1</v>
      </c>
      <c r="E99" s="319">
        <v>4044766.45</v>
      </c>
      <c r="F99" s="319">
        <v>1021915</v>
      </c>
      <c r="G99" s="319">
        <v>0</v>
      </c>
      <c r="H99"/>
      <c r="I99"/>
      <c r="J99" s="319">
        <v>0</v>
      </c>
      <c r="K99" s="319">
        <v>164284</v>
      </c>
      <c r="L99"/>
      <c r="M99" s="319">
        <v>5803272.3300000001</v>
      </c>
      <c r="N99" s="319">
        <v>1047464</v>
      </c>
      <c r="O99" s="319">
        <v>748229.21</v>
      </c>
      <c r="P99" s="319">
        <v>268710</v>
      </c>
      <c r="Q99" s="319">
        <v>1699.54</v>
      </c>
      <c r="R99"/>
      <c r="S99" s="319">
        <v>1623360</v>
      </c>
      <c r="T99" s="319">
        <v>73500</v>
      </c>
      <c r="U99" s="319">
        <v>2129234</v>
      </c>
      <c r="V99" s="319">
        <v>13760</v>
      </c>
      <c r="W99" s="319">
        <v>1376</v>
      </c>
      <c r="X99" s="319">
        <v>608579.03</v>
      </c>
      <c r="Y99" s="319">
        <v>444888.06</v>
      </c>
      <c r="Z99"/>
      <c r="AA99"/>
      <c r="AB99"/>
    </row>
    <row r="100" spans="1:28" x14ac:dyDescent="0.25">
      <c r="A100" t="s">
        <v>2911</v>
      </c>
      <c r="B100" s="319">
        <v>175068.61</v>
      </c>
      <c r="C100" s="319">
        <v>14800</v>
      </c>
      <c r="D100" s="319">
        <v>88441.85</v>
      </c>
      <c r="E100" s="319">
        <v>1065959.3700000001</v>
      </c>
      <c r="F100" s="319">
        <v>82955.37</v>
      </c>
      <c r="G100" s="319">
        <v>0</v>
      </c>
      <c r="H100"/>
      <c r="I100" s="319">
        <v>109500</v>
      </c>
      <c r="J100" s="319">
        <v>-2556.92</v>
      </c>
      <c r="K100"/>
      <c r="L100"/>
      <c r="M100" s="319">
        <v>-131964.51</v>
      </c>
      <c r="N100" s="319">
        <v>1768225.65</v>
      </c>
      <c r="O100" s="319">
        <v>488348.51</v>
      </c>
      <c r="P100"/>
      <c r="Q100" s="319">
        <v>227.49</v>
      </c>
      <c r="R100"/>
      <c r="S100"/>
      <c r="T100"/>
      <c r="U100" s="319">
        <v>215051</v>
      </c>
      <c r="V100"/>
      <c r="W100"/>
      <c r="X100" s="319">
        <v>476075.72</v>
      </c>
      <c r="Y100" s="319">
        <v>113428.3</v>
      </c>
      <c r="Z100"/>
      <c r="AA100"/>
      <c r="AB100"/>
    </row>
    <row r="101" spans="1:28" x14ac:dyDescent="0.25">
      <c r="A101" t="s">
        <v>2941</v>
      </c>
      <c r="B101" s="319">
        <v>180372.66</v>
      </c>
      <c r="C101" s="319">
        <v>0</v>
      </c>
      <c r="D101" s="319">
        <v>38379.480000000003</v>
      </c>
      <c r="E101" s="319">
        <v>611666.63</v>
      </c>
      <c r="F101" s="319">
        <v>141217.59</v>
      </c>
      <c r="G101"/>
      <c r="H101"/>
      <c r="I101" s="319">
        <v>190705</v>
      </c>
      <c r="J101" s="319">
        <v>-517</v>
      </c>
      <c r="K101"/>
      <c r="L101"/>
      <c r="M101" s="319">
        <v>-135061.65</v>
      </c>
      <c r="N101" s="319">
        <v>1440650.38</v>
      </c>
      <c r="O101" s="319">
        <v>575018.05000000005</v>
      </c>
      <c r="P101"/>
      <c r="Q101" s="319">
        <v>190.12</v>
      </c>
      <c r="R101"/>
      <c r="S101" s="319">
        <v>1397360</v>
      </c>
      <c r="T101"/>
      <c r="U101" s="319">
        <v>1730778</v>
      </c>
      <c r="V101" s="319">
        <v>1600</v>
      </c>
      <c r="W101"/>
      <c r="X101" s="319">
        <v>630206.80000000005</v>
      </c>
      <c r="Y101" s="319">
        <v>134123.74</v>
      </c>
      <c r="Z101"/>
      <c r="AA101"/>
      <c r="AB101"/>
    </row>
    <row r="102" spans="1:28" x14ac:dyDescent="0.25">
      <c r="A102" t="s">
        <v>2912</v>
      </c>
      <c r="B102" s="319">
        <v>452703.2</v>
      </c>
      <c r="C102" s="319">
        <v>0</v>
      </c>
      <c r="D102" s="319">
        <v>49640.54</v>
      </c>
      <c r="E102" s="319">
        <v>1296613.5</v>
      </c>
      <c r="F102" s="319">
        <v>432053.43</v>
      </c>
      <c r="G102" s="319">
        <v>118120</v>
      </c>
      <c r="H102" s="319">
        <v>27200</v>
      </c>
      <c r="I102"/>
      <c r="J102" s="319">
        <v>1581.11</v>
      </c>
      <c r="K102"/>
      <c r="L102"/>
      <c r="M102" s="319">
        <v>-441038.62</v>
      </c>
      <c r="N102" s="319">
        <v>2439714</v>
      </c>
      <c r="O102" s="319">
        <v>807842.38</v>
      </c>
      <c r="P102"/>
      <c r="Q102" s="319">
        <v>473.43</v>
      </c>
      <c r="R102"/>
      <c r="S102" s="319">
        <v>962240</v>
      </c>
      <c r="T102"/>
      <c r="U102" s="319">
        <v>1037968</v>
      </c>
      <c r="V102"/>
      <c r="W102"/>
      <c r="X102" s="319">
        <v>425984.42</v>
      </c>
      <c r="Y102" s="319">
        <v>210017.96</v>
      </c>
      <c r="Z102"/>
      <c r="AA102"/>
      <c r="AB102" s="319">
        <v>11151.25</v>
      </c>
    </row>
    <row r="103" spans="1:28" x14ac:dyDescent="0.25">
      <c r="A103" t="s">
        <v>2913</v>
      </c>
      <c r="B103" s="319">
        <v>342097.97</v>
      </c>
      <c r="C103" s="319">
        <v>19760</v>
      </c>
      <c r="D103" s="319">
        <v>138511.92000000001</v>
      </c>
      <c r="E103" s="319">
        <v>921804.63</v>
      </c>
      <c r="F103" s="319">
        <v>200565.41</v>
      </c>
      <c r="G103"/>
      <c r="H103" s="319">
        <v>30140</v>
      </c>
      <c r="I103"/>
      <c r="J103" s="319">
        <v>1422.17</v>
      </c>
      <c r="K103"/>
      <c r="L103"/>
      <c r="M103" s="319">
        <v>-1592654.36</v>
      </c>
      <c r="N103" s="319">
        <v>3137825</v>
      </c>
      <c r="O103" s="319">
        <v>733501.35</v>
      </c>
      <c r="P103"/>
      <c r="Q103" s="319">
        <v>411.04</v>
      </c>
      <c r="R103"/>
      <c r="S103"/>
      <c r="T103"/>
      <c r="U103" s="319">
        <v>217901</v>
      </c>
      <c r="V103" s="319">
        <v>6664</v>
      </c>
      <c r="W103" s="319">
        <v>712</v>
      </c>
      <c r="X103" s="319">
        <v>291824.95</v>
      </c>
      <c r="Y103" s="319">
        <v>167886.32</v>
      </c>
      <c r="Z103"/>
      <c r="AA103"/>
      <c r="AB103" s="319">
        <v>2917</v>
      </c>
    </row>
    <row r="104" spans="1:28" x14ac:dyDescent="0.25">
      <c r="A104" t="s">
        <v>2916</v>
      </c>
      <c r="B104" s="319">
        <v>39246.75</v>
      </c>
      <c r="C104" s="319">
        <v>0</v>
      </c>
      <c r="D104" s="319">
        <v>60417.3</v>
      </c>
      <c r="E104" s="319">
        <v>1194699.3</v>
      </c>
      <c r="F104" s="319">
        <v>338514.41</v>
      </c>
      <c r="G104"/>
      <c r="H104" s="319">
        <v>26691.040000000001</v>
      </c>
      <c r="I104"/>
      <c r="J104" s="319">
        <v>6392.38</v>
      </c>
      <c r="K104"/>
      <c r="L104"/>
      <c r="M104" s="319">
        <v>216836.87</v>
      </c>
      <c r="N104" s="319">
        <v>1499736.2</v>
      </c>
      <c r="O104" s="319">
        <v>592130.98</v>
      </c>
      <c r="P104"/>
      <c r="Q104" s="319">
        <v>152.19</v>
      </c>
      <c r="R104"/>
      <c r="S104" s="319">
        <v>932800</v>
      </c>
      <c r="T104" s="319">
        <v>10500</v>
      </c>
      <c r="U104" s="319">
        <v>1173867.5</v>
      </c>
      <c r="V104"/>
      <c r="W104" s="319">
        <v>4608</v>
      </c>
      <c r="X104" s="319">
        <v>334860.71999999997</v>
      </c>
      <c r="Y104" s="319">
        <v>96464.57</v>
      </c>
      <c r="Z104" s="319">
        <v>9665.9500000000007</v>
      </c>
      <c r="AA104"/>
      <c r="AB104" s="319">
        <v>32895.160000000003</v>
      </c>
    </row>
    <row r="105" spans="1:28" x14ac:dyDescent="0.25">
      <c r="A105" t="s">
        <v>2917</v>
      </c>
      <c r="B105" s="319">
        <v>353050.49</v>
      </c>
      <c r="C105" s="319">
        <v>13390</v>
      </c>
      <c r="D105" s="319">
        <v>59868.69</v>
      </c>
      <c r="E105" s="319">
        <v>652751.79</v>
      </c>
      <c r="F105" s="319">
        <v>306226.62</v>
      </c>
      <c r="G105" s="319">
        <v>0</v>
      </c>
      <c r="H105" s="319">
        <v>65890</v>
      </c>
      <c r="I105"/>
      <c r="J105" s="319">
        <v>4894.4399999999996</v>
      </c>
      <c r="K105"/>
      <c r="L105"/>
      <c r="M105" s="319">
        <v>-813925.34</v>
      </c>
      <c r="N105" s="319">
        <v>2219622</v>
      </c>
      <c r="O105" s="319">
        <v>661433.71</v>
      </c>
      <c r="P105"/>
      <c r="Q105" s="319">
        <v>463.22</v>
      </c>
      <c r="R105"/>
      <c r="S105" s="319">
        <v>640480</v>
      </c>
      <c r="T105" s="319">
        <v>10500</v>
      </c>
      <c r="U105" s="319">
        <v>873702</v>
      </c>
      <c r="V105"/>
      <c r="W105"/>
      <c r="X105" s="319">
        <v>338695.21</v>
      </c>
      <c r="Y105" s="319">
        <v>140547.84</v>
      </c>
      <c r="Z105"/>
      <c r="AA105"/>
      <c r="AB105" s="319">
        <v>51125.39</v>
      </c>
    </row>
    <row r="106" spans="1:28" x14ac:dyDescent="0.25">
      <c r="A106" t="s">
        <v>2919</v>
      </c>
      <c r="B106" s="319">
        <v>381104.73</v>
      </c>
      <c r="C106" s="319">
        <v>0</v>
      </c>
      <c r="D106" s="319">
        <v>51452.45</v>
      </c>
      <c r="E106" s="319">
        <v>839099.47</v>
      </c>
      <c r="F106" s="319">
        <v>357252.55</v>
      </c>
      <c r="G106"/>
      <c r="H106" s="319">
        <v>56123.15</v>
      </c>
      <c r="I106"/>
      <c r="J106" s="319">
        <v>-11232.15</v>
      </c>
      <c r="K106" s="319">
        <v>2000</v>
      </c>
      <c r="L106"/>
      <c r="M106" s="319">
        <v>1471642.12</v>
      </c>
      <c r="N106" s="319">
        <v>57641</v>
      </c>
      <c r="O106" s="319">
        <v>826108.51</v>
      </c>
      <c r="P106"/>
      <c r="Q106" s="319">
        <v>458.49</v>
      </c>
      <c r="R106"/>
      <c r="S106" s="319">
        <v>343580</v>
      </c>
      <c r="T106" s="319">
        <v>28816</v>
      </c>
      <c r="U106" s="319">
        <v>678282</v>
      </c>
      <c r="V106" s="319">
        <v>1680</v>
      </c>
      <c r="W106" s="319">
        <v>7496</v>
      </c>
      <c r="X106" s="319">
        <v>307840.52</v>
      </c>
      <c r="Y106" s="319">
        <v>115434.15</v>
      </c>
      <c r="Z106"/>
      <c r="AA106"/>
      <c r="AB106" s="319">
        <v>35495.25</v>
      </c>
    </row>
    <row r="107" spans="1:28" x14ac:dyDescent="0.25">
      <c r="A107" t="s">
        <v>2921</v>
      </c>
      <c r="B107" s="319">
        <v>1014464.1</v>
      </c>
      <c r="C107" s="319">
        <v>21800</v>
      </c>
      <c r="D107" s="319">
        <v>141891</v>
      </c>
      <c r="E107" s="319">
        <v>922146.73</v>
      </c>
      <c r="F107" s="319">
        <v>174419.15</v>
      </c>
      <c r="G107" s="319">
        <v>0</v>
      </c>
      <c r="H107"/>
      <c r="I107"/>
      <c r="J107" s="319">
        <v>1035.55</v>
      </c>
      <c r="K107"/>
      <c r="L107"/>
      <c r="M107" s="319">
        <v>-2565518.88</v>
      </c>
      <c r="N107" s="319">
        <v>4303318.3099999996</v>
      </c>
      <c r="O107" s="319">
        <v>1141008.58</v>
      </c>
      <c r="P107" s="319">
        <v>128000</v>
      </c>
      <c r="Q107" s="319">
        <v>1255.82</v>
      </c>
      <c r="R107"/>
      <c r="S107" s="319">
        <v>1635892</v>
      </c>
      <c r="T107"/>
      <c r="U107" s="319">
        <v>1894348</v>
      </c>
      <c r="V107" s="319">
        <v>14798</v>
      </c>
      <c r="W107"/>
      <c r="X107" s="319">
        <v>383189.6</v>
      </c>
      <c r="Y107" s="319">
        <v>77934.8</v>
      </c>
      <c r="Z107"/>
      <c r="AA107"/>
      <c r="AB107"/>
    </row>
    <row r="108" spans="1:28" x14ac:dyDescent="0.25">
      <c r="A108" t="s">
        <v>2922</v>
      </c>
      <c r="B108" s="319">
        <v>385157.65</v>
      </c>
      <c r="C108" s="319">
        <v>449.5</v>
      </c>
      <c r="D108" s="319">
        <v>37468.17</v>
      </c>
      <c r="E108" s="319">
        <v>546904.27</v>
      </c>
      <c r="F108" s="319">
        <v>225170.64</v>
      </c>
      <c r="G108"/>
      <c r="H108" s="319">
        <v>22340</v>
      </c>
      <c r="I108"/>
      <c r="J108" s="319">
        <v>156</v>
      </c>
      <c r="K108"/>
      <c r="L108"/>
      <c r="M108" s="319">
        <v>-1225763.6200000001</v>
      </c>
      <c r="N108" s="319">
        <v>2346487</v>
      </c>
      <c r="O108" s="319">
        <v>650160.69999999995</v>
      </c>
      <c r="P108"/>
      <c r="Q108" s="319">
        <v>406.81</v>
      </c>
      <c r="R108"/>
      <c r="S108" s="319">
        <v>1010702.4</v>
      </c>
      <c r="T108"/>
      <c r="U108" s="319">
        <v>1164502.3999999999</v>
      </c>
      <c r="V108"/>
      <c r="W108"/>
      <c r="X108" s="319">
        <v>310974.63</v>
      </c>
      <c r="Y108" s="319">
        <v>133862.03</v>
      </c>
      <c r="Z108"/>
      <c r="AA108"/>
      <c r="AB108"/>
    </row>
    <row r="109" spans="1:28" x14ac:dyDescent="0.25">
      <c r="A109" t="s">
        <v>2923</v>
      </c>
      <c r="B109" s="319">
        <v>730932.26</v>
      </c>
      <c r="C109" s="319">
        <v>0</v>
      </c>
      <c r="D109" s="319">
        <v>101612.29</v>
      </c>
      <c r="E109" s="319">
        <v>861333.01</v>
      </c>
      <c r="F109" s="319">
        <v>243663.4</v>
      </c>
      <c r="G109" s="319">
        <v>0</v>
      </c>
      <c r="H109" s="319">
        <v>31967.06</v>
      </c>
      <c r="I109"/>
      <c r="J109" s="319">
        <v>173.04</v>
      </c>
      <c r="K109"/>
      <c r="L109"/>
      <c r="M109" s="319">
        <v>-88525.28</v>
      </c>
      <c r="N109" s="319">
        <v>2125037.4300000002</v>
      </c>
      <c r="O109" s="319">
        <v>1050257.3400000001</v>
      </c>
      <c r="P109"/>
      <c r="Q109" s="319">
        <v>945.65</v>
      </c>
      <c r="R109"/>
      <c r="S109" s="319">
        <v>1021868</v>
      </c>
      <c r="T109" s="319">
        <v>81424</v>
      </c>
      <c r="U109" s="319">
        <v>1276194</v>
      </c>
      <c r="V109" s="319">
        <v>12756</v>
      </c>
      <c r="W109" s="319">
        <v>2350</v>
      </c>
      <c r="X109" s="319">
        <v>868600.5</v>
      </c>
      <c r="Y109" s="319">
        <v>125705.78</v>
      </c>
      <c r="Z109"/>
      <c r="AA109"/>
      <c r="AB109"/>
    </row>
    <row r="110" spans="1:28" x14ac:dyDescent="0.25">
      <c r="A110" t="s">
        <v>2924</v>
      </c>
      <c r="B110" s="319">
        <v>761156.67</v>
      </c>
      <c r="C110" s="319">
        <v>0</v>
      </c>
      <c r="D110" s="319">
        <v>40356.559999999998</v>
      </c>
      <c r="E110" s="319">
        <v>2969522.09</v>
      </c>
      <c r="F110" s="319">
        <v>524918.27</v>
      </c>
      <c r="G110" s="319">
        <v>0</v>
      </c>
      <c r="H110" s="319">
        <v>34880</v>
      </c>
      <c r="I110"/>
      <c r="J110" s="319">
        <v>3213.36</v>
      </c>
      <c r="K110"/>
      <c r="L110"/>
      <c r="M110" s="319">
        <v>2671271.17</v>
      </c>
      <c r="N110" s="319">
        <v>1196485.3400000001</v>
      </c>
      <c r="O110" s="319">
        <v>1239641.69</v>
      </c>
      <c r="P110"/>
      <c r="Q110" s="319">
        <v>1161.44</v>
      </c>
      <c r="R110"/>
      <c r="S110" s="319">
        <v>725340</v>
      </c>
      <c r="T110" s="319">
        <v>94983.67</v>
      </c>
      <c r="U110" s="319">
        <v>1058817</v>
      </c>
      <c r="V110" s="319">
        <v>13290</v>
      </c>
      <c r="W110"/>
      <c r="X110" s="319">
        <v>422361.59</v>
      </c>
      <c r="Y110" s="319">
        <v>176054.49</v>
      </c>
      <c r="Z110"/>
      <c r="AA110"/>
      <c r="AB110" s="319">
        <v>500</v>
      </c>
    </row>
    <row r="111" spans="1:28" x14ac:dyDescent="0.25">
      <c r="A111" t="s">
        <v>2942</v>
      </c>
      <c r="B111" s="319">
        <v>429277.12</v>
      </c>
      <c r="C111" s="319">
        <v>0</v>
      </c>
      <c r="D111" s="319">
        <v>95089.76</v>
      </c>
      <c r="E111" s="319">
        <v>422564.86</v>
      </c>
      <c r="F111" s="319">
        <v>181823.47</v>
      </c>
      <c r="G111" s="319">
        <v>0</v>
      </c>
      <c r="H111" s="319">
        <v>22752.5</v>
      </c>
      <c r="I111"/>
      <c r="J111" s="319">
        <v>299.45999999999998</v>
      </c>
      <c r="K111"/>
      <c r="L111"/>
      <c r="M111" s="319">
        <v>-100784.98</v>
      </c>
      <c r="N111" s="319">
        <v>1169693.49</v>
      </c>
      <c r="O111" s="319">
        <v>666956.97</v>
      </c>
      <c r="P111"/>
      <c r="Q111" s="319">
        <v>490.73</v>
      </c>
      <c r="R111"/>
      <c r="S111" s="319">
        <v>562142</v>
      </c>
      <c r="T111"/>
      <c r="U111" s="319">
        <v>833157</v>
      </c>
      <c r="V111" s="319">
        <v>3000</v>
      </c>
      <c r="W111" s="319">
        <v>2872</v>
      </c>
      <c r="X111" s="319">
        <v>225248.47</v>
      </c>
      <c r="Y111" s="319">
        <v>128017.49</v>
      </c>
      <c r="Z111"/>
      <c r="AA111"/>
      <c r="AB111" s="319">
        <v>500</v>
      </c>
    </row>
    <row r="112" spans="1:28" x14ac:dyDescent="0.25">
      <c r="A112" t="s">
        <v>2925</v>
      </c>
      <c r="B112" s="319">
        <v>1163881.01</v>
      </c>
      <c r="C112" s="319">
        <v>3311.02</v>
      </c>
      <c r="D112" s="319">
        <v>73272.34</v>
      </c>
      <c r="E112" s="319">
        <v>1227663.7</v>
      </c>
      <c r="F112" s="319">
        <v>550051.68000000005</v>
      </c>
      <c r="G112" s="319">
        <v>0</v>
      </c>
      <c r="H112" s="319">
        <v>51740</v>
      </c>
      <c r="I112" s="319">
        <v>170000</v>
      </c>
      <c r="J112" s="319">
        <v>1937.63</v>
      </c>
      <c r="K112"/>
      <c r="L112"/>
      <c r="M112" s="319">
        <v>2042456.77</v>
      </c>
      <c r="N112" s="319">
        <v>620039.24</v>
      </c>
      <c r="O112" s="319">
        <v>979117.68</v>
      </c>
      <c r="P112"/>
      <c r="Q112" s="319">
        <v>1452.69</v>
      </c>
      <c r="R112" s="319">
        <v>630</v>
      </c>
      <c r="S112" s="319">
        <v>1068970.7</v>
      </c>
      <c r="T112" s="319">
        <v>941745.16</v>
      </c>
      <c r="U112" s="319">
        <v>1472302.38</v>
      </c>
      <c r="V112" s="319">
        <v>17644</v>
      </c>
      <c r="W112" s="319">
        <v>3388</v>
      </c>
      <c r="X112" s="319">
        <v>1089211.3999999999</v>
      </c>
      <c r="Y112" s="319">
        <v>200237.91</v>
      </c>
      <c r="Z112"/>
      <c r="AA112" s="319">
        <v>6</v>
      </c>
      <c r="AB112" s="319">
        <v>77120.429999999993</v>
      </c>
    </row>
    <row r="113" spans="1:28" x14ac:dyDescent="0.25">
      <c r="A113" t="s">
        <v>2926</v>
      </c>
      <c r="B113" s="319">
        <v>1762234.04</v>
      </c>
      <c r="C113" s="319">
        <v>0</v>
      </c>
      <c r="D113" s="319">
        <v>129099.52</v>
      </c>
      <c r="E113" s="319">
        <v>981568.92</v>
      </c>
      <c r="F113" s="319">
        <v>311895.67</v>
      </c>
      <c r="G113" s="319">
        <v>3000</v>
      </c>
      <c r="H113" s="319">
        <v>87679</v>
      </c>
      <c r="I113" s="319">
        <v>129080</v>
      </c>
      <c r="J113" s="319">
        <v>-4598.07</v>
      </c>
      <c r="K113" s="319">
        <v>536711</v>
      </c>
      <c r="L113"/>
      <c r="M113" s="319">
        <v>-966267.04</v>
      </c>
      <c r="N113" s="319">
        <v>3271774.09</v>
      </c>
      <c r="O113" s="319">
        <v>2122744.79</v>
      </c>
      <c r="P113"/>
      <c r="Q113" s="319">
        <v>1335.82</v>
      </c>
      <c r="R113" s="319">
        <v>860</v>
      </c>
      <c r="S113" s="319">
        <v>914619</v>
      </c>
      <c r="T113"/>
      <c r="U113" s="319">
        <v>1534264</v>
      </c>
      <c r="V113" s="319">
        <v>500</v>
      </c>
      <c r="W113" s="319">
        <v>6936</v>
      </c>
      <c r="X113" s="319">
        <v>1197139.75</v>
      </c>
      <c r="Y113" s="319">
        <v>173300.69</v>
      </c>
      <c r="Z113"/>
      <c r="AA113"/>
      <c r="AB113"/>
    </row>
    <row r="114" spans="1:28" x14ac:dyDescent="0.25">
      <c r="A114" t="s">
        <v>2927</v>
      </c>
      <c r="B114" s="319">
        <v>765380.86</v>
      </c>
      <c r="C114" s="319">
        <v>0</v>
      </c>
      <c r="D114" s="319">
        <v>40364</v>
      </c>
      <c r="E114" s="319">
        <v>757536.92</v>
      </c>
      <c r="F114" s="319">
        <v>64721.72</v>
      </c>
      <c r="G114" s="319">
        <v>-31900</v>
      </c>
      <c r="H114"/>
      <c r="I114" s="319">
        <v>9000</v>
      </c>
      <c r="J114" s="319">
        <v>-640</v>
      </c>
      <c r="K114"/>
      <c r="L114"/>
      <c r="M114" s="319">
        <v>308969.83</v>
      </c>
      <c r="N114" s="319">
        <v>1131001.29</v>
      </c>
      <c r="O114" s="319">
        <v>834448.55</v>
      </c>
      <c r="P114" s="319">
        <v>56000</v>
      </c>
      <c r="Q114" s="319">
        <v>771.05</v>
      </c>
      <c r="R114" s="319">
        <v>830</v>
      </c>
      <c r="S114" s="319">
        <v>613120</v>
      </c>
      <c r="T114"/>
      <c r="U114" s="319">
        <v>840821</v>
      </c>
      <c r="V114" s="319">
        <v>15072</v>
      </c>
      <c r="W114" s="319">
        <v>1288</v>
      </c>
      <c r="X114" s="319">
        <v>375541.18</v>
      </c>
      <c r="Y114" s="319">
        <v>60875.040000000001</v>
      </c>
      <c r="Z114"/>
      <c r="AA114"/>
      <c r="AB114"/>
    </row>
    <row r="115" spans="1:28" x14ac:dyDescent="0.25">
      <c r="A115" t="s">
        <v>2928</v>
      </c>
      <c r="B115" s="319">
        <v>445055.61</v>
      </c>
      <c r="C115" s="319">
        <v>25996.52</v>
      </c>
      <c r="D115" s="319">
        <v>20352.86</v>
      </c>
      <c r="E115" s="319">
        <v>812920.83</v>
      </c>
      <c r="F115" s="319">
        <v>507289.31</v>
      </c>
      <c r="G115"/>
      <c r="H115"/>
      <c r="I115"/>
      <c r="J115" s="319">
        <v>-831.78</v>
      </c>
      <c r="K115"/>
      <c r="L115"/>
      <c r="M115" s="319">
        <v>424546.92</v>
      </c>
      <c r="N115" s="319">
        <v>1731639.01</v>
      </c>
      <c r="O115" s="319">
        <v>1329622.3999999999</v>
      </c>
      <c r="P115" s="319">
        <v>9600</v>
      </c>
      <c r="Q115" s="319">
        <v>660.56</v>
      </c>
      <c r="R115" s="319">
        <v>1140</v>
      </c>
      <c r="S115" s="319">
        <v>1247200</v>
      </c>
      <c r="T115" s="319">
        <v>135600</v>
      </c>
      <c r="U115" s="319">
        <v>1805228</v>
      </c>
      <c r="V115"/>
      <c r="W115" s="319">
        <v>13028</v>
      </c>
      <c r="X115" s="319">
        <v>1077418.1000000001</v>
      </c>
      <c r="Y115" s="319">
        <v>171887.88</v>
      </c>
      <c r="Z115"/>
      <c r="AA115"/>
      <c r="AB115"/>
    </row>
    <row r="116" spans="1:28" x14ac:dyDescent="0.25">
      <c r="A116" t="s">
        <v>2929</v>
      </c>
      <c r="B116" s="319">
        <v>379957.03</v>
      </c>
      <c r="C116" s="319">
        <v>0</v>
      </c>
      <c r="D116" s="319">
        <v>20308.63</v>
      </c>
      <c r="E116" s="319">
        <v>518964.58</v>
      </c>
      <c r="F116" s="319">
        <v>218744.61</v>
      </c>
      <c r="G116" s="319">
        <v>0</v>
      </c>
      <c r="H116"/>
      <c r="I116"/>
      <c r="J116" s="319">
        <v>0</v>
      </c>
      <c r="K116"/>
      <c r="L116"/>
      <c r="M116" s="319">
        <v>-1206287.99</v>
      </c>
      <c r="N116" s="319">
        <v>2353915.73</v>
      </c>
      <c r="O116" s="319">
        <v>497335.84</v>
      </c>
      <c r="P116"/>
      <c r="Q116" s="319">
        <v>354.82</v>
      </c>
      <c r="R116"/>
      <c r="S116" s="319">
        <v>478010</v>
      </c>
      <c r="T116"/>
      <c r="U116" s="319">
        <v>559822</v>
      </c>
      <c r="V116" s="319">
        <v>500</v>
      </c>
      <c r="W116" s="319">
        <v>14916</v>
      </c>
      <c r="X116" s="319">
        <v>292564.69</v>
      </c>
      <c r="Y116" s="319">
        <v>117550.86</v>
      </c>
      <c r="Z116"/>
      <c r="AA116"/>
      <c r="AB116"/>
    </row>
    <row r="117" spans="1:28" x14ac:dyDescent="0.25">
      <c r="A117" t="s">
        <v>2930</v>
      </c>
      <c r="B117" s="319">
        <v>1178617.49</v>
      </c>
      <c r="C117" s="319">
        <v>21928.29</v>
      </c>
      <c r="D117" s="319">
        <v>82542.59</v>
      </c>
      <c r="E117" s="319">
        <v>2223174.1</v>
      </c>
      <c r="F117" s="319">
        <v>568177.17000000004</v>
      </c>
      <c r="G117" s="319">
        <v>0</v>
      </c>
      <c r="H117" s="319">
        <v>4613</v>
      </c>
      <c r="I117" s="319">
        <v>110000</v>
      </c>
      <c r="J117" s="319">
        <v>-4594.24</v>
      </c>
      <c r="K117"/>
      <c r="L117"/>
      <c r="M117" s="319">
        <v>2522891.41</v>
      </c>
      <c r="N117" s="319">
        <v>1221990.08</v>
      </c>
      <c r="O117" s="319">
        <v>1791179.87</v>
      </c>
      <c r="P117" s="319">
        <v>494521.25</v>
      </c>
      <c r="Q117" s="319">
        <v>1179.18</v>
      </c>
      <c r="R117" s="319">
        <v>1280</v>
      </c>
      <c r="S117" s="319">
        <v>1237600</v>
      </c>
      <c r="T117"/>
      <c r="U117" s="319">
        <v>1691973</v>
      </c>
      <c r="V117" s="319">
        <v>500</v>
      </c>
      <c r="W117" s="319">
        <v>13744</v>
      </c>
      <c r="X117" s="319">
        <v>1399387.96</v>
      </c>
      <c r="Y117" s="319">
        <v>198543.88</v>
      </c>
      <c r="Z117"/>
      <c r="AA117"/>
      <c r="AB117" s="319">
        <v>2072.0700000000002</v>
      </c>
    </row>
    <row r="118" spans="1:28" x14ac:dyDescent="0.25">
      <c r="A118" t="s">
        <v>2931</v>
      </c>
      <c r="B118" s="319">
        <v>1111669.98</v>
      </c>
      <c r="C118" s="319">
        <v>0</v>
      </c>
      <c r="D118" s="319">
        <v>135076.91</v>
      </c>
      <c r="E118" s="319">
        <v>829509.41</v>
      </c>
      <c r="F118" s="319">
        <v>81060.45</v>
      </c>
      <c r="G118"/>
      <c r="H118" s="319">
        <v>42715.5</v>
      </c>
      <c r="I118" s="319">
        <v>28518</v>
      </c>
      <c r="J118" s="319">
        <v>5671</v>
      </c>
      <c r="K118" s="319">
        <v>54451</v>
      </c>
      <c r="L118"/>
      <c r="M118" s="319">
        <v>193408.92</v>
      </c>
      <c r="N118" s="319">
        <v>1488507.55</v>
      </c>
      <c r="O118" s="319">
        <v>909706.17</v>
      </c>
      <c r="P118"/>
      <c r="Q118" s="319">
        <v>875.97</v>
      </c>
      <c r="R118"/>
      <c r="S118" s="319">
        <v>898296</v>
      </c>
      <c r="T118"/>
      <c r="U118" s="319">
        <v>1119974</v>
      </c>
      <c r="V118"/>
      <c r="W118" s="319">
        <v>904</v>
      </c>
      <c r="X118" s="319">
        <v>230687.78</v>
      </c>
      <c r="Y118" s="319">
        <v>103922.58</v>
      </c>
      <c r="Z118"/>
      <c r="AA118"/>
      <c r="AB118" s="319">
        <v>9345</v>
      </c>
    </row>
    <row r="119" spans="1:28" x14ac:dyDescent="0.25">
      <c r="A119" t="s">
        <v>2932</v>
      </c>
      <c r="B119" s="319">
        <v>1035572.74</v>
      </c>
      <c r="C119" s="319">
        <v>0</v>
      </c>
      <c r="D119" s="319">
        <v>94464.17</v>
      </c>
      <c r="E119" s="319">
        <v>598845.16</v>
      </c>
      <c r="F119" s="319">
        <v>119321.79</v>
      </c>
      <c r="G119"/>
      <c r="H119" s="319">
        <v>9000</v>
      </c>
      <c r="I119"/>
      <c r="J119" s="319">
        <v>0</v>
      </c>
      <c r="K119" s="319">
        <v>208485</v>
      </c>
      <c r="L119"/>
      <c r="M119" s="319">
        <v>518960.03</v>
      </c>
      <c r="N119" s="319">
        <v>1247302.3600000001</v>
      </c>
      <c r="O119" s="319">
        <v>636140.91</v>
      </c>
      <c r="P119"/>
      <c r="Q119" s="319">
        <v>1123.98</v>
      </c>
      <c r="R119"/>
      <c r="S119" s="319">
        <v>756203</v>
      </c>
      <c r="T119"/>
      <c r="U119" s="319">
        <v>1067083</v>
      </c>
      <c r="V119"/>
      <c r="W119"/>
      <c r="X119" s="319">
        <v>385396.42</v>
      </c>
      <c r="Y119" s="319">
        <v>76532</v>
      </c>
      <c r="Z119"/>
      <c r="AA119"/>
      <c r="AB119"/>
    </row>
    <row r="120" spans="1:28" x14ac:dyDescent="0.25">
      <c r="A120" t="s">
        <v>2933</v>
      </c>
      <c r="B120" s="319">
        <v>1136048.06</v>
      </c>
      <c r="C120" s="319">
        <v>0</v>
      </c>
      <c r="D120" s="319">
        <v>18855.87</v>
      </c>
      <c r="E120" s="319">
        <v>515682.37</v>
      </c>
      <c r="F120" s="319">
        <v>77326.17</v>
      </c>
      <c r="G120" s="319">
        <v>0</v>
      </c>
      <c r="H120" s="319">
        <v>59842.19</v>
      </c>
      <c r="I120"/>
      <c r="J120" s="319">
        <v>6340.4</v>
      </c>
      <c r="K120" s="319">
        <v>112518.9</v>
      </c>
      <c r="L120"/>
      <c r="M120" s="319">
        <v>-346621.88</v>
      </c>
      <c r="N120" s="319">
        <v>1693308.65</v>
      </c>
      <c r="O120" s="319">
        <v>914915.83</v>
      </c>
      <c r="P120"/>
      <c r="Q120" s="319">
        <v>929.76</v>
      </c>
      <c r="R120"/>
      <c r="S120" s="319">
        <v>773067.5</v>
      </c>
      <c r="T120"/>
      <c r="U120" s="319">
        <v>1038891.5</v>
      </c>
      <c r="V120" s="319">
        <v>840</v>
      </c>
      <c r="W120" s="319">
        <v>1008</v>
      </c>
      <c r="X120" s="319">
        <v>355380.25</v>
      </c>
      <c r="Y120" s="319">
        <v>70269.13</v>
      </c>
      <c r="Z120"/>
      <c r="AA120"/>
      <c r="AB120"/>
    </row>
    <row r="121" spans="1:28" x14ac:dyDescent="0.25">
      <c r="A121" t="s">
        <v>2934</v>
      </c>
      <c r="B121" s="319">
        <v>973672.15</v>
      </c>
      <c r="C121" s="319">
        <v>0</v>
      </c>
      <c r="D121" s="319">
        <v>207602.11</v>
      </c>
      <c r="E121" s="319">
        <v>843692.18</v>
      </c>
      <c r="F121" s="319">
        <v>262582.90000000002</v>
      </c>
      <c r="G121"/>
      <c r="H121" s="319">
        <v>152384.28</v>
      </c>
      <c r="I121" s="319">
        <v>51444</v>
      </c>
      <c r="J121" s="319">
        <v>0</v>
      </c>
      <c r="K121"/>
      <c r="L121"/>
      <c r="M121" s="319">
        <v>2036761.22</v>
      </c>
      <c r="N121"/>
      <c r="O121" s="319">
        <v>1021377.76</v>
      </c>
      <c r="P121"/>
      <c r="Q121" s="319">
        <v>854.14</v>
      </c>
      <c r="R121"/>
      <c r="S121" s="319">
        <v>1337102</v>
      </c>
      <c r="T121"/>
      <c r="U121" s="319">
        <v>1818822</v>
      </c>
      <c r="V121" s="319">
        <v>4304</v>
      </c>
      <c r="W121"/>
      <c r="X121" s="319">
        <v>293714.74</v>
      </c>
      <c r="Y121" s="319">
        <v>155728.32000000001</v>
      </c>
      <c r="Z121"/>
      <c r="AA121"/>
      <c r="AB121" s="319">
        <v>39805</v>
      </c>
    </row>
    <row r="122" spans="1:28" x14ac:dyDescent="0.25">
      <c r="A122" t="s">
        <v>2935</v>
      </c>
      <c r="B122" s="319">
        <v>474633.06</v>
      </c>
      <c r="C122" s="319">
        <v>0</v>
      </c>
      <c r="D122" s="319">
        <v>129024.98</v>
      </c>
      <c r="E122" s="319">
        <v>306356.77</v>
      </c>
      <c r="F122" s="319">
        <v>111123.6</v>
      </c>
      <c r="G122" s="319">
        <v>0</v>
      </c>
      <c r="H122" s="319">
        <v>22192.42</v>
      </c>
      <c r="I122" s="319">
        <v>39000</v>
      </c>
      <c r="J122" s="319">
        <v>2449</v>
      </c>
      <c r="K122"/>
      <c r="L122"/>
      <c r="M122" s="319">
        <v>416282.88</v>
      </c>
      <c r="N122" s="319">
        <v>345503.07</v>
      </c>
      <c r="O122" s="319">
        <v>697009.63</v>
      </c>
      <c r="P122"/>
      <c r="Q122" s="319">
        <v>428.9</v>
      </c>
      <c r="R122"/>
      <c r="S122" s="319">
        <v>507503</v>
      </c>
      <c r="T122" s="319">
        <v>1351</v>
      </c>
      <c r="U122" s="319">
        <v>735396.2</v>
      </c>
      <c r="V122" s="319">
        <v>1532</v>
      </c>
      <c r="W122"/>
      <c r="X122" s="319">
        <v>239406.2</v>
      </c>
      <c r="Y122" s="319">
        <v>34247.089999999997</v>
      </c>
      <c r="Z122"/>
      <c r="AA122"/>
      <c r="AB122"/>
    </row>
    <row r="123" spans="1:28" x14ac:dyDescent="0.25">
      <c r="A123" t="s">
        <v>2943</v>
      </c>
      <c r="B123" s="319">
        <v>634444.52</v>
      </c>
      <c r="C123" s="319">
        <v>0</v>
      </c>
      <c r="D123" s="319">
        <v>102694.96</v>
      </c>
      <c r="E123" s="319">
        <v>472285.7</v>
      </c>
      <c r="F123" s="319">
        <v>151053.91</v>
      </c>
      <c r="G123"/>
      <c r="H123" s="319">
        <v>43322.99</v>
      </c>
      <c r="I123"/>
      <c r="J123" s="319">
        <v>0</v>
      </c>
      <c r="K123"/>
      <c r="L123"/>
      <c r="M123" s="319">
        <v>-1307541.75</v>
      </c>
      <c r="N123" s="319">
        <v>2439641.09</v>
      </c>
      <c r="O123" s="319">
        <v>667903.69999999995</v>
      </c>
      <c r="P123"/>
      <c r="Q123" s="319">
        <v>577.29999999999995</v>
      </c>
      <c r="R123"/>
      <c r="S123" s="319">
        <v>580115.5</v>
      </c>
      <c r="T123"/>
      <c r="U123" s="319">
        <v>740015.5</v>
      </c>
      <c r="V123"/>
      <c r="W123"/>
      <c r="X123" s="319">
        <v>260802.87</v>
      </c>
      <c r="Y123" s="319">
        <v>61787.37</v>
      </c>
      <c r="Z123"/>
      <c r="AA123"/>
      <c r="AB123" s="319">
        <v>934</v>
      </c>
    </row>
    <row r="124" spans="1:28" x14ac:dyDescent="0.25">
      <c r="A124" t="s">
        <v>2945</v>
      </c>
      <c r="B124" s="319">
        <v>714742.17</v>
      </c>
      <c r="C124" s="319">
        <v>0</v>
      </c>
      <c r="D124" s="319">
        <v>234039.76</v>
      </c>
      <c r="E124" s="319">
        <v>581543.07999999996</v>
      </c>
      <c r="F124" s="319">
        <v>128999.4</v>
      </c>
      <c r="G124"/>
      <c r="H124" s="319">
        <v>35800</v>
      </c>
      <c r="I124" s="319">
        <v>48550</v>
      </c>
      <c r="J124" s="319">
        <v>3868.01</v>
      </c>
      <c r="K124"/>
      <c r="L124"/>
      <c r="M124" s="319">
        <v>-1491330.92</v>
      </c>
      <c r="N124" s="319">
        <v>3028722.67</v>
      </c>
      <c r="O124" s="319">
        <v>698634.09</v>
      </c>
      <c r="P124"/>
      <c r="Q124" s="319">
        <v>736.47</v>
      </c>
      <c r="R124"/>
      <c r="S124" s="319">
        <v>798075.8</v>
      </c>
      <c r="T124"/>
      <c r="U124" s="319">
        <v>1013081.8</v>
      </c>
      <c r="V124" s="319">
        <v>720</v>
      </c>
      <c r="W124"/>
      <c r="X124" s="319">
        <v>208168.68</v>
      </c>
      <c r="Y124" s="319">
        <v>219732.23</v>
      </c>
      <c r="Z124"/>
      <c r="AA124"/>
      <c r="AB124" s="319">
        <v>22029</v>
      </c>
    </row>
    <row r="125" spans="1:28" x14ac:dyDescent="0.25">
      <c r="A125" t="s">
        <v>2947</v>
      </c>
      <c r="B125" s="319">
        <v>482699.19</v>
      </c>
      <c r="C125" s="319">
        <v>0</v>
      </c>
      <c r="D125" s="319">
        <v>30491.54</v>
      </c>
      <c r="E125" s="319">
        <v>959085.72</v>
      </c>
      <c r="F125" s="319">
        <v>22106.3</v>
      </c>
      <c r="G125" s="319">
        <v>0</v>
      </c>
      <c r="H125" s="319">
        <v>43626.36</v>
      </c>
      <c r="I125"/>
      <c r="J125" s="319">
        <v>0</v>
      </c>
      <c r="K125"/>
      <c r="L125"/>
      <c r="M125" s="319">
        <v>1268482.83</v>
      </c>
      <c r="N125"/>
      <c r="O125" s="319">
        <v>842017.35</v>
      </c>
      <c r="P125"/>
      <c r="Q125" s="319">
        <v>369.12</v>
      </c>
      <c r="R125"/>
      <c r="S125" s="319">
        <v>931926.42</v>
      </c>
      <c r="T125"/>
      <c r="U125" s="319">
        <v>1155153.42</v>
      </c>
      <c r="V125" s="319">
        <v>25632</v>
      </c>
      <c r="W125" s="319">
        <v>376</v>
      </c>
      <c r="X125" s="319">
        <v>225025.18</v>
      </c>
      <c r="Y125" s="319">
        <v>185602.73</v>
      </c>
      <c r="Z125"/>
      <c r="AA125"/>
      <c r="AB125" s="319">
        <v>250</v>
      </c>
    </row>
    <row r="126" spans="1:28" x14ac:dyDescent="0.25">
      <c r="A126" t="s">
        <v>2914</v>
      </c>
      <c r="B126" s="319">
        <v>640140.69999999995</v>
      </c>
      <c r="C126" s="319">
        <v>0</v>
      </c>
      <c r="D126" s="319">
        <v>12627.05</v>
      </c>
      <c r="E126" s="319">
        <v>741999.82</v>
      </c>
      <c r="F126" s="319">
        <v>266270.2</v>
      </c>
      <c r="G126"/>
      <c r="H126" s="319">
        <v>76374.210000000006</v>
      </c>
      <c r="I126"/>
      <c r="J126" s="319">
        <v>2060</v>
      </c>
      <c r="K126" s="319">
        <v>85640</v>
      </c>
      <c r="L126"/>
      <c r="M126" s="319">
        <v>-1135870.18</v>
      </c>
      <c r="N126" s="319">
        <v>2656385</v>
      </c>
      <c r="O126" s="319">
        <v>1213627.27</v>
      </c>
      <c r="P126"/>
      <c r="Q126" s="319">
        <v>669.82</v>
      </c>
      <c r="R126"/>
      <c r="S126" s="319">
        <v>1382526.3</v>
      </c>
      <c r="T126" s="319">
        <v>102970</v>
      </c>
      <c r="U126" s="319">
        <v>2065383.3</v>
      </c>
      <c r="V126"/>
      <c r="W126"/>
      <c r="X126" s="319">
        <v>463272.7</v>
      </c>
      <c r="Y126" s="319">
        <v>162043.23000000001</v>
      </c>
      <c r="Z126"/>
      <c r="AA126"/>
      <c r="AB126" s="319">
        <v>32645.42</v>
      </c>
    </row>
    <row r="127" spans="1:28" x14ac:dyDescent="0.25">
      <c r="A127" t="s">
        <v>2915</v>
      </c>
      <c r="B127" s="319">
        <v>773388.2</v>
      </c>
      <c r="C127" s="319">
        <v>30600</v>
      </c>
      <c r="D127" s="319">
        <v>26078.87</v>
      </c>
      <c r="E127" s="319">
        <v>213873.66</v>
      </c>
      <c r="F127" s="319">
        <v>193711.98</v>
      </c>
      <c r="G127"/>
      <c r="H127" s="319">
        <v>52024.01</v>
      </c>
      <c r="I127"/>
      <c r="J127" s="319">
        <v>729</v>
      </c>
      <c r="K127"/>
      <c r="L127"/>
      <c r="M127" s="319">
        <v>-1513336.85</v>
      </c>
      <c r="N127" s="319">
        <v>2668500</v>
      </c>
      <c r="O127" s="319">
        <v>739387.36</v>
      </c>
      <c r="P127" s="319">
        <v>102668</v>
      </c>
      <c r="Q127" s="319">
        <v>827.78</v>
      </c>
      <c r="R127"/>
      <c r="S127" s="319">
        <v>1253941.3999999999</v>
      </c>
      <c r="T127" s="319">
        <v>400</v>
      </c>
      <c r="U127" s="319">
        <v>1603827.4</v>
      </c>
      <c r="V127"/>
      <c r="W127"/>
      <c r="X127" s="319">
        <v>323715.11</v>
      </c>
      <c r="Y127" s="319">
        <v>125603.48</v>
      </c>
      <c r="Z127"/>
      <c r="AA127"/>
      <c r="AB127" s="319">
        <v>14342</v>
      </c>
    </row>
    <row r="128" spans="1:28" x14ac:dyDescent="0.25">
      <c r="A128" t="s">
        <v>2918</v>
      </c>
      <c r="B128" s="319">
        <v>1530110.7</v>
      </c>
      <c r="C128" s="319">
        <v>0</v>
      </c>
      <c r="D128" s="319">
        <v>33455.199999999997</v>
      </c>
      <c r="E128" s="319">
        <v>4523687.8099999996</v>
      </c>
      <c r="F128" s="319">
        <v>1735.9</v>
      </c>
      <c r="G128" s="319">
        <v>0</v>
      </c>
      <c r="H128" s="319">
        <v>82482</v>
      </c>
      <c r="I128"/>
      <c r="J128" s="319">
        <v>23.23</v>
      </c>
      <c r="K128"/>
      <c r="L128"/>
      <c r="M128" s="319">
        <v>-3880517.46</v>
      </c>
      <c r="N128" s="319">
        <v>9526566.6699999999</v>
      </c>
      <c r="O128" s="319">
        <v>1917585.78</v>
      </c>
      <c r="P128" s="319">
        <v>564575</v>
      </c>
      <c r="Q128" s="319">
        <v>1196.72</v>
      </c>
      <c r="R128"/>
      <c r="S128" s="319">
        <v>2263705.16</v>
      </c>
      <c r="T128" s="319">
        <v>141990</v>
      </c>
      <c r="U128" s="319">
        <v>2885759.16</v>
      </c>
      <c r="V128" s="319">
        <v>7300.1</v>
      </c>
      <c r="W128"/>
      <c r="X128" s="319">
        <v>764173.84</v>
      </c>
      <c r="Y128" s="319">
        <v>815075.55</v>
      </c>
      <c r="Z128"/>
      <c r="AA128"/>
      <c r="AB128" s="319">
        <v>56308.84</v>
      </c>
    </row>
    <row r="129" spans="1:28" x14ac:dyDescent="0.25">
      <c r="A129" t="s">
        <v>2920</v>
      </c>
      <c r="B129" s="319">
        <v>797987.17</v>
      </c>
      <c r="C129" s="319">
        <v>12400</v>
      </c>
      <c r="D129" s="319">
        <v>0</v>
      </c>
      <c r="E129" s="319">
        <v>355467.74</v>
      </c>
      <c r="F129" s="319">
        <v>219616.04</v>
      </c>
      <c r="G129" s="319">
        <v>0</v>
      </c>
      <c r="H129" s="319">
        <v>58115.6</v>
      </c>
      <c r="I129"/>
      <c r="J129" s="319">
        <v>44.85</v>
      </c>
      <c r="K129" s="319">
        <v>155940</v>
      </c>
      <c r="L129"/>
      <c r="M129" s="319">
        <v>-1434181.38</v>
      </c>
      <c r="N129" s="319">
        <v>2647000</v>
      </c>
      <c r="O129" s="319">
        <v>690820.84</v>
      </c>
      <c r="P129"/>
      <c r="Q129" s="319">
        <v>988.47</v>
      </c>
      <c r="R129"/>
      <c r="S129" s="319">
        <v>995694</v>
      </c>
      <c r="T129" s="319">
        <v>200</v>
      </c>
      <c r="U129" s="319">
        <v>1268638.08</v>
      </c>
      <c r="V129" s="319">
        <v>1132</v>
      </c>
      <c r="W129"/>
      <c r="X129" s="319">
        <v>299269.63</v>
      </c>
      <c r="Y129" s="319">
        <v>92132.57</v>
      </c>
      <c r="Z129"/>
      <c r="AA129"/>
      <c r="AB129" s="319">
        <v>67979.149999999994</v>
      </c>
    </row>
    <row r="130" spans="1:28" x14ac:dyDescent="0.25">
      <c r="A130" t="s">
        <v>2946</v>
      </c>
      <c r="B130" s="319">
        <v>293830.28000000003</v>
      </c>
      <c r="C130" s="319">
        <v>0</v>
      </c>
      <c r="D130" s="319">
        <v>19935.09</v>
      </c>
      <c r="E130" s="319">
        <v>319746.05</v>
      </c>
      <c r="F130" s="319">
        <v>165012.46</v>
      </c>
      <c r="G130" s="319">
        <v>0</v>
      </c>
      <c r="H130" s="319">
        <v>46614</v>
      </c>
      <c r="I130"/>
      <c r="J130" s="319">
        <v>47.2</v>
      </c>
      <c r="K130"/>
      <c r="L130"/>
      <c r="M130" s="319">
        <v>-1204759.21</v>
      </c>
      <c r="N130" s="319">
        <v>1913700</v>
      </c>
      <c r="O130" s="319">
        <v>581019.97</v>
      </c>
      <c r="P130" s="319">
        <v>94700</v>
      </c>
      <c r="Q130" s="319">
        <v>312.89999999999998</v>
      </c>
      <c r="R130"/>
      <c r="S130" s="319">
        <v>503614</v>
      </c>
      <c r="T130" s="319">
        <v>300</v>
      </c>
      <c r="U130" s="319">
        <v>718424</v>
      </c>
      <c r="V130"/>
      <c r="W130"/>
      <c r="X130" s="319">
        <v>292780.05</v>
      </c>
      <c r="Y130" s="319">
        <v>105976.18</v>
      </c>
      <c r="Z130"/>
      <c r="AA130"/>
      <c r="AB130" s="319">
        <v>19844.75</v>
      </c>
    </row>
  </sheetData>
  <sheetProtection algorithmName="SHA-512" hashValue="imLatSd8Y6l1XULwLdw1DzhxB+57EBbI44DfQDR3YKL01ljAqrC4mYuuFLRzYroctc7oK5IvvWAFv6oaHL7+dQ==" saltValue="J0ZAna7XHZyPObbIlbqo2Q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zoomScale="70" zoomScaleNormal="70" workbookViewId="0">
      <selection activeCell="AK4" sqref="AK4:AK130"/>
    </sheetView>
  </sheetViews>
  <sheetFormatPr defaultColWidth="9" defaultRowHeight="13.8" x14ac:dyDescent="0.25"/>
  <cols>
    <col min="1" max="1" width="6.5" style="38" customWidth="1"/>
    <col min="2" max="2" width="8.59765625" style="38" customWidth="1"/>
    <col min="3" max="3" width="6.5" style="45" customWidth="1"/>
    <col min="4" max="4" width="26.59765625" style="45" customWidth="1"/>
    <col min="5" max="5" width="20.59765625" style="243" customWidth="1"/>
    <col min="6" max="8" width="17.69921875" style="31"/>
    <col min="9" max="10" width="17.69921875" style="243"/>
    <col min="11" max="14" width="17.69921875" style="351"/>
    <col min="15" max="18" width="17.69921875" style="243"/>
    <col min="19" max="24" width="17.69921875" style="351"/>
    <col min="25" max="31" width="17.69921875" style="354"/>
    <col min="32" max="32" width="33.09765625" style="354" bestFit="1" customWidth="1"/>
    <col min="33" max="33" width="20.5" style="72" bestFit="1" customWidth="1"/>
    <col min="34" max="34" width="17.8984375" style="50" bestFit="1" customWidth="1"/>
    <col min="35" max="35" width="17.3984375" style="51" bestFit="1" customWidth="1"/>
    <col min="36" max="36" width="17.59765625" style="48" bestFit="1" customWidth="1"/>
    <col min="37" max="37" width="19.09765625" style="47" bestFit="1" customWidth="1"/>
    <col min="38" max="38" width="23.59765625" style="51" bestFit="1" customWidth="1"/>
    <col min="39" max="16384" width="9" style="55"/>
  </cols>
  <sheetData>
    <row r="1" spans="1:38" x14ac:dyDescent="0.25">
      <c r="A1" s="227"/>
      <c r="B1" s="227"/>
      <c r="E1" t="s">
        <v>2458</v>
      </c>
      <c r="F1" s="343" t="s">
        <v>2459</v>
      </c>
      <c r="G1" s="343" t="s">
        <v>2460</v>
      </c>
      <c r="H1" s="343" t="s">
        <v>2461</v>
      </c>
      <c r="I1" t="s">
        <v>2463</v>
      </c>
      <c r="J1" t="s">
        <v>2464</v>
      </c>
      <c r="K1" s="349" t="s">
        <v>2466</v>
      </c>
      <c r="L1" s="349" t="s">
        <v>2467</v>
      </c>
      <c r="M1" s="349" t="s">
        <v>2470</v>
      </c>
      <c r="N1" s="349" t="s">
        <v>2471</v>
      </c>
      <c r="O1" t="s">
        <v>2472</v>
      </c>
      <c r="P1" t="s">
        <v>2473</v>
      </c>
      <c r="Q1" t="s">
        <v>2474</v>
      </c>
      <c r="R1" t="s">
        <v>2475</v>
      </c>
      <c r="S1" s="349" t="s">
        <v>2478</v>
      </c>
      <c r="T1" s="349" t="s">
        <v>2479</v>
      </c>
      <c r="U1" s="349" t="s">
        <v>2480</v>
      </c>
      <c r="V1" s="349" t="s">
        <v>2615</v>
      </c>
      <c r="W1" s="349" t="s">
        <v>2481</v>
      </c>
      <c r="X1" s="349" t="s">
        <v>2483</v>
      </c>
      <c r="Y1" s="352" t="s">
        <v>2484</v>
      </c>
      <c r="Z1" s="352" t="s">
        <v>2485</v>
      </c>
      <c r="AA1" s="352" t="s">
        <v>2486</v>
      </c>
      <c r="AB1" s="352" t="s">
        <v>2487</v>
      </c>
      <c r="AC1" s="352" t="s">
        <v>2488</v>
      </c>
      <c r="AD1" s="352" t="s">
        <v>2616</v>
      </c>
      <c r="AE1" s="352" t="s">
        <v>2617</v>
      </c>
      <c r="AF1" s="352" t="s">
        <v>2490</v>
      </c>
      <c r="AG1" s="72" t="s">
        <v>6</v>
      </c>
      <c r="AH1" s="50" t="s">
        <v>7</v>
      </c>
      <c r="AI1" s="51" t="s">
        <v>8</v>
      </c>
      <c r="AJ1" s="52" t="s">
        <v>9</v>
      </c>
      <c r="AK1" s="53" t="s">
        <v>10</v>
      </c>
      <c r="AL1" s="54" t="s">
        <v>11</v>
      </c>
    </row>
    <row r="2" spans="1:38" x14ac:dyDescent="0.25">
      <c r="A2" s="227"/>
      <c r="B2" s="227"/>
      <c r="C2" s="45" t="s">
        <v>810</v>
      </c>
      <c r="E2" t="s">
        <v>2491</v>
      </c>
      <c r="F2" s="343" t="s">
        <v>2492</v>
      </c>
      <c r="G2" s="343" t="s">
        <v>2493</v>
      </c>
      <c r="H2" s="343" t="s">
        <v>2494</v>
      </c>
      <c r="I2" t="s">
        <v>2496</v>
      </c>
      <c r="J2" t="s">
        <v>2497</v>
      </c>
      <c r="K2" s="349" t="s">
        <v>2499</v>
      </c>
      <c r="L2" s="349" t="s">
        <v>2500</v>
      </c>
      <c r="M2" s="349" t="s">
        <v>2503</v>
      </c>
      <c r="N2" s="349" t="s">
        <v>2504</v>
      </c>
      <c r="O2" t="s">
        <v>2505</v>
      </c>
      <c r="P2" t="s">
        <v>2506</v>
      </c>
      <c r="Q2" t="s">
        <v>2507</v>
      </c>
      <c r="R2" t="s">
        <v>2508</v>
      </c>
      <c r="S2" s="349" t="s">
        <v>2511</v>
      </c>
      <c r="T2" s="349" t="s">
        <v>2512</v>
      </c>
      <c r="U2" s="349" t="s">
        <v>2513</v>
      </c>
      <c r="V2" s="349" t="s">
        <v>2621</v>
      </c>
      <c r="W2" s="349" t="s">
        <v>2514</v>
      </c>
      <c r="X2" s="349" t="s">
        <v>2516</v>
      </c>
      <c r="Y2" s="352" t="s">
        <v>2517</v>
      </c>
      <c r="Z2" s="352" t="s">
        <v>2518</v>
      </c>
      <c r="AA2" s="352" t="s">
        <v>2519</v>
      </c>
      <c r="AB2" s="352" t="s">
        <v>2520</v>
      </c>
      <c r="AC2" s="352" t="s">
        <v>2521</v>
      </c>
      <c r="AD2" s="352" t="s">
        <v>2622</v>
      </c>
      <c r="AE2" s="352" t="s">
        <v>2623</v>
      </c>
      <c r="AF2" s="352" t="s">
        <v>2523</v>
      </c>
    </row>
    <row r="3" spans="1:38" ht="14.4" thickBot="1" x14ac:dyDescent="0.3">
      <c r="A3" s="227"/>
      <c r="B3" s="227"/>
      <c r="E3" t="s">
        <v>2524</v>
      </c>
      <c r="F3" s="344">
        <v>87037875.730000004</v>
      </c>
      <c r="G3" s="344">
        <v>2869174.52</v>
      </c>
      <c r="H3" s="344">
        <v>9794562.4800000004</v>
      </c>
      <c r="I3" s="319">
        <v>120481378.90000001</v>
      </c>
      <c r="J3" s="319">
        <v>28644120.969999999</v>
      </c>
      <c r="K3" s="350">
        <v>925536.1</v>
      </c>
      <c r="L3" s="350">
        <v>2842864.54</v>
      </c>
      <c r="M3" s="350">
        <v>5126923.49</v>
      </c>
      <c r="N3" s="350">
        <v>177976.85</v>
      </c>
      <c r="O3" s="319">
        <v>7820635.8200000003</v>
      </c>
      <c r="P3" s="319">
        <v>-134530.95000000001</v>
      </c>
      <c r="Q3" s="319">
        <v>5285940.24</v>
      </c>
      <c r="R3" s="319">
        <v>220838199.25999999</v>
      </c>
      <c r="S3" s="350">
        <v>110832052.51000001</v>
      </c>
      <c r="T3" s="350">
        <v>5106498.9400000004</v>
      </c>
      <c r="U3" s="350">
        <v>90921.14</v>
      </c>
      <c r="V3" s="350">
        <v>4740</v>
      </c>
      <c r="W3" s="350">
        <v>112886566.88</v>
      </c>
      <c r="X3" s="350">
        <v>8520798.4800000004</v>
      </c>
      <c r="Y3" s="353">
        <v>148861843.52000001</v>
      </c>
      <c r="Z3" s="353">
        <v>660141.6</v>
      </c>
      <c r="AA3" s="353">
        <v>390490.59</v>
      </c>
      <c r="AB3" s="353">
        <v>60889149.380000003</v>
      </c>
      <c r="AC3" s="353">
        <v>17975652.149999999</v>
      </c>
      <c r="AD3" s="353">
        <v>133356.54999999999</v>
      </c>
      <c r="AE3" s="353">
        <v>25</v>
      </c>
      <c r="AF3" s="353">
        <v>2587351.91</v>
      </c>
      <c r="AG3" s="72">
        <f t="shared" ref="AG3:AL3" si="0">SUM(AG4:AG130)</f>
        <v>99701612.730000004</v>
      </c>
      <c r="AH3" s="50">
        <f t="shared" si="0"/>
        <v>9073300.9799999967</v>
      </c>
      <c r="AI3" s="51">
        <f t="shared" si="0"/>
        <v>90628311.749999985</v>
      </c>
      <c r="AJ3" s="48">
        <f t="shared" si="0"/>
        <v>237441577.94999996</v>
      </c>
      <c r="AK3" s="47">
        <f t="shared" si="0"/>
        <v>231498010.70000008</v>
      </c>
      <c r="AL3" s="56">
        <f t="shared" si="0"/>
        <v>5943567.2500000019</v>
      </c>
    </row>
    <row r="4" spans="1:38" ht="14.4" thickBot="1" x14ac:dyDescent="0.3">
      <c r="A4" s="38" t="s">
        <v>362</v>
      </c>
      <c r="B4" s="38" t="s">
        <v>364</v>
      </c>
      <c r="C4" s="63">
        <v>6411</v>
      </c>
      <c r="D4" s="64" t="s">
        <v>683</v>
      </c>
      <c r="E4" t="s">
        <v>2823</v>
      </c>
      <c r="F4" s="344">
        <v>1678009.9</v>
      </c>
      <c r="G4" s="344">
        <v>74845.5</v>
      </c>
      <c r="H4" s="344">
        <v>98532.33</v>
      </c>
      <c r="I4" s="319">
        <v>4733832.2</v>
      </c>
      <c r="J4" s="319">
        <v>553655.13</v>
      </c>
      <c r="K4" s="349"/>
      <c r="L4" s="350">
        <v>3200</v>
      </c>
      <c r="M4" s="349"/>
      <c r="N4" s="350">
        <v>1477.99</v>
      </c>
      <c r="O4" s="319">
        <v>829859</v>
      </c>
      <c r="P4"/>
      <c r="Q4" s="319">
        <v>4580948.88</v>
      </c>
      <c r="R4" s="319">
        <v>1723269</v>
      </c>
      <c r="S4" s="350">
        <v>1643956.98</v>
      </c>
      <c r="T4" s="350">
        <v>1</v>
      </c>
      <c r="U4" s="350">
        <v>2487.65</v>
      </c>
      <c r="V4" s="349"/>
      <c r="W4" s="350">
        <v>1259498</v>
      </c>
      <c r="X4" s="350">
        <v>209150</v>
      </c>
      <c r="Y4" s="353">
        <v>1802028.79</v>
      </c>
      <c r="Z4" s="353">
        <v>39640</v>
      </c>
      <c r="AA4" s="353">
        <v>45518</v>
      </c>
      <c r="AB4" s="353">
        <v>962730.48</v>
      </c>
      <c r="AC4" s="353">
        <v>230056.17</v>
      </c>
      <c r="AD4" s="352"/>
      <c r="AE4" s="352"/>
      <c r="AF4" s="353">
        <v>35000</v>
      </c>
      <c r="AG4" s="355">
        <f>SUM(F4:H4)</f>
        <v>1851387.73</v>
      </c>
      <c r="AH4" s="50">
        <f>SUM(K4:N4)</f>
        <v>4677.99</v>
      </c>
      <c r="AI4" s="356">
        <f>AG4-AH4</f>
        <v>1846709.74</v>
      </c>
      <c r="AJ4" s="357">
        <f>SUM(S4:X4)</f>
        <v>3115093.63</v>
      </c>
      <c r="AK4" s="358">
        <f>SUM(Y4:AF4)</f>
        <v>3114973.44</v>
      </c>
      <c r="AL4" s="56">
        <f>AJ4-AK4</f>
        <v>120.18999999994412</v>
      </c>
    </row>
    <row r="5" spans="1:38" ht="14.4" thickBot="1" x14ac:dyDescent="0.3">
      <c r="A5" s="38" t="s">
        <v>362</v>
      </c>
      <c r="B5" s="38" t="s">
        <v>364</v>
      </c>
      <c r="C5" s="63">
        <v>2059</v>
      </c>
      <c r="D5" s="64" t="s">
        <v>684</v>
      </c>
      <c r="E5" t="s">
        <v>2824</v>
      </c>
      <c r="F5" s="344">
        <v>455059.94</v>
      </c>
      <c r="G5" s="344">
        <v>14517.5</v>
      </c>
      <c r="H5" s="344">
        <v>98252.38</v>
      </c>
      <c r="I5" s="319">
        <v>496208.88</v>
      </c>
      <c r="J5" s="319">
        <v>276626.90000000002</v>
      </c>
      <c r="K5" s="349"/>
      <c r="L5" s="349"/>
      <c r="M5" s="349"/>
      <c r="N5" s="350">
        <v>480</v>
      </c>
      <c r="O5" s="319">
        <v>138995</v>
      </c>
      <c r="P5"/>
      <c r="Q5" s="319">
        <v>-623845.18999999994</v>
      </c>
      <c r="R5" s="319">
        <v>1740746.12</v>
      </c>
      <c r="S5" s="350">
        <v>717233.87</v>
      </c>
      <c r="T5" s="349"/>
      <c r="U5" s="350">
        <v>157.6</v>
      </c>
      <c r="V5" s="349"/>
      <c r="W5" s="350">
        <v>909928.1</v>
      </c>
      <c r="X5" s="350">
        <v>111200</v>
      </c>
      <c r="Y5" s="353">
        <v>1091973.1000000001</v>
      </c>
      <c r="Z5" s="352"/>
      <c r="AA5" s="352"/>
      <c r="AB5" s="353">
        <v>358942.32</v>
      </c>
      <c r="AC5" s="353">
        <v>200394.48</v>
      </c>
      <c r="AD5" s="352"/>
      <c r="AE5" s="352"/>
      <c r="AF5" s="353">
        <v>2920</v>
      </c>
      <c r="AG5" s="355">
        <f t="shared" ref="AG5:AG68" si="1">SUM(F5:H5)</f>
        <v>567829.82000000007</v>
      </c>
      <c r="AH5" s="50">
        <f t="shared" ref="AH5:AH68" si="2">SUM(K5:N5)</f>
        <v>480</v>
      </c>
      <c r="AI5" s="356">
        <f t="shared" ref="AI5:AI68" si="3">AG5-AH5</f>
        <v>567349.82000000007</v>
      </c>
      <c r="AJ5" s="357">
        <f t="shared" ref="AJ5:AJ68" si="4">SUM(S5:X5)</f>
        <v>1738519.5699999998</v>
      </c>
      <c r="AK5" s="358">
        <f t="shared" ref="AK5:AK68" si="5">SUM(Y5:AF5)</f>
        <v>1654229.9000000001</v>
      </c>
      <c r="AL5" s="56">
        <f t="shared" ref="AL5:AL68" si="6">AJ5-AK5</f>
        <v>84289.669999999693</v>
      </c>
    </row>
    <row r="6" spans="1:38" ht="14.4" thickBot="1" x14ac:dyDescent="0.3">
      <c r="A6" s="38" t="s">
        <v>362</v>
      </c>
      <c r="B6" s="38" t="s">
        <v>364</v>
      </c>
      <c r="C6" s="63">
        <v>6691</v>
      </c>
      <c r="D6" s="64" t="s">
        <v>685</v>
      </c>
      <c r="E6" t="s">
        <v>2825</v>
      </c>
      <c r="F6" s="344">
        <v>1085502.25</v>
      </c>
      <c r="G6" s="344">
        <v>48170</v>
      </c>
      <c r="H6" s="344">
        <v>163621.47</v>
      </c>
      <c r="I6" s="319">
        <v>499926.79</v>
      </c>
      <c r="J6" s="319">
        <v>390565.3</v>
      </c>
      <c r="K6" s="349"/>
      <c r="L6" s="350">
        <v>0</v>
      </c>
      <c r="M6" s="350">
        <v>253780</v>
      </c>
      <c r="N6" s="350">
        <v>199.63</v>
      </c>
      <c r="O6" s="319">
        <v>89300</v>
      </c>
      <c r="P6"/>
      <c r="Q6" s="319">
        <v>-369380.42</v>
      </c>
      <c r="R6" s="319">
        <v>2169071.4500000002</v>
      </c>
      <c r="S6" s="350">
        <v>1646215.95</v>
      </c>
      <c r="T6" s="349"/>
      <c r="U6" s="350">
        <v>694.68</v>
      </c>
      <c r="V6" s="349"/>
      <c r="W6" s="350">
        <v>1489281.6</v>
      </c>
      <c r="X6" s="350">
        <v>233230</v>
      </c>
      <c r="Y6" s="353">
        <v>2378094.6</v>
      </c>
      <c r="Z6" s="353">
        <v>5250</v>
      </c>
      <c r="AA6" s="353">
        <v>1288</v>
      </c>
      <c r="AB6" s="353">
        <v>658394.84</v>
      </c>
      <c r="AC6" s="353">
        <v>134397.64000000001</v>
      </c>
      <c r="AD6" s="352"/>
      <c r="AE6" s="352"/>
      <c r="AF6" s="353">
        <v>147182</v>
      </c>
      <c r="AG6" s="355">
        <f t="shared" si="1"/>
        <v>1297293.72</v>
      </c>
      <c r="AH6" s="50">
        <f t="shared" si="2"/>
        <v>253979.63</v>
      </c>
      <c r="AI6" s="356">
        <f t="shared" si="3"/>
        <v>1043314.09</v>
      </c>
      <c r="AJ6" s="357">
        <f t="shared" si="4"/>
        <v>3369422.23</v>
      </c>
      <c r="AK6" s="358">
        <f t="shared" si="5"/>
        <v>3324607.08</v>
      </c>
      <c r="AL6" s="56">
        <f t="shared" si="6"/>
        <v>44815.149999999907</v>
      </c>
    </row>
    <row r="7" spans="1:38" ht="14.4" thickBot="1" x14ac:dyDescent="0.3">
      <c r="A7" s="38" t="s">
        <v>362</v>
      </c>
      <c r="B7" s="38" t="s">
        <v>364</v>
      </c>
      <c r="C7" s="63">
        <v>3434</v>
      </c>
      <c r="D7" s="64" t="s">
        <v>686</v>
      </c>
      <c r="E7" t="s">
        <v>2826</v>
      </c>
      <c r="F7" s="344">
        <v>1030272.18</v>
      </c>
      <c r="G7" s="344">
        <v>4835</v>
      </c>
      <c r="H7" s="344">
        <v>211014.2</v>
      </c>
      <c r="I7" s="319">
        <v>350622.17</v>
      </c>
      <c r="J7" s="319">
        <v>300504.21000000002</v>
      </c>
      <c r="K7" s="350">
        <v>0</v>
      </c>
      <c r="L7" s="350">
        <v>0</v>
      </c>
      <c r="M7" s="350">
        <v>421069</v>
      </c>
      <c r="N7" s="350">
        <v>1549.81</v>
      </c>
      <c r="O7"/>
      <c r="P7"/>
      <c r="Q7" s="319">
        <v>1263840.8400000001</v>
      </c>
      <c r="R7" s="319">
        <v>235221.96</v>
      </c>
      <c r="S7" s="350">
        <v>922390.31</v>
      </c>
      <c r="T7" s="349"/>
      <c r="U7" s="350">
        <v>701.07</v>
      </c>
      <c r="V7" s="349"/>
      <c r="W7" s="350">
        <v>1593644.2</v>
      </c>
      <c r="X7" s="350">
        <v>196954</v>
      </c>
      <c r="Y7" s="353">
        <v>1796936.2</v>
      </c>
      <c r="Z7" s="352"/>
      <c r="AA7" s="353">
        <v>3832</v>
      </c>
      <c r="AB7" s="353">
        <v>766810.66</v>
      </c>
      <c r="AC7" s="353">
        <v>129004.57</v>
      </c>
      <c r="AD7" s="352"/>
      <c r="AE7" s="352"/>
      <c r="AF7" s="353">
        <v>41540</v>
      </c>
      <c r="AG7" s="355">
        <f t="shared" si="1"/>
        <v>1246121.3800000001</v>
      </c>
      <c r="AH7" s="50">
        <f t="shared" si="2"/>
        <v>422618.81</v>
      </c>
      <c r="AI7" s="356">
        <f t="shared" si="3"/>
        <v>823502.57000000007</v>
      </c>
      <c r="AJ7" s="357">
        <f t="shared" si="4"/>
        <v>2713689.58</v>
      </c>
      <c r="AK7" s="358">
        <f t="shared" si="5"/>
        <v>2738123.4299999997</v>
      </c>
      <c r="AL7" s="56">
        <f t="shared" si="6"/>
        <v>-24433.849999999627</v>
      </c>
    </row>
    <row r="8" spans="1:38" ht="14.4" thickBot="1" x14ac:dyDescent="0.3">
      <c r="A8" s="38" t="s">
        <v>362</v>
      </c>
      <c r="B8" s="38" t="s">
        <v>364</v>
      </c>
      <c r="C8" s="63">
        <v>3172</v>
      </c>
      <c r="D8" s="64" t="s">
        <v>687</v>
      </c>
      <c r="E8" t="s">
        <v>2827</v>
      </c>
      <c r="F8" s="344">
        <v>840151.32</v>
      </c>
      <c r="G8" s="344">
        <v>91138</v>
      </c>
      <c r="H8" s="344">
        <v>74896.7</v>
      </c>
      <c r="I8" s="319">
        <v>31481.64</v>
      </c>
      <c r="J8" s="319">
        <v>123382.15</v>
      </c>
      <c r="K8" s="350">
        <v>4900</v>
      </c>
      <c r="L8" s="350">
        <v>56327.42</v>
      </c>
      <c r="M8" s="350">
        <v>433815</v>
      </c>
      <c r="N8" s="350">
        <v>2090.71</v>
      </c>
      <c r="O8"/>
      <c r="P8"/>
      <c r="Q8" s="319">
        <v>-1067775.55</v>
      </c>
      <c r="R8" s="319">
        <v>1649277.25</v>
      </c>
      <c r="S8" s="350">
        <v>969053.09</v>
      </c>
      <c r="T8" s="349"/>
      <c r="U8" s="350">
        <v>906.26</v>
      </c>
      <c r="V8" s="349"/>
      <c r="W8" s="350">
        <v>672531.6</v>
      </c>
      <c r="X8" s="350">
        <v>98800</v>
      </c>
      <c r="Y8" s="353">
        <v>822920.6</v>
      </c>
      <c r="Z8" s="352"/>
      <c r="AA8" s="352"/>
      <c r="AB8" s="353">
        <v>797526.53</v>
      </c>
      <c r="AC8" s="353">
        <v>38428.839999999997</v>
      </c>
      <c r="AD8" s="352"/>
      <c r="AE8" s="352"/>
      <c r="AF8" s="352"/>
      <c r="AG8" s="355">
        <f t="shared" si="1"/>
        <v>1006186.0199999999</v>
      </c>
      <c r="AH8" s="50">
        <f t="shared" si="2"/>
        <v>497133.13</v>
      </c>
      <c r="AI8" s="356">
        <f t="shared" si="3"/>
        <v>509052.8899999999</v>
      </c>
      <c r="AJ8" s="357">
        <f t="shared" si="4"/>
        <v>1741290.95</v>
      </c>
      <c r="AK8" s="358">
        <f t="shared" si="5"/>
        <v>1658875.97</v>
      </c>
      <c r="AL8" s="56">
        <f t="shared" si="6"/>
        <v>82414.979999999981</v>
      </c>
    </row>
    <row r="9" spans="1:38" ht="14.4" thickBot="1" x14ac:dyDescent="0.3">
      <c r="A9" s="38" t="s">
        <v>362</v>
      </c>
      <c r="B9" s="38" t="s">
        <v>364</v>
      </c>
      <c r="C9" s="63">
        <v>3172</v>
      </c>
      <c r="D9" s="64" t="s">
        <v>688</v>
      </c>
      <c r="E9" t="s">
        <v>2828</v>
      </c>
      <c r="F9" s="344">
        <v>804514.02</v>
      </c>
      <c r="G9" s="344">
        <v>4004</v>
      </c>
      <c r="H9" s="344">
        <v>165597.32</v>
      </c>
      <c r="I9" s="319">
        <v>233717.61</v>
      </c>
      <c r="J9" s="319">
        <v>335999.43</v>
      </c>
      <c r="K9" s="350">
        <v>0</v>
      </c>
      <c r="L9" s="349"/>
      <c r="M9" s="349"/>
      <c r="N9" s="350">
        <v>674.03</v>
      </c>
      <c r="O9" s="319">
        <v>61650</v>
      </c>
      <c r="P9"/>
      <c r="Q9" s="319">
        <v>126948.67</v>
      </c>
      <c r="R9" s="319">
        <v>991159.3</v>
      </c>
      <c r="S9" s="350">
        <v>892161.49</v>
      </c>
      <c r="T9" s="350">
        <v>46200</v>
      </c>
      <c r="U9" s="350">
        <v>767.4</v>
      </c>
      <c r="V9" s="349"/>
      <c r="W9" s="350">
        <v>896739.9</v>
      </c>
      <c r="X9" s="350">
        <v>159720</v>
      </c>
      <c r="Y9" s="353">
        <v>1183531.8999999999</v>
      </c>
      <c r="Z9" s="352"/>
      <c r="AA9" s="352"/>
      <c r="AB9" s="353">
        <v>319646.89</v>
      </c>
      <c r="AC9" s="353">
        <v>88509.62</v>
      </c>
      <c r="AD9" s="352"/>
      <c r="AE9" s="352"/>
      <c r="AF9" s="353">
        <v>40500</v>
      </c>
      <c r="AG9" s="355">
        <f t="shared" si="1"/>
        <v>974115.34000000008</v>
      </c>
      <c r="AH9" s="50">
        <f t="shared" si="2"/>
        <v>674.03</v>
      </c>
      <c r="AI9" s="356">
        <f t="shared" si="3"/>
        <v>973441.31</v>
      </c>
      <c r="AJ9" s="357">
        <f t="shared" si="4"/>
        <v>1995588.79</v>
      </c>
      <c r="AK9" s="358">
        <f t="shared" si="5"/>
        <v>1632188.4100000001</v>
      </c>
      <c r="AL9" s="56">
        <f t="shared" si="6"/>
        <v>363400.37999999989</v>
      </c>
    </row>
    <row r="10" spans="1:38" ht="14.4" thickBot="1" x14ac:dyDescent="0.3">
      <c r="A10" s="38" t="s">
        <v>362</v>
      </c>
      <c r="B10" s="38" t="s">
        <v>364</v>
      </c>
      <c r="C10" s="63">
        <v>1819</v>
      </c>
      <c r="D10" s="64" t="s">
        <v>689</v>
      </c>
      <c r="E10" t="s">
        <v>2829</v>
      </c>
      <c r="F10" s="344">
        <v>586594.12</v>
      </c>
      <c r="G10" s="344">
        <v>7090</v>
      </c>
      <c r="H10" s="344">
        <v>115700.82</v>
      </c>
      <c r="I10" s="319">
        <v>814573.85</v>
      </c>
      <c r="J10" s="319">
        <v>39400.699999999997</v>
      </c>
      <c r="K10" s="350">
        <v>0</v>
      </c>
      <c r="L10" s="350">
        <v>1894.44</v>
      </c>
      <c r="M10" s="349"/>
      <c r="N10" s="350">
        <v>1259.8900000000001</v>
      </c>
      <c r="O10" s="319">
        <v>292620</v>
      </c>
      <c r="P10"/>
      <c r="Q10" s="319">
        <v>907291.98</v>
      </c>
      <c r="R10" s="319">
        <v>169383.81</v>
      </c>
      <c r="S10" s="350">
        <v>598254.56999999995</v>
      </c>
      <c r="T10" s="349"/>
      <c r="U10" s="350">
        <v>530.19000000000005</v>
      </c>
      <c r="V10" s="349"/>
      <c r="W10" s="350">
        <v>1200236.3</v>
      </c>
      <c r="X10" s="350">
        <v>123700</v>
      </c>
      <c r="Y10" s="353">
        <v>1363036.3</v>
      </c>
      <c r="Z10" s="352"/>
      <c r="AA10" s="352"/>
      <c r="AB10" s="353">
        <v>324611.75</v>
      </c>
      <c r="AC10" s="353">
        <v>43663.64</v>
      </c>
      <c r="AD10" s="352"/>
      <c r="AE10" s="352"/>
      <c r="AF10" s="353">
        <v>500</v>
      </c>
      <c r="AG10" s="355">
        <f t="shared" si="1"/>
        <v>709384.94</v>
      </c>
      <c r="AH10" s="50">
        <f t="shared" si="2"/>
        <v>3154.33</v>
      </c>
      <c r="AI10" s="356">
        <f t="shared" si="3"/>
        <v>706230.61</v>
      </c>
      <c r="AJ10" s="357">
        <f t="shared" si="4"/>
        <v>1922721.06</v>
      </c>
      <c r="AK10" s="358">
        <f t="shared" si="5"/>
        <v>1731811.69</v>
      </c>
      <c r="AL10" s="56">
        <f t="shared" si="6"/>
        <v>190909.37000000011</v>
      </c>
    </row>
    <row r="11" spans="1:38" ht="14.4" thickBot="1" x14ac:dyDescent="0.3">
      <c r="A11" s="38" t="s">
        <v>362</v>
      </c>
      <c r="B11" s="38" t="s">
        <v>364</v>
      </c>
      <c r="C11" s="63">
        <v>6183</v>
      </c>
      <c r="D11" s="64" t="s">
        <v>690</v>
      </c>
      <c r="E11" t="s">
        <v>2830</v>
      </c>
      <c r="F11" s="344">
        <v>1566524.36</v>
      </c>
      <c r="G11" s="344">
        <v>116097</v>
      </c>
      <c r="H11" s="344">
        <v>28117.49</v>
      </c>
      <c r="I11" s="319">
        <v>730377.49</v>
      </c>
      <c r="J11" s="319">
        <v>826220.35</v>
      </c>
      <c r="K11" s="349"/>
      <c r="L11" s="349"/>
      <c r="M11" s="349"/>
      <c r="N11" s="350">
        <v>9</v>
      </c>
      <c r="O11" s="319">
        <v>127750</v>
      </c>
      <c r="P11"/>
      <c r="Q11" s="319">
        <v>2346022.92</v>
      </c>
      <c r="R11" s="319">
        <v>668274.24</v>
      </c>
      <c r="S11" s="350">
        <v>1108142.7</v>
      </c>
      <c r="T11" s="350">
        <v>331000</v>
      </c>
      <c r="U11" s="350">
        <v>2219.52</v>
      </c>
      <c r="V11" s="349"/>
      <c r="W11" s="350">
        <v>2061898.3</v>
      </c>
      <c r="X11" s="350">
        <v>346726</v>
      </c>
      <c r="Y11" s="353">
        <v>2602224.2999999998</v>
      </c>
      <c r="Z11" s="352"/>
      <c r="AA11" s="352"/>
      <c r="AB11" s="353">
        <v>946665.13</v>
      </c>
      <c r="AC11" s="353">
        <v>115816.56</v>
      </c>
      <c r="AD11" s="352"/>
      <c r="AE11" s="352"/>
      <c r="AF11" s="353">
        <v>60000</v>
      </c>
      <c r="AG11" s="355">
        <f t="shared" si="1"/>
        <v>1710738.85</v>
      </c>
      <c r="AH11" s="50">
        <f t="shared" si="2"/>
        <v>9</v>
      </c>
      <c r="AI11" s="356">
        <f t="shared" si="3"/>
        <v>1710729.85</v>
      </c>
      <c r="AJ11" s="357">
        <f t="shared" si="4"/>
        <v>3849986.52</v>
      </c>
      <c r="AK11" s="358">
        <f t="shared" si="5"/>
        <v>3724705.9899999998</v>
      </c>
      <c r="AL11" s="56">
        <f t="shared" si="6"/>
        <v>125280.53000000026</v>
      </c>
    </row>
    <row r="12" spans="1:38" ht="14.4" thickBot="1" x14ac:dyDescent="0.3">
      <c r="A12" s="38" t="s">
        <v>362</v>
      </c>
      <c r="B12" s="38" t="s">
        <v>364</v>
      </c>
      <c r="C12" s="63">
        <v>2360</v>
      </c>
      <c r="D12" s="64" t="s">
        <v>691</v>
      </c>
      <c r="E12" t="s">
        <v>2831</v>
      </c>
      <c r="F12" s="344">
        <v>935565.49</v>
      </c>
      <c r="G12" s="344">
        <v>8257</v>
      </c>
      <c r="H12" s="344">
        <v>64764.7</v>
      </c>
      <c r="I12" s="319">
        <v>753711.12</v>
      </c>
      <c r="J12" s="319">
        <v>248585.72</v>
      </c>
      <c r="K12" s="350">
        <v>0</v>
      </c>
      <c r="L12" s="349"/>
      <c r="M12" s="350">
        <v>29650</v>
      </c>
      <c r="N12" s="350">
        <v>247.02</v>
      </c>
      <c r="O12" s="319">
        <v>8500</v>
      </c>
      <c r="P12"/>
      <c r="Q12" s="319">
        <v>-229681.66</v>
      </c>
      <c r="R12" s="319">
        <v>2102009.77</v>
      </c>
      <c r="S12" s="350">
        <v>792603.64</v>
      </c>
      <c r="T12" s="349"/>
      <c r="U12" s="350">
        <v>869.17</v>
      </c>
      <c r="V12" s="349"/>
      <c r="W12" s="350">
        <v>1476429</v>
      </c>
      <c r="X12" s="350">
        <v>689028</v>
      </c>
      <c r="Y12" s="353">
        <v>2346756</v>
      </c>
      <c r="Z12" s="352"/>
      <c r="AA12" s="352"/>
      <c r="AB12" s="353">
        <v>281357.42</v>
      </c>
      <c r="AC12" s="353">
        <v>122657.49</v>
      </c>
      <c r="AD12" s="352"/>
      <c r="AE12" s="352"/>
      <c r="AF12" s="353">
        <v>108000</v>
      </c>
      <c r="AG12" s="355">
        <f t="shared" si="1"/>
        <v>1008587.19</v>
      </c>
      <c r="AH12" s="50">
        <f t="shared" si="2"/>
        <v>29897.02</v>
      </c>
      <c r="AI12" s="356">
        <f t="shared" si="3"/>
        <v>978690.16999999993</v>
      </c>
      <c r="AJ12" s="357">
        <f t="shared" si="4"/>
        <v>2958929.81</v>
      </c>
      <c r="AK12" s="358">
        <f t="shared" si="5"/>
        <v>2858770.91</v>
      </c>
      <c r="AL12" s="56">
        <f t="shared" si="6"/>
        <v>100158.89999999991</v>
      </c>
    </row>
    <row r="13" spans="1:38" ht="14.4" thickBot="1" x14ac:dyDescent="0.3">
      <c r="A13" s="38" t="s">
        <v>362</v>
      </c>
      <c r="B13" s="38" t="s">
        <v>364</v>
      </c>
      <c r="C13" s="63">
        <v>5028</v>
      </c>
      <c r="D13" s="64" t="s">
        <v>692</v>
      </c>
      <c r="E13" t="s">
        <v>2832</v>
      </c>
      <c r="F13" s="344">
        <v>1126203.69</v>
      </c>
      <c r="G13" s="344">
        <v>27450</v>
      </c>
      <c r="H13" s="344">
        <v>63419.99</v>
      </c>
      <c r="I13" s="319">
        <v>1124193.2</v>
      </c>
      <c r="J13" s="319">
        <v>300742.86</v>
      </c>
      <c r="K13" s="350">
        <v>0</v>
      </c>
      <c r="L13" s="349"/>
      <c r="M13" s="349"/>
      <c r="N13" s="350">
        <v>118.9</v>
      </c>
      <c r="O13" s="319">
        <v>33100</v>
      </c>
      <c r="P13"/>
      <c r="Q13" s="319">
        <v>1141010.6100000001</v>
      </c>
      <c r="R13" s="319">
        <v>1442563.02</v>
      </c>
      <c r="S13" s="350">
        <v>834305.43</v>
      </c>
      <c r="T13" s="350">
        <v>20211.5</v>
      </c>
      <c r="U13" s="350">
        <v>1042.02</v>
      </c>
      <c r="V13" s="349"/>
      <c r="W13" s="350">
        <v>880826.9</v>
      </c>
      <c r="X13" s="350">
        <v>224810</v>
      </c>
      <c r="Y13" s="353">
        <v>1179126.8999999999</v>
      </c>
      <c r="Z13" s="352"/>
      <c r="AA13" s="352"/>
      <c r="AB13" s="353">
        <v>598358.06000000006</v>
      </c>
      <c r="AC13" s="353">
        <v>125993.68</v>
      </c>
      <c r="AD13" s="352"/>
      <c r="AE13" s="352"/>
      <c r="AF13" s="353">
        <v>32500</v>
      </c>
      <c r="AG13" s="355">
        <f t="shared" si="1"/>
        <v>1217073.68</v>
      </c>
      <c r="AH13" s="50">
        <f t="shared" si="2"/>
        <v>118.9</v>
      </c>
      <c r="AI13" s="356">
        <f t="shared" si="3"/>
        <v>1216954.78</v>
      </c>
      <c r="AJ13" s="357">
        <f t="shared" si="4"/>
        <v>1961195.85</v>
      </c>
      <c r="AK13" s="358">
        <f t="shared" si="5"/>
        <v>1935978.64</v>
      </c>
      <c r="AL13" s="56">
        <f t="shared" si="6"/>
        <v>25217.210000000196</v>
      </c>
    </row>
    <row r="14" spans="1:38" ht="14.4" thickBot="1" x14ac:dyDescent="0.3">
      <c r="A14" s="38" t="s">
        <v>362</v>
      </c>
      <c r="B14" s="38" t="s">
        <v>364</v>
      </c>
      <c r="C14" s="63">
        <v>3227</v>
      </c>
      <c r="D14" s="64" t="s">
        <v>693</v>
      </c>
      <c r="E14" t="s">
        <v>2833</v>
      </c>
      <c r="F14" s="344">
        <v>467855.06</v>
      </c>
      <c r="G14" s="344">
        <v>4713</v>
      </c>
      <c r="H14" s="344">
        <v>54587.92</v>
      </c>
      <c r="I14" s="319">
        <v>949771.01</v>
      </c>
      <c r="J14" s="319">
        <v>235348.71</v>
      </c>
      <c r="K14" s="350">
        <v>0</v>
      </c>
      <c r="L14" s="349"/>
      <c r="M14" s="350">
        <v>170490</v>
      </c>
      <c r="N14" s="350">
        <v>1289.6099999999999</v>
      </c>
      <c r="O14" s="319">
        <v>150400</v>
      </c>
      <c r="P14"/>
      <c r="Q14" s="319">
        <v>911671.91</v>
      </c>
      <c r="R14" s="319">
        <v>484200</v>
      </c>
      <c r="S14" s="350">
        <v>759587.64</v>
      </c>
      <c r="T14" s="350">
        <v>44600</v>
      </c>
      <c r="U14" s="350">
        <v>444.28</v>
      </c>
      <c r="V14" s="349"/>
      <c r="W14" s="350">
        <v>1358216.1</v>
      </c>
      <c r="X14" s="350">
        <v>231150</v>
      </c>
      <c r="Y14" s="353">
        <v>1570802.1</v>
      </c>
      <c r="Z14" s="352"/>
      <c r="AA14" s="352"/>
      <c r="AB14" s="353">
        <v>736688.61</v>
      </c>
      <c r="AC14" s="353">
        <v>91783.13</v>
      </c>
      <c r="AD14" s="352"/>
      <c r="AE14" s="352"/>
      <c r="AF14" s="353">
        <v>500</v>
      </c>
      <c r="AG14" s="355">
        <f t="shared" si="1"/>
        <v>527155.98</v>
      </c>
      <c r="AH14" s="50">
        <f t="shared" si="2"/>
        <v>171779.61</v>
      </c>
      <c r="AI14" s="356">
        <f t="shared" si="3"/>
        <v>355376.37</v>
      </c>
      <c r="AJ14" s="357">
        <f t="shared" si="4"/>
        <v>2393998.02</v>
      </c>
      <c r="AK14" s="358">
        <f t="shared" si="5"/>
        <v>2399773.84</v>
      </c>
      <c r="AL14" s="56">
        <f t="shared" si="6"/>
        <v>-5775.8199999998324</v>
      </c>
    </row>
    <row r="15" spans="1:38" ht="14.4" thickBot="1" x14ac:dyDescent="0.3">
      <c r="A15" s="38" t="s">
        <v>362</v>
      </c>
      <c r="B15" s="38" t="s">
        <v>364</v>
      </c>
      <c r="C15" s="63">
        <v>5146</v>
      </c>
      <c r="D15" s="64" t="s">
        <v>694</v>
      </c>
      <c r="E15" t="s">
        <v>2834</v>
      </c>
      <c r="F15" s="344">
        <v>1402854.34</v>
      </c>
      <c r="G15" s="344">
        <v>28192</v>
      </c>
      <c r="H15" s="344">
        <v>140518.34</v>
      </c>
      <c r="I15" s="319">
        <v>464213.13</v>
      </c>
      <c r="J15" s="319">
        <v>357159.08</v>
      </c>
      <c r="K15" s="350">
        <v>44885</v>
      </c>
      <c r="L15" s="350">
        <v>4709.68</v>
      </c>
      <c r="M15" s="350">
        <v>90000</v>
      </c>
      <c r="N15" s="350">
        <v>79</v>
      </c>
      <c r="O15" s="319">
        <v>221941</v>
      </c>
      <c r="P15"/>
      <c r="Q15" s="319">
        <v>251884.68</v>
      </c>
      <c r="R15" s="319">
        <v>1884119.29</v>
      </c>
      <c r="S15" s="350">
        <v>1278872.49</v>
      </c>
      <c r="T15" s="349"/>
      <c r="U15" s="350">
        <v>1521.65</v>
      </c>
      <c r="V15" s="349"/>
      <c r="W15" s="350">
        <v>1457537</v>
      </c>
      <c r="X15" s="350">
        <v>166000</v>
      </c>
      <c r="Y15" s="353">
        <v>1747713</v>
      </c>
      <c r="Z15" s="353">
        <v>3240</v>
      </c>
      <c r="AA15" s="353">
        <v>3218</v>
      </c>
      <c r="AB15" s="353">
        <v>1065706.45</v>
      </c>
      <c r="AC15" s="353">
        <v>98735.45</v>
      </c>
      <c r="AD15" s="352"/>
      <c r="AE15" s="352"/>
      <c r="AF15" s="353">
        <v>90000</v>
      </c>
      <c r="AG15" s="355">
        <f t="shared" si="1"/>
        <v>1571564.6800000002</v>
      </c>
      <c r="AH15" s="50">
        <f t="shared" si="2"/>
        <v>139673.68</v>
      </c>
      <c r="AI15" s="356">
        <f t="shared" si="3"/>
        <v>1431891.0000000002</v>
      </c>
      <c r="AJ15" s="357">
        <f t="shared" si="4"/>
        <v>2903931.1399999997</v>
      </c>
      <c r="AK15" s="358">
        <f t="shared" si="5"/>
        <v>3008612.9000000004</v>
      </c>
      <c r="AL15" s="56">
        <f t="shared" si="6"/>
        <v>-104681.76000000071</v>
      </c>
    </row>
    <row r="16" spans="1:38" ht="14.4" thickBot="1" x14ac:dyDescent="0.3">
      <c r="A16" s="38" t="s">
        <v>362</v>
      </c>
      <c r="B16" s="38" t="s">
        <v>364</v>
      </c>
      <c r="C16" s="63">
        <v>3255</v>
      </c>
      <c r="D16" s="64" t="s">
        <v>695</v>
      </c>
      <c r="E16" t="s">
        <v>2835</v>
      </c>
      <c r="F16" s="344">
        <v>419201.71</v>
      </c>
      <c r="G16" s="344">
        <v>19000</v>
      </c>
      <c r="H16" s="344">
        <v>77149</v>
      </c>
      <c r="I16" s="319">
        <v>610205.1</v>
      </c>
      <c r="J16" s="319">
        <v>268104.48</v>
      </c>
      <c r="K16" s="350">
        <v>0</v>
      </c>
      <c r="L16" s="349"/>
      <c r="M16" s="349"/>
      <c r="N16" s="350">
        <v>555.74</v>
      </c>
      <c r="O16" s="319">
        <v>190115</v>
      </c>
      <c r="P16"/>
      <c r="Q16" s="319">
        <v>-1154754.45</v>
      </c>
      <c r="R16" s="319">
        <v>2403607</v>
      </c>
      <c r="S16" s="350">
        <v>717685.24</v>
      </c>
      <c r="T16" s="349"/>
      <c r="U16" s="350">
        <v>427.58</v>
      </c>
      <c r="V16" s="349"/>
      <c r="W16" s="350">
        <v>1589652.8</v>
      </c>
      <c r="X16" s="350">
        <v>160476</v>
      </c>
      <c r="Y16" s="353">
        <v>1833111.8</v>
      </c>
      <c r="Z16" s="352"/>
      <c r="AA16" s="352"/>
      <c r="AB16" s="353">
        <v>532946.99</v>
      </c>
      <c r="AC16" s="353">
        <v>122545.83</v>
      </c>
      <c r="AD16" s="352"/>
      <c r="AE16" s="352"/>
      <c r="AF16" s="353">
        <v>25500</v>
      </c>
      <c r="AG16" s="355">
        <f t="shared" si="1"/>
        <v>515350.71</v>
      </c>
      <c r="AH16" s="50">
        <f t="shared" si="2"/>
        <v>555.74</v>
      </c>
      <c r="AI16" s="356">
        <f t="shared" si="3"/>
        <v>514794.97000000003</v>
      </c>
      <c r="AJ16" s="357">
        <f t="shared" si="4"/>
        <v>2468241.62</v>
      </c>
      <c r="AK16" s="358">
        <f t="shared" si="5"/>
        <v>2514104.62</v>
      </c>
      <c r="AL16" s="56">
        <f t="shared" si="6"/>
        <v>-45863</v>
      </c>
    </row>
    <row r="17" spans="1:38" ht="14.4" thickBot="1" x14ac:dyDescent="0.3">
      <c r="A17" s="38" t="s">
        <v>362</v>
      </c>
      <c r="B17" s="38" t="s">
        <v>364</v>
      </c>
      <c r="C17" s="63">
        <v>4631</v>
      </c>
      <c r="D17" s="64" t="s">
        <v>696</v>
      </c>
      <c r="E17" t="s">
        <v>2836</v>
      </c>
      <c r="F17" s="344">
        <v>1201323.73</v>
      </c>
      <c r="G17" s="344">
        <v>0</v>
      </c>
      <c r="H17" s="344">
        <v>217670.52</v>
      </c>
      <c r="I17" s="319">
        <v>372260.67</v>
      </c>
      <c r="J17" s="319">
        <v>272782.5</v>
      </c>
      <c r="K17" s="350">
        <v>0</v>
      </c>
      <c r="L17" s="350">
        <v>3</v>
      </c>
      <c r="M17" s="349"/>
      <c r="N17" s="350">
        <v>1736.48</v>
      </c>
      <c r="O17" s="319">
        <v>281635</v>
      </c>
      <c r="P17"/>
      <c r="Q17" s="319">
        <v>-872409.94</v>
      </c>
      <c r="R17" s="319">
        <v>2696435.34</v>
      </c>
      <c r="S17" s="350">
        <v>808608.02</v>
      </c>
      <c r="T17" s="350">
        <v>150000</v>
      </c>
      <c r="U17" s="350">
        <v>1372.77</v>
      </c>
      <c r="V17" s="349"/>
      <c r="W17" s="350">
        <v>1552031.2</v>
      </c>
      <c r="X17" s="350">
        <v>182439</v>
      </c>
      <c r="Y17" s="353">
        <v>1797247.2</v>
      </c>
      <c r="Z17" s="352"/>
      <c r="AA17" s="352"/>
      <c r="AB17" s="353">
        <v>683048.69</v>
      </c>
      <c r="AC17" s="353">
        <v>131636.96</v>
      </c>
      <c r="AD17" s="352"/>
      <c r="AE17" s="352"/>
      <c r="AF17" s="353">
        <v>125880.6</v>
      </c>
      <c r="AG17" s="355">
        <f t="shared" si="1"/>
        <v>1418994.25</v>
      </c>
      <c r="AH17" s="50">
        <f t="shared" si="2"/>
        <v>1739.48</v>
      </c>
      <c r="AI17" s="356">
        <f t="shared" si="3"/>
        <v>1417254.77</v>
      </c>
      <c r="AJ17" s="357">
        <f t="shared" si="4"/>
        <v>2694450.99</v>
      </c>
      <c r="AK17" s="358">
        <f t="shared" si="5"/>
        <v>2737813.4499999997</v>
      </c>
      <c r="AL17" s="56">
        <f t="shared" si="6"/>
        <v>-43362.459999999497</v>
      </c>
    </row>
    <row r="18" spans="1:38" ht="14.4" thickBot="1" x14ac:dyDescent="0.3">
      <c r="A18" s="38" t="s">
        <v>362</v>
      </c>
      <c r="B18" s="38" t="s">
        <v>364</v>
      </c>
      <c r="C18" s="63">
        <v>4306</v>
      </c>
      <c r="D18" s="64" t="s">
        <v>697</v>
      </c>
      <c r="E18" t="s">
        <v>2837</v>
      </c>
      <c r="F18" s="344">
        <v>944759.68</v>
      </c>
      <c r="G18" s="344">
        <v>9480</v>
      </c>
      <c r="H18" s="344">
        <v>85690.25</v>
      </c>
      <c r="I18" s="319">
        <v>774071.81</v>
      </c>
      <c r="J18" s="319">
        <v>357627.21</v>
      </c>
      <c r="K18" s="350">
        <v>21000</v>
      </c>
      <c r="L18" s="350">
        <v>11380</v>
      </c>
      <c r="M18" s="350">
        <v>125000</v>
      </c>
      <c r="N18" s="350">
        <v>76.2</v>
      </c>
      <c r="O18" s="319">
        <v>289090</v>
      </c>
      <c r="P18"/>
      <c r="Q18" s="319">
        <v>-658708.49</v>
      </c>
      <c r="R18" s="319">
        <v>2510757.66</v>
      </c>
      <c r="S18" s="350">
        <v>973445.55</v>
      </c>
      <c r="T18" s="349"/>
      <c r="U18" s="350">
        <v>657.04</v>
      </c>
      <c r="V18" s="349"/>
      <c r="W18" s="350">
        <v>1614062</v>
      </c>
      <c r="X18" s="350">
        <v>366330</v>
      </c>
      <c r="Y18" s="353">
        <v>2142252</v>
      </c>
      <c r="Z18" s="352"/>
      <c r="AA18" s="353">
        <v>192</v>
      </c>
      <c r="AB18" s="353">
        <v>720930.72</v>
      </c>
      <c r="AC18" s="353">
        <v>196698.29</v>
      </c>
      <c r="AD18" s="352"/>
      <c r="AE18" s="352"/>
      <c r="AF18" s="353">
        <v>21388</v>
      </c>
      <c r="AG18" s="355">
        <f t="shared" si="1"/>
        <v>1039929.93</v>
      </c>
      <c r="AH18" s="50">
        <f t="shared" si="2"/>
        <v>157456.20000000001</v>
      </c>
      <c r="AI18" s="356">
        <f t="shared" si="3"/>
        <v>882473.73</v>
      </c>
      <c r="AJ18" s="357">
        <f t="shared" si="4"/>
        <v>2954494.59</v>
      </c>
      <c r="AK18" s="358">
        <f t="shared" si="5"/>
        <v>3081461.01</v>
      </c>
      <c r="AL18" s="56">
        <f t="shared" si="6"/>
        <v>-126966.41999999993</v>
      </c>
    </row>
    <row r="19" spans="1:38" ht="14.4" thickBot="1" x14ac:dyDescent="0.3">
      <c r="A19" s="38" t="s">
        <v>362</v>
      </c>
      <c r="B19" s="38" t="s">
        <v>364</v>
      </c>
      <c r="C19" s="63">
        <v>5667</v>
      </c>
      <c r="D19" s="64" t="s">
        <v>698</v>
      </c>
      <c r="E19" t="s">
        <v>2838</v>
      </c>
      <c r="F19" s="344">
        <v>1156482.1399999999</v>
      </c>
      <c r="G19" s="344">
        <v>0</v>
      </c>
      <c r="H19" s="344">
        <v>52447.23</v>
      </c>
      <c r="I19" s="319">
        <v>1006768.51</v>
      </c>
      <c r="J19" s="319">
        <v>878202.77</v>
      </c>
      <c r="K19" s="350">
        <v>0</v>
      </c>
      <c r="L19" s="350">
        <v>0</v>
      </c>
      <c r="M19" s="349"/>
      <c r="N19" s="350">
        <v>2271.2800000000002</v>
      </c>
      <c r="O19" s="319">
        <v>361453</v>
      </c>
      <c r="P19"/>
      <c r="Q19" s="319">
        <v>2274340.4</v>
      </c>
      <c r="R19" s="319">
        <v>684118.79</v>
      </c>
      <c r="S19" s="350">
        <v>724392.79</v>
      </c>
      <c r="T19" s="349"/>
      <c r="U19" s="350">
        <v>1377.45</v>
      </c>
      <c r="V19" s="349"/>
      <c r="W19" s="350">
        <v>836927</v>
      </c>
      <c r="X19" s="350">
        <v>258890</v>
      </c>
      <c r="Y19" s="353">
        <v>1139566</v>
      </c>
      <c r="Z19" s="353">
        <v>19230</v>
      </c>
      <c r="AA19" s="353">
        <v>24035</v>
      </c>
      <c r="AB19" s="353">
        <v>557284.62</v>
      </c>
      <c r="AC19" s="353">
        <v>240754.44</v>
      </c>
      <c r="AD19" s="352"/>
      <c r="AE19" s="352"/>
      <c r="AF19" s="353">
        <v>69000</v>
      </c>
      <c r="AG19" s="355">
        <f t="shared" si="1"/>
        <v>1208929.3699999999</v>
      </c>
      <c r="AH19" s="50">
        <f t="shared" si="2"/>
        <v>2271.2800000000002</v>
      </c>
      <c r="AI19" s="356">
        <f t="shared" si="3"/>
        <v>1206658.0899999999</v>
      </c>
      <c r="AJ19" s="357">
        <f t="shared" si="4"/>
        <v>1821587.24</v>
      </c>
      <c r="AK19" s="358">
        <f t="shared" si="5"/>
        <v>2049870.06</v>
      </c>
      <c r="AL19" s="56">
        <f t="shared" si="6"/>
        <v>-228282.82000000007</v>
      </c>
    </row>
    <row r="20" spans="1:38" ht="14.4" thickBot="1" x14ac:dyDescent="0.3">
      <c r="A20" s="38" t="s">
        <v>362</v>
      </c>
      <c r="B20" s="38" t="s">
        <v>364</v>
      </c>
      <c r="C20" s="63">
        <v>1990</v>
      </c>
      <c r="D20" s="64" t="s">
        <v>699</v>
      </c>
      <c r="E20" t="s">
        <v>2839</v>
      </c>
      <c r="F20" s="344">
        <v>532316.63</v>
      </c>
      <c r="G20" s="344">
        <v>1690</v>
      </c>
      <c r="H20" s="344">
        <v>84653.57</v>
      </c>
      <c r="I20" s="319">
        <v>408532.87</v>
      </c>
      <c r="J20" s="319">
        <v>134808.71</v>
      </c>
      <c r="K20" s="349"/>
      <c r="L20" s="349"/>
      <c r="M20" s="350">
        <v>104070</v>
      </c>
      <c r="N20" s="350">
        <v>524.42999999999995</v>
      </c>
      <c r="O20"/>
      <c r="P20"/>
      <c r="Q20" s="319">
        <v>-9063.74</v>
      </c>
      <c r="R20" s="319">
        <v>865361.67</v>
      </c>
      <c r="S20" s="350">
        <v>724670.94</v>
      </c>
      <c r="T20" s="350">
        <v>145650</v>
      </c>
      <c r="U20" s="350">
        <v>403.76</v>
      </c>
      <c r="V20" s="349"/>
      <c r="W20" s="350">
        <v>1127504</v>
      </c>
      <c r="X20" s="350">
        <v>127550</v>
      </c>
      <c r="Y20" s="353">
        <v>1349407</v>
      </c>
      <c r="Z20" s="353">
        <v>560</v>
      </c>
      <c r="AA20" s="353">
        <v>4448</v>
      </c>
      <c r="AB20" s="353">
        <v>498879.35</v>
      </c>
      <c r="AC20" s="353">
        <v>70874.929999999993</v>
      </c>
      <c r="AD20" s="352"/>
      <c r="AE20" s="352"/>
      <c r="AF20" s="353">
        <v>500</v>
      </c>
      <c r="AG20" s="355">
        <f t="shared" si="1"/>
        <v>618660.19999999995</v>
      </c>
      <c r="AH20" s="50">
        <f t="shared" si="2"/>
        <v>104594.43</v>
      </c>
      <c r="AI20" s="356">
        <f t="shared" si="3"/>
        <v>514065.76999999996</v>
      </c>
      <c r="AJ20" s="357">
        <f t="shared" si="4"/>
        <v>2125778.7000000002</v>
      </c>
      <c r="AK20" s="358">
        <f t="shared" si="5"/>
        <v>1924669.28</v>
      </c>
      <c r="AL20" s="56">
        <f t="shared" si="6"/>
        <v>201109.42000000016</v>
      </c>
    </row>
    <row r="21" spans="1:38" ht="14.4" thickBot="1" x14ac:dyDescent="0.3">
      <c r="A21" s="38" t="s">
        <v>362</v>
      </c>
      <c r="B21" s="38" t="s">
        <v>364</v>
      </c>
      <c r="C21" s="63">
        <v>2504</v>
      </c>
      <c r="D21" s="64" t="s">
        <v>700</v>
      </c>
      <c r="E21" t="s">
        <v>2840</v>
      </c>
      <c r="F21" s="344">
        <v>601650.92000000004</v>
      </c>
      <c r="G21" s="344">
        <v>25630.25</v>
      </c>
      <c r="H21" s="344">
        <v>59186.29</v>
      </c>
      <c r="I21" s="319">
        <v>465905.03</v>
      </c>
      <c r="J21" s="319">
        <v>338966.25</v>
      </c>
      <c r="K21" s="350">
        <v>0</v>
      </c>
      <c r="L21" s="349"/>
      <c r="M21" s="349"/>
      <c r="N21" s="350">
        <v>591.26</v>
      </c>
      <c r="O21" s="319">
        <v>80600</v>
      </c>
      <c r="P21"/>
      <c r="Q21" s="319">
        <v>-296631.08</v>
      </c>
      <c r="R21" s="319">
        <v>1709584.67</v>
      </c>
      <c r="S21" s="350">
        <v>524458.13</v>
      </c>
      <c r="T21" s="349"/>
      <c r="U21" s="350">
        <v>538.9</v>
      </c>
      <c r="V21" s="349"/>
      <c r="W21" s="350">
        <v>1127194</v>
      </c>
      <c r="X21" s="350">
        <v>87600</v>
      </c>
      <c r="Y21" s="353">
        <v>1311790</v>
      </c>
      <c r="Z21" s="352"/>
      <c r="AA21" s="352"/>
      <c r="AB21" s="353">
        <v>270621.15999999997</v>
      </c>
      <c r="AC21" s="353">
        <v>139685.98000000001</v>
      </c>
      <c r="AD21" s="352"/>
      <c r="AE21" s="352"/>
      <c r="AF21" s="353">
        <v>20500</v>
      </c>
      <c r="AG21" s="355">
        <f t="shared" si="1"/>
        <v>686467.46000000008</v>
      </c>
      <c r="AH21" s="50">
        <f t="shared" si="2"/>
        <v>591.26</v>
      </c>
      <c r="AI21" s="356">
        <f t="shared" si="3"/>
        <v>685876.20000000007</v>
      </c>
      <c r="AJ21" s="357">
        <f t="shared" si="4"/>
        <v>1739791.03</v>
      </c>
      <c r="AK21" s="358">
        <f t="shared" si="5"/>
        <v>1742597.14</v>
      </c>
      <c r="AL21" s="56">
        <f t="shared" si="6"/>
        <v>-2806.1099999998696</v>
      </c>
    </row>
    <row r="22" spans="1:38" ht="14.4" thickBot="1" x14ac:dyDescent="0.3">
      <c r="A22" s="38" t="s">
        <v>362</v>
      </c>
      <c r="B22" s="38" t="s">
        <v>364</v>
      </c>
      <c r="C22" s="63">
        <v>2869</v>
      </c>
      <c r="D22" s="64" t="s">
        <v>701</v>
      </c>
      <c r="E22" t="s">
        <v>2944</v>
      </c>
      <c r="F22" s="344">
        <v>814957.84</v>
      </c>
      <c r="G22" s="344">
        <v>40349.25</v>
      </c>
      <c r="H22" s="344">
        <v>106318.78</v>
      </c>
      <c r="I22" s="319">
        <v>581703.25</v>
      </c>
      <c r="J22" s="319">
        <v>306565.46999999997</v>
      </c>
      <c r="K22" s="349"/>
      <c r="L22" s="350">
        <v>0</v>
      </c>
      <c r="M22" s="350">
        <v>280442</v>
      </c>
      <c r="N22" s="350">
        <v>148</v>
      </c>
      <c r="O22"/>
      <c r="P22"/>
      <c r="Q22" s="319">
        <v>-937366.48</v>
      </c>
      <c r="R22" s="319">
        <v>2287426.9300000002</v>
      </c>
      <c r="S22" s="350">
        <v>733219.8</v>
      </c>
      <c r="T22" s="349"/>
      <c r="U22" s="350">
        <v>358.2</v>
      </c>
      <c r="V22" s="349"/>
      <c r="W22" s="350">
        <v>803161</v>
      </c>
      <c r="X22" s="350">
        <v>125010</v>
      </c>
      <c r="Y22" s="353">
        <v>928271</v>
      </c>
      <c r="Z22" s="352"/>
      <c r="AA22" s="353">
        <v>15296.59</v>
      </c>
      <c r="AB22" s="353">
        <v>347828.52</v>
      </c>
      <c r="AC22" s="353">
        <v>151108.75</v>
      </c>
      <c r="AD22" s="352"/>
      <c r="AE22" s="352"/>
      <c r="AF22" s="352"/>
      <c r="AG22" s="355">
        <f t="shared" si="1"/>
        <v>961625.87</v>
      </c>
      <c r="AH22" s="50">
        <f t="shared" si="2"/>
        <v>280590</v>
      </c>
      <c r="AI22" s="356">
        <f t="shared" si="3"/>
        <v>681035.87</v>
      </c>
      <c r="AJ22" s="357">
        <f t="shared" si="4"/>
        <v>1661749</v>
      </c>
      <c r="AK22" s="358">
        <f t="shared" si="5"/>
        <v>1442504.8599999999</v>
      </c>
      <c r="AL22" s="56">
        <f t="shared" si="6"/>
        <v>219244.14000000013</v>
      </c>
    </row>
    <row r="23" spans="1:38" ht="14.4" thickBot="1" x14ac:dyDescent="0.3">
      <c r="A23" s="38" t="s">
        <v>367</v>
      </c>
      <c r="B23" s="38" t="s">
        <v>368</v>
      </c>
      <c r="C23" s="63">
        <v>1771</v>
      </c>
      <c r="D23" s="64" t="s">
        <v>702</v>
      </c>
      <c r="E23" t="s">
        <v>2841</v>
      </c>
      <c r="F23" s="344">
        <v>238440.19</v>
      </c>
      <c r="G23" s="344">
        <v>0</v>
      </c>
      <c r="H23" s="344">
        <v>56804.55</v>
      </c>
      <c r="I23" s="319">
        <v>701645.21</v>
      </c>
      <c r="J23" s="319">
        <v>163861.79999999999</v>
      </c>
      <c r="K23" s="350">
        <v>0</v>
      </c>
      <c r="L23" s="349"/>
      <c r="M23" s="350">
        <v>80000</v>
      </c>
      <c r="N23" s="350">
        <v>595</v>
      </c>
      <c r="O23"/>
      <c r="P23"/>
      <c r="Q23" s="319">
        <v>-942162.13</v>
      </c>
      <c r="R23" s="319">
        <v>2091979.99</v>
      </c>
      <c r="S23" s="350">
        <v>500715.67</v>
      </c>
      <c r="T23" s="349"/>
      <c r="U23" s="350">
        <v>347.74</v>
      </c>
      <c r="V23" s="349"/>
      <c r="W23" s="350">
        <v>344172</v>
      </c>
      <c r="X23" s="350">
        <v>12000</v>
      </c>
      <c r="Y23" s="353">
        <v>471085.6</v>
      </c>
      <c r="Z23" s="352"/>
      <c r="AA23" s="352"/>
      <c r="AB23" s="353">
        <v>289517.46999999997</v>
      </c>
      <c r="AC23" s="353">
        <v>166293.45000000001</v>
      </c>
      <c r="AD23" s="352"/>
      <c r="AE23" s="352"/>
      <c r="AF23" s="352"/>
      <c r="AG23" s="355">
        <f t="shared" si="1"/>
        <v>295244.74</v>
      </c>
      <c r="AH23" s="50">
        <f t="shared" si="2"/>
        <v>80595</v>
      </c>
      <c r="AI23" s="356">
        <f t="shared" si="3"/>
        <v>214649.74</v>
      </c>
      <c r="AJ23" s="357">
        <f t="shared" si="4"/>
        <v>857235.40999999992</v>
      </c>
      <c r="AK23" s="358">
        <f t="shared" si="5"/>
        <v>926896.52</v>
      </c>
      <c r="AL23" s="56">
        <f t="shared" si="6"/>
        <v>-69661.110000000102</v>
      </c>
    </row>
    <row r="24" spans="1:38" ht="14.4" thickBot="1" x14ac:dyDescent="0.3">
      <c r="A24" s="38" t="s">
        <v>367</v>
      </c>
      <c r="B24" s="38" t="s">
        <v>368</v>
      </c>
      <c r="C24" s="63">
        <v>5076</v>
      </c>
      <c r="D24" s="64" t="s">
        <v>703</v>
      </c>
      <c r="E24" t="s">
        <v>2842</v>
      </c>
      <c r="F24" s="344">
        <v>1178744.6100000001</v>
      </c>
      <c r="G24" s="344">
        <v>321651.7</v>
      </c>
      <c r="H24" s="344">
        <v>43751.07</v>
      </c>
      <c r="I24" s="319">
        <v>570975.44999999995</v>
      </c>
      <c r="J24" s="319">
        <v>156020.98000000001</v>
      </c>
      <c r="K24" s="350">
        <v>0</v>
      </c>
      <c r="L24" s="350">
        <v>25063.72</v>
      </c>
      <c r="M24" s="350">
        <v>15744</v>
      </c>
      <c r="N24" s="350">
        <v>548.6</v>
      </c>
      <c r="O24" s="319">
        <v>64445</v>
      </c>
      <c r="P24"/>
      <c r="Q24" s="319">
        <v>1428704</v>
      </c>
      <c r="R24"/>
      <c r="S24" s="350">
        <v>1264128.7</v>
      </c>
      <c r="T24" s="349"/>
      <c r="U24" s="350">
        <v>1220.71</v>
      </c>
      <c r="V24" s="349"/>
      <c r="W24" s="350">
        <v>1189329.2</v>
      </c>
      <c r="X24" s="350">
        <v>458056.65</v>
      </c>
      <c r="Y24" s="353">
        <v>1391424.56</v>
      </c>
      <c r="Z24" s="353">
        <v>1400</v>
      </c>
      <c r="AA24" s="352"/>
      <c r="AB24" s="353">
        <v>619979.78</v>
      </c>
      <c r="AC24" s="353">
        <v>162442.43</v>
      </c>
      <c r="AD24" s="352"/>
      <c r="AE24" s="352"/>
      <c r="AF24" s="353">
        <v>850</v>
      </c>
      <c r="AG24" s="355">
        <f t="shared" si="1"/>
        <v>1544147.3800000001</v>
      </c>
      <c r="AH24" s="50">
        <f t="shared" si="2"/>
        <v>41356.32</v>
      </c>
      <c r="AI24" s="356">
        <f t="shared" si="3"/>
        <v>1502791.06</v>
      </c>
      <c r="AJ24" s="357">
        <f t="shared" si="4"/>
        <v>2912735.26</v>
      </c>
      <c r="AK24" s="358">
        <f t="shared" si="5"/>
        <v>2176096.77</v>
      </c>
      <c r="AL24" s="56">
        <f t="shared" si="6"/>
        <v>736638.48999999976</v>
      </c>
    </row>
    <row r="25" spans="1:38" ht="14.4" thickBot="1" x14ac:dyDescent="0.3">
      <c r="A25" s="38" t="s">
        <v>367</v>
      </c>
      <c r="B25" s="38" t="s">
        <v>368</v>
      </c>
      <c r="C25" s="63">
        <v>1132</v>
      </c>
      <c r="D25" s="64" t="s">
        <v>704</v>
      </c>
      <c r="E25" t="s">
        <v>2843</v>
      </c>
      <c r="F25" s="344">
        <v>169450.91</v>
      </c>
      <c r="G25" s="344">
        <v>0</v>
      </c>
      <c r="H25" s="344">
        <v>36077.56</v>
      </c>
      <c r="I25" s="319">
        <v>950440.45</v>
      </c>
      <c r="J25" s="319">
        <v>252317.3</v>
      </c>
      <c r="K25" s="349"/>
      <c r="L25" s="350">
        <v>1589.24</v>
      </c>
      <c r="M25" s="349"/>
      <c r="N25" s="350">
        <v>1578.5</v>
      </c>
      <c r="O25"/>
      <c r="P25"/>
      <c r="Q25" s="319">
        <v>-304877.09000000003</v>
      </c>
      <c r="R25" s="319">
        <v>1967042.37</v>
      </c>
      <c r="S25" s="350">
        <v>526636.64</v>
      </c>
      <c r="T25" s="349"/>
      <c r="U25" s="350">
        <v>251.18</v>
      </c>
      <c r="V25" s="349"/>
      <c r="W25" s="350">
        <v>1681276</v>
      </c>
      <c r="X25" s="350">
        <v>12000</v>
      </c>
      <c r="Y25" s="353">
        <v>2021616</v>
      </c>
      <c r="Z25" s="352"/>
      <c r="AA25" s="353">
        <v>17420</v>
      </c>
      <c r="AB25" s="353">
        <v>314229.05</v>
      </c>
      <c r="AC25" s="353">
        <v>123250.57</v>
      </c>
      <c r="AD25" s="352"/>
      <c r="AE25" s="352"/>
      <c r="AF25" s="353">
        <v>695</v>
      </c>
      <c r="AG25" s="355">
        <f t="shared" si="1"/>
        <v>205528.47</v>
      </c>
      <c r="AH25" s="50">
        <f t="shared" si="2"/>
        <v>3167.74</v>
      </c>
      <c r="AI25" s="356">
        <f t="shared" si="3"/>
        <v>202360.73</v>
      </c>
      <c r="AJ25" s="357">
        <f t="shared" si="4"/>
        <v>2220163.8200000003</v>
      </c>
      <c r="AK25" s="358">
        <f t="shared" si="5"/>
        <v>2477210.6199999996</v>
      </c>
      <c r="AL25" s="56">
        <f t="shared" si="6"/>
        <v>-257046.79999999935</v>
      </c>
    </row>
    <row r="26" spans="1:38" ht="14.4" thickBot="1" x14ac:dyDescent="0.3">
      <c r="A26" s="38" t="s">
        <v>367</v>
      </c>
      <c r="B26" s="38" t="s">
        <v>368</v>
      </c>
      <c r="C26" s="63">
        <v>2987</v>
      </c>
      <c r="D26" s="64" t="s">
        <v>705</v>
      </c>
      <c r="E26" t="s">
        <v>2844</v>
      </c>
      <c r="F26" s="344">
        <v>330368.31</v>
      </c>
      <c r="G26" s="344">
        <v>0</v>
      </c>
      <c r="H26" s="344">
        <v>40233.64</v>
      </c>
      <c r="I26" s="319">
        <v>506176.83</v>
      </c>
      <c r="J26" s="319">
        <v>103371.72</v>
      </c>
      <c r="K26" s="350">
        <v>0</v>
      </c>
      <c r="L26" s="349"/>
      <c r="M26" s="349"/>
      <c r="N26" s="350">
        <v>767.2</v>
      </c>
      <c r="O26"/>
      <c r="P26"/>
      <c r="Q26" s="319">
        <v>-91293.68</v>
      </c>
      <c r="R26" s="319">
        <v>1301651.56</v>
      </c>
      <c r="S26" s="350">
        <v>520651.23</v>
      </c>
      <c r="T26" s="349"/>
      <c r="U26" s="350">
        <v>525.45000000000005</v>
      </c>
      <c r="V26" s="349"/>
      <c r="W26" s="349"/>
      <c r="X26" s="350">
        <v>22500</v>
      </c>
      <c r="Y26" s="353">
        <v>174494.3</v>
      </c>
      <c r="Z26" s="352"/>
      <c r="AA26" s="352"/>
      <c r="AB26" s="353">
        <v>439092.74</v>
      </c>
      <c r="AC26" s="353">
        <v>148609.32</v>
      </c>
      <c r="AD26" s="352"/>
      <c r="AE26" s="352"/>
      <c r="AF26" s="353">
        <v>12454.9</v>
      </c>
      <c r="AG26" s="355">
        <f t="shared" si="1"/>
        <v>370601.95</v>
      </c>
      <c r="AH26" s="50">
        <f t="shared" si="2"/>
        <v>767.2</v>
      </c>
      <c r="AI26" s="356">
        <f t="shared" si="3"/>
        <v>369834.75</v>
      </c>
      <c r="AJ26" s="357">
        <f t="shared" si="4"/>
        <v>543676.67999999993</v>
      </c>
      <c r="AK26" s="358">
        <f t="shared" si="5"/>
        <v>774651.26000000013</v>
      </c>
      <c r="AL26" s="56">
        <f t="shared" si="6"/>
        <v>-230974.58000000019</v>
      </c>
    </row>
    <row r="27" spans="1:38" ht="14.4" thickBot="1" x14ac:dyDescent="0.3">
      <c r="A27" s="38" t="s">
        <v>367</v>
      </c>
      <c r="B27" s="38" t="s">
        <v>368</v>
      </c>
      <c r="C27" s="63">
        <v>2340</v>
      </c>
      <c r="D27" s="64" t="s">
        <v>706</v>
      </c>
      <c r="E27" t="s">
        <v>2845</v>
      </c>
      <c r="F27" s="344">
        <v>493468.64</v>
      </c>
      <c r="G27" s="344">
        <v>0</v>
      </c>
      <c r="H27" s="344">
        <v>21437.7</v>
      </c>
      <c r="I27" s="319">
        <v>1631034.36</v>
      </c>
      <c r="J27" s="319">
        <v>202827.86</v>
      </c>
      <c r="K27" s="349"/>
      <c r="L27" s="350">
        <v>0</v>
      </c>
      <c r="M27" s="349"/>
      <c r="N27" s="350">
        <v>538.20000000000005</v>
      </c>
      <c r="O27" s="319">
        <v>127857</v>
      </c>
      <c r="P27"/>
      <c r="Q27" s="319">
        <v>589697.84</v>
      </c>
      <c r="R27" s="319">
        <v>1776680.82</v>
      </c>
      <c r="S27" s="350">
        <v>558014.16</v>
      </c>
      <c r="T27" s="350">
        <v>22260</v>
      </c>
      <c r="U27" s="350">
        <v>507.55</v>
      </c>
      <c r="V27" s="349"/>
      <c r="W27" s="350">
        <v>796684</v>
      </c>
      <c r="X27" s="350">
        <v>14500</v>
      </c>
      <c r="Y27" s="353">
        <v>1006227.08</v>
      </c>
      <c r="Z27" s="352"/>
      <c r="AA27" s="353">
        <v>1416</v>
      </c>
      <c r="AB27" s="353">
        <v>343616.71</v>
      </c>
      <c r="AC27" s="353">
        <v>185191.22</v>
      </c>
      <c r="AD27" s="352"/>
      <c r="AE27" s="352"/>
      <c r="AF27" s="353">
        <v>1520</v>
      </c>
      <c r="AG27" s="355">
        <f t="shared" si="1"/>
        <v>514906.34</v>
      </c>
      <c r="AH27" s="50">
        <f t="shared" si="2"/>
        <v>538.20000000000005</v>
      </c>
      <c r="AI27" s="356">
        <f t="shared" si="3"/>
        <v>514368.14</v>
      </c>
      <c r="AJ27" s="357">
        <f t="shared" si="4"/>
        <v>1391965.71</v>
      </c>
      <c r="AK27" s="358">
        <f t="shared" si="5"/>
        <v>1537971.01</v>
      </c>
      <c r="AL27" s="56">
        <f t="shared" si="6"/>
        <v>-146005.30000000005</v>
      </c>
    </row>
    <row r="28" spans="1:38" ht="14.4" thickBot="1" x14ac:dyDescent="0.3">
      <c r="A28" s="38" t="s">
        <v>371</v>
      </c>
      <c r="B28" s="38" t="s">
        <v>372</v>
      </c>
      <c r="C28" s="63">
        <v>4716</v>
      </c>
      <c r="D28" s="64" t="s">
        <v>707</v>
      </c>
      <c r="E28" t="s">
        <v>2846</v>
      </c>
      <c r="F28" s="344">
        <v>1093940.0900000001</v>
      </c>
      <c r="G28" s="344">
        <v>32513</v>
      </c>
      <c r="H28" s="344">
        <v>54804.08</v>
      </c>
      <c r="I28" s="319">
        <v>1128962.23</v>
      </c>
      <c r="J28" s="319">
        <v>426911.61</v>
      </c>
      <c r="K28" s="350">
        <v>400</v>
      </c>
      <c r="L28" s="350">
        <v>60890</v>
      </c>
      <c r="M28" s="349"/>
      <c r="N28" s="350">
        <v>354.51</v>
      </c>
      <c r="O28" s="319">
        <v>328742.82</v>
      </c>
      <c r="P28"/>
      <c r="Q28" s="319">
        <v>191585.02</v>
      </c>
      <c r="R28" s="319">
        <v>2074982.75</v>
      </c>
      <c r="S28" s="350">
        <v>1500212.64</v>
      </c>
      <c r="T28" s="349"/>
      <c r="U28" s="350">
        <v>1191.76</v>
      </c>
      <c r="V28" s="349"/>
      <c r="W28" s="350">
        <v>2159470.4</v>
      </c>
      <c r="X28" s="350">
        <v>24000</v>
      </c>
      <c r="Y28" s="353">
        <v>2657716.4</v>
      </c>
      <c r="Z28" s="353">
        <v>1020</v>
      </c>
      <c r="AA28" s="353">
        <v>1304</v>
      </c>
      <c r="AB28" s="353">
        <v>605906.73</v>
      </c>
      <c r="AC28" s="353">
        <v>308351.76</v>
      </c>
      <c r="AD28" s="352"/>
      <c r="AE28" s="352"/>
      <c r="AF28" s="353">
        <v>30400</v>
      </c>
      <c r="AG28" s="355">
        <f t="shared" si="1"/>
        <v>1181257.1700000002</v>
      </c>
      <c r="AH28" s="50">
        <f t="shared" si="2"/>
        <v>61644.51</v>
      </c>
      <c r="AI28" s="356">
        <f t="shared" si="3"/>
        <v>1119612.6600000001</v>
      </c>
      <c r="AJ28" s="357">
        <f t="shared" si="4"/>
        <v>3684874.8</v>
      </c>
      <c r="AK28" s="358">
        <f t="shared" si="5"/>
        <v>3604698.8899999997</v>
      </c>
      <c r="AL28" s="56">
        <f t="shared" si="6"/>
        <v>80175.910000000149</v>
      </c>
    </row>
    <row r="29" spans="1:38" ht="14.4" thickBot="1" x14ac:dyDescent="0.3">
      <c r="A29" s="38" t="s">
        <v>371</v>
      </c>
      <c r="B29" s="38" t="s">
        <v>372</v>
      </c>
      <c r="C29" s="63">
        <v>2694</v>
      </c>
      <c r="D29" s="64" t="s">
        <v>708</v>
      </c>
      <c r="E29" t="s">
        <v>2847</v>
      </c>
      <c r="F29" s="344">
        <v>703393.07</v>
      </c>
      <c r="G29" s="344">
        <v>5108.5</v>
      </c>
      <c r="H29" s="344">
        <v>93653.66</v>
      </c>
      <c r="I29" s="319">
        <v>593359.31999999995</v>
      </c>
      <c r="J29" s="319">
        <v>100088.53</v>
      </c>
      <c r="K29" s="350">
        <v>0</v>
      </c>
      <c r="L29" s="350">
        <v>17766.189999999999</v>
      </c>
      <c r="M29" s="350">
        <v>158260.16</v>
      </c>
      <c r="N29" s="350">
        <v>194.5</v>
      </c>
      <c r="O29"/>
      <c r="P29"/>
      <c r="Q29" s="319">
        <v>-611372.99</v>
      </c>
      <c r="R29" s="319">
        <v>1942599.48</v>
      </c>
      <c r="S29" s="350">
        <v>677187.7</v>
      </c>
      <c r="T29" s="349"/>
      <c r="U29" s="350">
        <v>737.02</v>
      </c>
      <c r="V29" s="349"/>
      <c r="W29" s="350">
        <v>676434</v>
      </c>
      <c r="X29" s="350">
        <v>15000</v>
      </c>
      <c r="Y29" s="353">
        <v>833034</v>
      </c>
      <c r="Z29" s="352"/>
      <c r="AA29" s="352"/>
      <c r="AB29" s="353">
        <v>294664.05</v>
      </c>
      <c r="AC29" s="353">
        <v>241254.93</v>
      </c>
      <c r="AD29" s="352"/>
      <c r="AE29" s="352"/>
      <c r="AF29" s="353">
        <v>12250</v>
      </c>
      <c r="AG29" s="355">
        <f t="shared" si="1"/>
        <v>802155.23</v>
      </c>
      <c r="AH29" s="50">
        <f t="shared" si="2"/>
        <v>176220.85</v>
      </c>
      <c r="AI29" s="356">
        <f t="shared" si="3"/>
        <v>625934.38</v>
      </c>
      <c r="AJ29" s="357">
        <f t="shared" si="4"/>
        <v>1369358.72</v>
      </c>
      <c r="AK29" s="358">
        <f t="shared" si="5"/>
        <v>1381202.98</v>
      </c>
      <c r="AL29" s="56">
        <f t="shared" si="6"/>
        <v>-11844.260000000009</v>
      </c>
    </row>
    <row r="30" spans="1:38" ht="14.4" thickBot="1" x14ac:dyDescent="0.3">
      <c r="A30" s="38" t="s">
        <v>371</v>
      </c>
      <c r="B30" s="38" t="s">
        <v>372</v>
      </c>
      <c r="C30" s="63">
        <v>3656</v>
      </c>
      <c r="D30" s="64" t="s">
        <v>709</v>
      </c>
      <c r="E30" t="s">
        <v>2848</v>
      </c>
      <c r="F30" s="344">
        <v>988047.54</v>
      </c>
      <c r="G30" s="344">
        <v>4851</v>
      </c>
      <c r="H30" s="344">
        <v>38191.49</v>
      </c>
      <c r="I30" s="319">
        <v>777732.04</v>
      </c>
      <c r="J30" s="319">
        <v>202986.16</v>
      </c>
      <c r="K30" s="349"/>
      <c r="L30" s="350">
        <v>20413.419999999998</v>
      </c>
      <c r="M30" s="349"/>
      <c r="N30" s="350">
        <v>148.30000000000001</v>
      </c>
      <c r="O30" s="319">
        <v>82600</v>
      </c>
      <c r="P30"/>
      <c r="Q30" s="319">
        <v>467499.48</v>
      </c>
      <c r="R30" s="319">
        <v>1357301.45</v>
      </c>
      <c r="S30" s="350">
        <v>921926.64</v>
      </c>
      <c r="T30" s="349"/>
      <c r="U30" s="350">
        <v>1116.1099999999999</v>
      </c>
      <c r="V30" s="349"/>
      <c r="W30" s="350">
        <v>761337.1</v>
      </c>
      <c r="X30" s="350">
        <v>29300</v>
      </c>
      <c r="Y30" s="353">
        <v>978349.1</v>
      </c>
      <c r="Z30" s="352"/>
      <c r="AA30" s="352"/>
      <c r="AB30" s="353">
        <v>474458.82</v>
      </c>
      <c r="AC30" s="353">
        <v>161525.35</v>
      </c>
      <c r="AD30" s="352"/>
      <c r="AE30" s="353">
        <v>1</v>
      </c>
      <c r="AF30" s="353">
        <v>15500</v>
      </c>
      <c r="AG30" s="355">
        <f t="shared" si="1"/>
        <v>1031090.03</v>
      </c>
      <c r="AH30" s="50">
        <f t="shared" si="2"/>
        <v>20561.719999999998</v>
      </c>
      <c r="AI30" s="356">
        <f t="shared" si="3"/>
        <v>1010528.31</v>
      </c>
      <c r="AJ30" s="357">
        <f t="shared" si="4"/>
        <v>1713679.85</v>
      </c>
      <c r="AK30" s="358">
        <f t="shared" si="5"/>
        <v>1629834.27</v>
      </c>
      <c r="AL30" s="56">
        <f t="shared" si="6"/>
        <v>83845.580000000075</v>
      </c>
    </row>
    <row r="31" spans="1:38" ht="14.4" thickBot="1" x14ac:dyDescent="0.3">
      <c r="A31" s="38" t="s">
        <v>371</v>
      </c>
      <c r="B31" s="38" t="s">
        <v>372</v>
      </c>
      <c r="C31" s="63">
        <v>4918</v>
      </c>
      <c r="D31" s="64" t="s">
        <v>710</v>
      </c>
      <c r="E31" t="s">
        <v>2849</v>
      </c>
      <c r="F31" s="344">
        <v>761748.04</v>
      </c>
      <c r="G31" s="344">
        <v>0</v>
      </c>
      <c r="H31" s="344">
        <v>54438.19</v>
      </c>
      <c r="I31" s="319">
        <v>411465.5</v>
      </c>
      <c r="J31" s="319">
        <v>184246.53</v>
      </c>
      <c r="K31" s="350">
        <v>0</v>
      </c>
      <c r="L31" s="350">
        <v>30040.44</v>
      </c>
      <c r="M31" s="350">
        <v>0.19</v>
      </c>
      <c r="N31" s="350">
        <v>283.32</v>
      </c>
      <c r="O31" s="319">
        <v>9040.66</v>
      </c>
      <c r="P31"/>
      <c r="Q31" s="319">
        <v>-248480.3</v>
      </c>
      <c r="R31" s="319">
        <v>1339755.76</v>
      </c>
      <c r="S31" s="350">
        <v>1184284.5</v>
      </c>
      <c r="T31" s="350">
        <v>86936</v>
      </c>
      <c r="U31" s="350">
        <v>942.41</v>
      </c>
      <c r="V31" s="349"/>
      <c r="W31" s="350">
        <v>1320023.6599999999</v>
      </c>
      <c r="X31" s="350">
        <v>19000</v>
      </c>
      <c r="Y31" s="353">
        <v>1627546.66</v>
      </c>
      <c r="Z31" s="352"/>
      <c r="AA31" s="353">
        <v>2048</v>
      </c>
      <c r="AB31" s="353">
        <v>606014.88</v>
      </c>
      <c r="AC31" s="353">
        <v>75318.84</v>
      </c>
      <c r="AD31" s="352"/>
      <c r="AE31" s="352"/>
      <c r="AF31" s="353">
        <v>19000</v>
      </c>
      <c r="AG31" s="355">
        <f t="shared" si="1"/>
        <v>816186.23</v>
      </c>
      <c r="AH31" s="50">
        <f t="shared" si="2"/>
        <v>30323.949999999997</v>
      </c>
      <c r="AI31" s="356">
        <f t="shared" si="3"/>
        <v>785862.28</v>
      </c>
      <c r="AJ31" s="357">
        <f t="shared" si="4"/>
        <v>2611186.5699999998</v>
      </c>
      <c r="AK31" s="358">
        <f t="shared" si="5"/>
        <v>2329928.38</v>
      </c>
      <c r="AL31" s="56">
        <f t="shared" si="6"/>
        <v>281258.18999999994</v>
      </c>
    </row>
    <row r="32" spans="1:38" ht="14.4" thickBot="1" x14ac:dyDescent="0.3">
      <c r="A32" s="38" t="s">
        <v>371</v>
      </c>
      <c r="B32" s="38" t="s">
        <v>372</v>
      </c>
      <c r="C32" s="63">
        <v>2308</v>
      </c>
      <c r="D32" s="64" t="s">
        <v>711</v>
      </c>
      <c r="E32" t="s">
        <v>2850</v>
      </c>
      <c r="F32" s="344">
        <v>599574.9</v>
      </c>
      <c r="G32" s="344">
        <v>459</v>
      </c>
      <c r="H32" s="344">
        <v>50759.839999999997</v>
      </c>
      <c r="I32" s="319">
        <v>867868.8</v>
      </c>
      <c r="J32" s="319">
        <v>275570.87</v>
      </c>
      <c r="K32" s="350">
        <v>0</v>
      </c>
      <c r="L32" s="350">
        <v>22737.47</v>
      </c>
      <c r="M32" s="349"/>
      <c r="N32" s="350">
        <v>220.7</v>
      </c>
      <c r="O32" s="319">
        <v>60000</v>
      </c>
      <c r="P32"/>
      <c r="Q32" s="319">
        <v>-264287.99</v>
      </c>
      <c r="R32" s="319">
        <v>2103448.6</v>
      </c>
      <c r="S32" s="350">
        <v>814691.21</v>
      </c>
      <c r="T32" s="349"/>
      <c r="U32" s="350">
        <v>640.84</v>
      </c>
      <c r="V32" s="349"/>
      <c r="W32" s="350">
        <v>997022</v>
      </c>
      <c r="X32" s="350">
        <v>254300</v>
      </c>
      <c r="Y32" s="353">
        <v>1273709</v>
      </c>
      <c r="Z32" s="353">
        <v>197640</v>
      </c>
      <c r="AA32" s="353">
        <v>31366</v>
      </c>
      <c r="AB32" s="353">
        <v>306895.56</v>
      </c>
      <c r="AC32" s="353">
        <v>384708.86</v>
      </c>
      <c r="AD32" s="352"/>
      <c r="AE32" s="352"/>
      <c r="AF32" s="353">
        <v>220</v>
      </c>
      <c r="AG32" s="355">
        <f t="shared" si="1"/>
        <v>650793.74</v>
      </c>
      <c r="AH32" s="50">
        <f t="shared" si="2"/>
        <v>22958.170000000002</v>
      </c>
      <c r="AI32" s="356">
        <f t="shared" si="3"/>
        <v>627835.56999999995</v>
      </c>
      <c r="AJ32" s="357">
        <f t="shared" si="4"/>
        <v>2066654.0499999998</v>
      </c>
      <c r="AK32" s="358">
        <f t="shared" si="5"/>
        <v>2194539.42</v>
      </c>
      <c r="AL32" s="56">
        <f t="shared" si="6"/>
        <v>-127885.37000000011</v>
      </c>
    </row>
    <row r="33" spans="1:38" ht="14.4" thickBot="1" x14ac:dyDescent="0.3">
      <c r="A33" s="38" t="s">
        <v>371</v>
      </c>
      <c r="B33" s="38" t="s">
        <v>372</v>
      </c>
      <c r="C33" s="63">
        <v>1606</v>
      </c>
      <c r="D33" s="64" t="s">
        <v>712</v>
      </c>
      <c r="E33" t="s">
        <v>2851</v>
      </c>
      <c r="F33" s="344">
        <v>704865.41</v>
      </c>
      <c r="G33" s="344">
        <v>0</v>
      </c>
      <c r="H33" s="344">
        <v>82030.759999999995</v>
      </c>
      <c r="I33" s="319">
        <v>240171.89</v>
      </c>
      <c r="J33" s="319">
        <v>21.7</v>
      </c>
      <c r="K33" s="350">
        <v>0</v>
      </c>
      <c r="L33" s="350">
        <v>21721.55</v>
      </c>
      <c r="M33" s="349"/>
      <c r="N33" s="350">
        <v>2947.84</v>
      </c>
      <c r="O33" s="319">
        <v>103809.81</v>
      </c>
      <c r="P33"/>
      <c r="Q33" s="319">
        <v>-568338.25</v>
      </c>
      <c r="R33" s="319">
        <v>1634028.2</v>
      </c>
      <c r="S33" s="350">
        <v>1017574.26</v>
      </c>
      <c r="T33" s="349"/>
      <c r="U33" s="350">
        <v>918.47</v>
      </c>
      <c r="V33" s="349"/>
      <c r="W33" s="350">
        <v>657448.69999999995</v>
      </c>
      <c r="X33" s="350">
        <v>7500</v>
      </c>
      <c r="Y33" s="353">
        <v>830599.7</v>
      </c>
      <c r="Z33" s="353">
        <v>4400</v>
      </c>
      <c r="AA33" s="353">
        <v>14790</v>
      </c>
      <c r="AB33" s="353">
        <v>289120.95</v>
      </c>
      <c r="AC33" s="353">
        <v>698483.17</v>
      </c>
      <c r="AD33" s="352"/>
      <c r="AE33" s="353">
        <v>8</v>
      </c>
      <c r="AF33" s="353">
        <v>13119</v>
      </c>
      <c r="AG33" s="355">
        <f t="shared" si="1"/>
        <v>786896.17</v>
      </c>
      <c r="AH33" s="50">
        <f t="shared" si="2"/>
        <v>24669.39</v>
      </c>
      <c r="AI33" s="356">
        <f t="shared" si="3"/>
        <v>762226.78</v>
      </c>
      <c r="AJ33" s="357">
        <f t="shared" si="4"/>
        <v>1683441.43</v>
      </c>
      <c r="AK33" s="358">
        <f t="shared" si="5"/>
        <v>1850520.8199999998</v>
      </c>
      <c r="AL33" s="56">
        <f t="shared" si="6"/>
        <v>-167079.3899999999</v>
      </c>
    </row>
    <row r="34" spans="1:38" ht="14.4" thickBot="1" x14ac:dyDescent="0.3">
      <c r="A34" s="38" t="s">
        <v>371</v>
      </c>
      <c r="B34" s="38" t="s">
        <v>372</v>
      </c>
      <c r="C34" s="63">
        <v>2622</v>
      </c>
      <c r="D34" s="64" t="s">
        <v>713</v>
      </c>
      <c r="E34" t="s">
        <v>2852</v>
      </c>
      <c r="F34" s="344">
        <v>481243.99</v>
      </c>
      <c r="G34" s="344">
        <v>3242</v>
      </c>
      <c r="H34" s="344">
        <v>18541.88</v>
      </c>
      <c r="I34" s="319">
        <v>514031.05</v>
      </c>
      <c r="J34" s="319">
        <v>290162.89</v>
      </c>
      <c r="K34" s="350">
        <v>0</v>
      </c>
      <c r="L34" s="350">
        <v>0</v>
      </c>
      <c r="M34" s="349"/>
      <c r="N34" s="350">
        <v>500.32</v>
      </c>
      <c r="O34"/>
      <c r="P34"/>
      <c r="Q34" s="319">
        <v>794357.65</v>
      </c>
      <c r="R34" s="319">
        <v>391756.52</v>
      </c>
      <c r="S34" s="350">
        <v>734721.55</v>
      </c>
      <c r="T34" s="349"/>
      <c r="U34" s="350">
        <v>514.74</v>
      </c>
      <c r="V34" s="349"/>
      <c r="W34" s="350">
        <v>1851353.1</v>
      </c>
      <c r="X34" s="350">
        <v>32700</v>
      </c>
      <c r="Y34" s="353">
        <v>2048107.76</v>
      </c>
      <c r="Z34" s="353">
        <v>10566.5</v>
      </c>
      <c r="AA34" s="353">
        <v>5663.5</v>
      </c>
      <c r="AB34" s="353">
        <v>290022.34000000003</v>
      </c>
      <c r="AC34" s="353">
        <v>132493.97</v>
      </c>
      <c r="AD34" s="352"/>
      <c r="AE34" s="352"/>
      <c r="AF34" s="353">
        <v>11828</v>
      </c>
      <c r="AG34" s="355">
        <f t="shared" si="1"/>
        <v>503027.87</v>
      </c>
      <c r="AH34" s="50">
        <f t="shared" si="2"/>
        <v>500.32</v>
      </c>
      <c r="AI34" s="356">
        <f t="shared" si="3"/>
        <v>502527.55</v>
      </c>
      <c r="AJ34" s="357">
        <f t="shared" si="4"/>
        <v>2619289.39</v>
      </c>
      <c r="AK34" s="358">
        <f t="shared" si="5"/>
        <v>2498682.0700000003</v>
      </c>
      <c r="AL34" s="56">
        <f t="shared" si="6"/>
        <v>120607.31999999983</v>
      </c>
    </row>
    <row r="35" spans="1:38" ht="14.4" thickBot="1" x14ac:dyDescent="0.3">
      <c r="A35" s="38" t="s">
        <v>371</v>
      </c>
      <c r="B35" s="38" t="s">
        <v>372</v>
      </c>
      <c r="C35" s="63">
        <v>2397</v>
      </c>
      <c r="D35" s="64" t="s">
        <v>714</v>
      </c>
      <c r="E35" t="s">
        <v>2853</v>
      </c>
      <c r="F35" s="344">
        <v>575505.11</v>
      </c>
      <c r="G35" s="344">
        <v>430</v>
      </c>
      <c r="H35" s="344">
        <v>39452.44</v>
      </c>
      <c r="I35" s="319">
        <v>405772.79</v>
      </c>
      <c r="J35" s="319">
        <v>290536.28999999998</v>
      </c>
      <c r="K35" s="350">
        <v>400</v>
      </c>
      <c r="L35" s="350">
        <v>0</v>
      </c>
      <c r="M35" s="350">
        <v>-123344.86</v>
      </c>
      <c r="N35" s="350">
        <v>796.3</v>
      </c>
      <c r="O35" s="319">
        <v>126175</v>
      </c>
      <c r="P35"/>
      <c r="Q35" s="319">
        <v>597087.04</v>
      </c>
      <c r="R35" s="319">
        <v>459399.49</v>
      </c>
      <c r="S35" s="350">
        <v>610632.38</v>
      </c>
      <c r="T35" s="349"/>
      <c r="U35" s="350">
        <v>581.5</v>
      </c>
      <c r="V35" s="349"/>
      <c r="W35" s="350">
        <v>216207.5</v>
      </c>
      <c r="X35" s="349"/>
      <c r="Y35" s="353">
        <v>359747.5</v>
      </c>
      <c r="Z35" s="353">
        <v>5080</v>
      </c>
      <c r="AA35" s="353">
        <v>717</v>
      </c>
      <c r="AB35" s="353">
        <v>218235.06</v>
      </c>
      <c r="AC35" s="353">
        <v>-22741.84</v>
      </c>
      <c r="AD35" s="352"/>
      <c r="AE35" s="352"/>
      <c r="AF35" s="353">
        <v>15200</v>
      </c>
      <c r="AG35" s="355">
        <f t="shared" si="1"/>
        <v>615387.55000000005</v>
      </c>
      <c r="AH35" s="50">
        <f t="shared" si="2"/>
        <v>-122148.56</v>
      </c>
      <c r="AI35" s="356">
        <f t="shared" si="3"/>
        <v>737536.1100000001</v>
      </c>
      <c r="AJ35" s="357">
        <f t="shared" si="4"/>
        <v>827421.38</v>
      </c>
      <c r="AK35" s="358">
        <f t="shared" si="5"/>
        <v>576237.72000000009</v>
      </c>
      <c r="AL35" s="56">
        <f t="shared" si="6"/>
        <v>251183.65999999992</v>
      </c>
    </row>
    <row r="36" spans="1:38" ht="14.4" thickBot="1" x14ac:dyDescent="0.3">
      <c r="A36" s="38" t="s">
        <v>371</v>
      </c>
      <c r="B36" s="38" t="s">
        <v>372</v>
      </c>
      <c r="C36" s="63">
        <v>1711</v>
      </c>
      <c r="D36" s="64" t="s">
        <v>715</v>
      </c>
      <c r="E36" t="s">
        <v>2854</v>
      </c>
      <c r="F36" s="344">
        <v>576202.34</v>
      </c>
      <c r="G36" s="344">
        <v>11099.04</v>
      </c>
      <c r="H36" s="344">
        <v>49185.53</v>
      </c>
      <c r="I36" s="319">
        <v>738211.08</v>
      </c>
      <c r="J36" s="319">
        <v>361715.86</v>
      </c>
      <c r="K36" s="349"/>
      <c r="L36" s="350">
        <v>17890.87</v>
      </c>
      <c r="M36" s="349"/>
      <c r="N36" s="350">
        <v>141.80000000000001</v>
      </c>
      <c r="O36" s="319">
        <v>78761.100000000006</v>
      </c>
      <c r="P36"/>
      <c r="Q36" s="319">
        <v>771199.45</v>
      </c>
      <c r="R36" s="319">
        <v>556569.79</v>
      </c>
      <c r="S36" s="350">
        <v>838528.03</v>
      </c>
      <c r="T36" s="349"/>
      <c r="U36" s="350">
        <v>486.01</v>
      </c>
      <c r="V36" s="349"/>
      <c r="W36" s="350">
        <v>817465.6</v>
      </c>
      <c r="X36" s="350">
        <v>26190</v>
      </c>
      <c r="Y36" s="353">
        <v>988575.6</v>
      </c>
      <c r="Z36" s="352"/>
      <c r="AA36" s="352"/>
      <c r="AB36" s="353">
        <v>244132.12</v>
      </c>
      <c r="AC36" s="353">
        <v>122911.08</v>
      </c>
      <c r="AD36" s="352"/>
      <c r="AE36" s="352"/>
      <c r="AF36" s="353">
        <v>15200</v>
      </c>
      <c r="AG36" s="355">
        <f t="shared" si="1"/>
        <v>636486.91</v>
      </c>
      <c r="AH36" s="50">
        <f t="shared" si="2"/>
        <v>18032.669999999998</v>
      </c>
      <c r="AI36" s="356">
        <f t="shared" si="3"/>
        <v>618454.24</v>
      </c>
      <c r="AJ36" s="357">
        <f t="shared" si="4"/>
        <v>1682669.6400000001</v>
      </c>
      <c r="AK36" s="358">
        <f t="shared" si="5"/>
        <v>1370818.8</v>
      </c>
      <c r="AL36" s="56">
        <f t="shared" si="6"/>
        <v>311850.84000000008</v>
      </c>
    </row>
    <row r="37" spans="1:38" ht="14.4" thickBot="1" x14ac:dyDescent="0.3">
      <c r="A37" s="38" t="s">
        <v>371</v>
      </c>
      <c r="B37" s="38" t="s">
        <v>372</v>
      </c>
      <c r="C37" s="63">
        <v>2477</v>
      </c>
      <c r="D37" s="64" t="s">
        <v>716</v>
      </c>
      <c r="E37" t="s">
        <v>2855</v>
      </c>
      <c r="F37" s="344">
        <v>668384.5</v>
      </c>
      <c r="G37" s="344">
        <v>487</v>
      </c>
      <c r="H37" s="344">
        <v>128233.9</v>
      </c>
      <c r="I37" s="319">
        <v>352351.53</v>
      </c>
      <c r="J37" s="319">
        <v>133661.67000000001</v>
      </c>
      <c r="K37" s="349"/>
      <c r="L37" s="350">
        <v>25810.17</v>
      </c>
      <c r="M37" s="349"/>
      <c r="N37" s="350">
        <v>152.19999999999999</v>
      </c>
      <c r="O37" s="319">
        <v>120000</v>
      </c>
      <c r="P37"/>
      <c r="Q37" s="319">
        <v>-648946.22</v>
      </c>
      <c r="R37" s="319">
        <v>1714982.69</v>
      </c>
      <c r="S37" s="350">
        <v>817495.29</v>
      </c>
      <c r="T37" s="349"/>
      <c r="U37" s="350">
        <v>631.69000000000005</v>
      </c>
      <c r="V37" s="349"/>
      <c r="W37" s="350">
        <v>1052656.1000000001</v>
      </c>
      <c r="X37" s="350">
        <v>10000</v>
      </c>
      <c r="Y37" s="353">
        <v>1243715.1000000001</v>
      </c>
      <c r="Z37" s="352"/>
      <c r="AA37" s="352"/>
      <c r="AB37" s="353">
        <v>405955.97</v>
      </c>
      <c r="AC37" s="353">
        <v>144711.25</v>
      </c>
      <c r="AD37" s="352"/>
      <c r="AE37" s="352"/>
      <c r="AF37" s="353">
        <v>15281</v>
      </c>
      <c r="AG37" s="355">
        <f t="shared" si="1"/>
        <v>797105.4</v>
      </c>
      <c r="AH37" s="50">
        <f t="shared" si="2"/>
        <v>25962.37</v>
      </c>
      <c r="AI37" s="356">
        <f t="shared" si="3"/>
        <v>771143.03</v>
      </c>
      <c r="AJ37" s="357">
        <f t="shared" si="4"/>
        <v>1880783.08</v>
      </c>
      <c r="AK37" s="358">
        <f t="shared" si="5"/>
        <v>1809663.32</v>
      </c>
      <c r="AL37" s="56">
        <f t="shared" si="6"/>
        <v>71119.760000000009</v>
      </c>
    </row>
    <row r="38" spans="1:38" ht="14.4" thickBot="1" x14ac:dyDescent="0.3">
      <c r="A38" s="38" t="s">
        <v>371</v>
      </c>
      <c r="B38" s="38" t="s">
        <v>372</v>
      </c>
      <c r="C38" s="63">
        <v>1987</v>
      </c>
      <c r="D38" s="64" t="s">
        <v>717</v>
      </c>
      <c r="E38" t="s">
        <v>2856</v>
      </c>
      <c r="F38" s="344">
        <v>398194.38</v>
      </c>
      <c r="G38" s="344">
        <v>15840</v>
      </c>
      <c r="H38" s="344">
        <v>86045.93</v>
      </c>
      <c r="I38" s="319">
        <v>761403.05</v>
      </c>
      <c r="J38" s="319">
        <v>190964.99</v>
      </c>
      <c r="K38" s="350">
        <v>0</v>
      </c>
      <c r="L38" s="350">
        <v>15800</v>
      </c>
      <c r="M38" s="349"/>
      <c r="N38" s="350">
        <v>1297.3800000000001</v>
      </c>
      <c r="O38" s="319">
        <v>149900</v>
      </c>
      <c r="P38"/>
      <c r="Q38" s="319">
        <v>-878975.08</v>
      </c>
      <c r="R38" s="319">
        <v>2179663.7000000002</v>
      </c>
      <c r="S38" s="350">
        <v>790875.97</v>
      </c>
      <c r="T38" s="349"/>
      <c r="U38" s="350">
        <v>367</v>
      </c>
      <c r="V38" s="349"/>
      <c r="W38" s="350">
        <v>620417</v>
      </c>
      <c r="X38" s="350">
        <v>50000</v>
      </c>
      <c r="Y38" s="353">
        <v>902325</v>
      </c>
      <c r="Z38" s="353">
        <v>11128</v>
      </c>
      <c r="AA38" s="352"/>
      <c r="AB38" s="353">
        <v>384357.54</v>
      </c>
      <c r="AC38" s="353">
        <v>163878.07999999999</v>
      </c>
      <c r="AD38" s="352"/>
      <c r="AE38" s="353">
        <v>9</v>
      </c>
      <c r="AF38" s="353">
        <v>15200</v>
      </c>
      <c r="AG38" s="355">
        <f t="shared" si="1"/>
        <v>500080.31</v>
      </c>
      <c r="AH38" s="50">
        <f t="shared" si="2"/>
        <v>17097.38</v>
      </c>
      <c r="AI38" s="356">
        <f t="shared" si="3"/>
        <v>482982.93</v>
      </c>
      <c r="AJ38" s="357">
        <f t="shared" si="4"/>
        <v>1461659.97</v>
      </c>
      <c r="AK38" s="358">
        <f t="shared" si="5"/>
        <v>1476897.62</v>
      </c>
      <c r="AL38" s="56">
        <f t="shared" si="6"/>
        <v>-15237.65000000014</v>
      </c>
    </row>
    <row r="39" spans="1:38" ht="14.4" thickBot="1" x14ac:dyDescent="0.3">
      <c r="A39" s="38" t="s">
        <v>371</v>
      </c>
      <c r="B39" s="38" t="s">
        <v>372</v>
      </c>
      <c r="C39" s="63">
        <v>3047</v>
      </c>
      <c r="D39" s="64" t="s">
        <v>718</v>
      </c>
      <c r="E39" t="s">
        <v>2857</v>
      </c>
      <c r="F39" s="344">
        <v>1037986.13</v>
      </c>
      <c r="G39" s="344">
        <v>410</v>
      </c>
      <c r="H39" s="344">
        <v>17551.02</v>
      </c>
      <c r="I39" s="319">
        <v>312909.69</v>
      </c>
      <c r="J39" s="319">
        <v>405305.37</v>
      </c>
      <c r="K39" s="350">
        <v>0</v>
      </c>
      <c r="L39" s="350">
        <v>0</v>
      </c>
      <c r="M39" s="349"/>
      <c r="N39" s="350">
        <v>508</v>
      </c>
      <c r="O39"/>
      <c r="P39"/>
      <c r="Q39" s="319">
        <v>-258245.06</v>
      </c>
      <c r="R39" s="319">
        <v>1994257.35</v>
      </c>
      <c r="S39" s="350">
        <v>823201.96</v>
      </c>
      <c r="T39" s="349"/>
      <c r="U39" s="350">
        <v>1295.01</v>
      </c>
      <c r="V39" s="349"/>
      <c r="W39" s="350">
        <v>811763.6</v>
      </c>
      <c r="X39" s="350">
        <v>6000</v>
      </c>
      <c r="Y39" s="353">
        <v>988992.6</v>
      </c>
      <c r="Z39" s="352"/>
      <c r="AA39" s="352"/>
      <c r="AB39" s="353">
        <v>331799.78000000003</v>
      </c>
      <c r="AC39" s="353">
        <v>268626.27</v>
      </c>
      <c r="AD39" s="352"/>
      <c r="AE39" s="352"/>
      <c r="AF39" s="353">
        <v>15200</v>
      </c>
      <c r="AG39" s="355">
        <f t="shared" si="1"/>
        <v>1055947.1499999999</v>
      </c>
      <c r="AH39" s="50">
        <f t="shared" si="2"/>
        <v>508</v>
      </c>
      <c r="AI39" s="356">
        <f t="shared" si="3"/>
        <v>1055439.1499999999</v>
      </c>
      <c r="AJ39" s="357">
        <f t="shared" si="4"/>
        <v>1642260.5699999998</v>
      </c>
      <c r="AK39" s="358">
        <f t="shared" si="5"/>
        <v>1604618.65</v>
      </c>
      <c r="AL39" s="56">
        <f t="shared" si="6"/>
        <v>37641.919999999925</v>
      </c>
    </row>
    <row r="40" spans="1:38" ht="14.4" thickBot="1" x14ac:dyDescent="0.3">
      <c r="A40" s="38" t="s">
        <v>371</v>
      </c>
      <c r="B40" s="38" t="s">
        <v>372</v>
      </c>
      <c r="C40" s="63">
        <v>2101</v>
      </c>
      <c r="D40" s="64" t="s">
        <v>719</v>
      </c>
      <c r="E40" t="s">
        <v>2858</v>
      </c>
      <c r="F40" s="344">
        <v>820831.23</v>
      </c>
      <c r="G40" s="344">
        <v>6664</v>
      </c>
      <c r="H40" s="344">
        <v>85490.28</v>
      </c>
      <c r="I40" s="319">
        <v>578088.18999999994</v>
      </c>
      <c r="J40" s="319">
        <v>388608.16</v>
      </c>
      <c r="K40" s="350">
        <v>0</v>
      </c>
      <c r="L40" s="350">
        <v>26662.84</v>
      </c>
      <c r="M40" s="350">
        <v>310540</v>
      </c>
      <c r="N40" s="350">
        <v>165.44</v>
      </c>
      <c r="O40" s="319">
        <v>216910</v>
      </c>
      <c r="P40"/>
      <c r="Q40" s="319">
        <v>-199999.53</v>
      </c>
      <c r="R40" s="319">
        <v>1560653.49</v>
      </c>
      <c r="S40" s="350">
        <v>930301.74</v>
      </c>
      <c r="T40" s="349"/>
      <c r="U40" s="350">
        <v>767.69</v>
      </c>
      <c r="V40" s="349"/>
      <c r="W40" s="350">
        <v>1268983.5</v>
      </c>
      <c r="X40" s="350">
        <v>9000</v>
      </c>
      <c r="Y40" s="353">
        <v>1567620.5</v>
      </c>
      <c r="Z40" s="352"/>
      <c r="AA40" s="352"/>
      <c r="AB40" s="353">
        <v>442806.09</v>
      </c>
      <c r="AC40" s="353">
        <v>218676.72</v>
      </c>
      <c r="AD40" s="352"/>
      <c r="AE40" s="352"/>
      <c r="AF40" s="353">
        <v>15200</v>
      </c>
      <c r="AG40" s="355">
        <f t="shared" si="1"/>
        <v>912985.51</v>
      </c>
      <c r="AH40" s="50">
        <f t="shared" si="2"/>
        <v>337368.28</v>
      </c>
      <c r="AI40" s="356">
        <f t="shared" si="3"/>
        <v>575617.23</v>
      </c>
      <c r="AJ40" s="357">
        <f t="shared" si="4"/>
        <v>2209052.9299999997</v>
      </c>
      <c r="AK40" s="358">
        <f t="shared" si="5"/>
        <v>2244303.31</v>
      </c>
      <c r="AL40" s="56">
        <f t="shared" si="6"/>
        <v>-35250.380000000354</v>
      </c>
    </row>
    <row r="41" spans="1:38" ht="14.4" thickBot="1" x14ac:dyDescent="0.3">
      <c r="A41" s="38" t="s">
        <v>371</v>
      </c>
      <c r="B41" s="38" t="s">
        <v>372</v>
      </c>
      <c r="C41" s="63">
        <v>1995</v>
      </c>
      <c r="D41" s="64" t="s">
        <v>720</v>
      </c>
      <c r="E41" t="s">
        <v>2937</v>
      </c>
      <c r="F41" s="344">
        <v>619752.80000000005</v>
      </c>
      <c r="G41" s="344">
        <v>21800</v>
      </c>
      <c r="H41" s="344">
        <v>19208.5</v>
      </c>
      <c r="I41" s="319">
        <v>469936.41</v>
      </c>
      <c r="J41" s="319">
        <v>328213.93</v>
      </c>
      <c r="K41" s="350">
        <v>0</v>
      </c>
      <c r="L41" s="350">
        <v>23862.13</v>
      </c>
      <c r="M41" s="350">
        <v>35000</v>
      </c>
      <c r="N41" s="350">
        <v>2896.56</v>
      </c>
      <c r="O41" s="319">
        <v>72600</v>
      </c>
      <c r="P41"/>
      <c r="Q41" s="319">
        <v>-101955.3</v>
      </c>
      <c r="R41" s="319">
        <v>1367149.29</v>
      </c>
      <c r="S41" s="350">
        <v>734140.6</v>
      </c>
      <c r="T41" s="349"/>
      <c r="U41" s="350">
        <v>722.73</v>
      </c>
      <c r="V41" s="349"/>
      <c r="W41" s="350">
        <v>1224266.7</v>
      </c>
      <c r="X41" s="350">
        <v>12500</v>
      </c>
      <c r="Y41" s="353">
        <v>1423639.7</v>
      </c>
      <c r="Z41" s="352"/>
      <c r="AA41" s="352"/>
      <c r="AB41" s="353">
        <v>324792.26</v>
      </c>
      <c r="AC41" s="353">
        <v>148639.10999999999</v>
      </c>
      <c r="AD41" s="352"/>
      <c r="AE41" s="352"/>
      <c r="AF41" s="353">
        <v>15200</v>
      </c>
      <c r="AG41" s="355">
        <f t="shared" si="1"/>
        <v>660761.30000000005</v>
      </c>
      <c r="AH41" s="50">
        <f t="shared" si="2"/>
        <v>61758.69</v>
      </c>
      <c r="AI41" s="356">
        <f t="shared" si="3"/>
        <v>599002.6100000001</v>
      </c>
      <c r="AJ41" s="357">
        <f t="shared" si="4"/>
        <v>1971630.0299999998</v>
      </c>
      <c r="AK41" s="358">
        <f t="shared" si="5"/>
        <v>1912271.0699999998</v>
      </c>
      <c r="AL41" s="56">
        <f t="shared" si="6"/>
        <v>59358.959999999963</v>
      </c>
    </row>
    <row r="42" spans="1:38" ht="14.4" thickBot="1" x14ac:dyDescent="0.3">
      <c r="A42" s="38" t="s">
        <v>375</v>
      </c>
      <c r="B42" s="38" t="s">
        <v>376</v>
      </c>
      <c r="C42" s="63">
        <v>3634</v>
      </c>
      <c r="D42" s="64" t="s">
        <v>721</v>
      </c>
      <c r="E42" t="s">
        <v>2859</v>
      </c>
      <c r="F42" s="344">
        <v>485411.07</v>
      </c>
      <c r="G42" s="344">
        <v>15840</v>
      </c>
      <c r="H42" s="344">
        <v>53085.58</v>
      </c>
      <c r="I42" s="319">
        <v>739679.7</v>
      </c>
      <c r="J42" s="319">
        <v>273301.42</v>
      </c>
      <c r="K42" s="350">
        <v>0</v>
      </c>
      <c r="L42" s="350">
        <v>19500</v>
      </c>
      <c r="M42" s="349"/>
      <c r="N42" s="350">
        <v>8552.8700000000008</v>
      </c>
      <c r="O42" s="319">
        <v>205547.53</v>
      </c>
      <c r="P42"/>
      <c r="Q42" s="319">
        <v>-627915.72</v>
      </c>
      <c r="R42" s="319">
        <v>1747176.74</v>
      </c>
      <c r="S42" s="350">
        <v>1220802.18</v>
      </c>
      <c r="T42" s="350">
        <v>27477.58</v>
      </c>
      <c r="U42" s="350">
        <v>519.49</v>
      </c>
      <c r="V42" s="349"/>
      <c r="W42" s="350">
        <v>782856.9</v>
      </c>
      <c r="X42" s="350">
        <v>53580</v>
      </c>
      <c r="Y42" s="353">
        <v>1394679.9</v>
      </c>
      <c r="Z42" s="353">
        <v>6140</v>
      </c>
      <c r="AA42" s="353">
        <v>4370</v>
      </c>
      <c r="AB42" s="353">
        <v>334696.83</v>
      </c>
      <c r="AC42" s="353">
        <v>100969.23</v>
      </c>
      <c r="AD42" s="352"/>
      <c r="AE42" s="352"/>
      <c r="AF42" s="353">
        <v>29923.84</v>
      </c>
      <c r="AG42" s="355">
        <f t="shared" si="1"/>
        <v>554336.65</v>
      </c>
      <c r="AH42" s="50">
        <f t="shared" si="2"/>
        <v>28052.870000000003</v>
      </c>
      <c r="AI42" s="356">
        <f t="shared" si="3"/>
        <v>526283.78</v>
      </c>
      <c r="AJ42" s="357">
        <f t="shared" si="4"/>
        <v>2085236.15</v>
      </c>
      <c r="AK42" s="358">
        <f t="shared" si="5"/>
        <v>1870779.8</v>
      </c>
      <c r="AL42" s="56">
        <f t="shared" si="6"/>
        <v>214456.34999999986</v>
      </c>
    </row>
    <row r="43" spans="1:38" ht="14.4" thickBot="1" x14ac:dyDescent="0.3">
      <c r="A43" s="38" t="s">
        <v>375</v>
      </c>
      <c r="B43" s="38" t="s">
        <v>376</v>
      </c>
      <c r="C43" s="63">
        <v>4970</v>
      </c>
      <c r="D43" s="64" t="s">
        <v>722</v>
      </c>
      <c r="E43" t="s">
        <v>2860</v>
      </c>
      <c r="F43" s="344">
        <v>646917.55000000005</v>
      </c>
      <c r="G43" s="344">
        <v>0</v>
      </c>
      <c r="H43" s="344">
        <v>265531.95</v>
      </c>
      <c r="I43" s="319">
        <v>341664.04</v>
      </c>
      <c r="J43" s="319">
        <v>157736.97</v>
      </c>
      <c r="K43" s="350">
        <v>0</v>
      </c>
      <c r="L43" s="350">
        <v>22150</v>
      </c>
      <c r="M43" s="349"/>
      <c r="N43" s="350">
        <v>200</v>
      </c>
      <c r="O43"/>
      <c r="P43"/>
      <c r="Q43" s="319">
        <v>-1246572.51</v>
      </c>
      <c r="R43" s="319">
        <v>2580473.12</v>
      </c>
      <c r="S43" s="350">
        <v>1881281.39</v>
      </c>
      <c r="T43" s="350">
        <v>65000</v>
      </c>
      <c r="U43" s="350">
        <v>964.71</v>
      </c>
      <c r="V43" s="349"/>
      <c r="W43" s="350">
        <v>1056786</v>
      </c>
      <c r="X43" s="350">
        <v>12080</v>
      </c>
      <c r="Y43" s="353">
        <v>1482050</v>
      </c>
      <c r="Z43" s="353">
        <v>18260</v>
      </c>
      <c r="AA43" s="353">
        <v>5050</v>
      </c>
      <c r="AB43" s="353">
        <v>1175970.43</v>
      </c>
      <c r="AC43" s="353">
        <v>75667.77</v>
      </c>
      <c r="AD43" s="352"/>
      <c r="AE43" s="352"/>
      <c r="AF43" s="353">
        <v>203514</v>
      </c>
      <c r="AG43" s="355">
        <f t="shared" si="1"/>
        <v>912449.5</v>
      </c>
      <c r="AH43" s="50">
        <f t="shared" si="2"/>
        <v>22350</v>
      </c>
      <c r="AI43" s="356">
        <f t="shared" si="3"/>
        <v>890099.5</v>
      </c>
      <c r="AJ43" s="357">
        <f t="shared" si="4"/>
        <v>3016112.0999999996</v>
      </c>
      <c r="AK43" s="358">
        <f t="shared" si="5"/>
        <v>2960512.1999999997</v>
      </c>
      <c r="AL43" s="56">
        <f t="shared" si="6"/>
        <v>55599.899999999907</v>
      </c>
    </row>
    <row r="44" spans="1:38" ht="14.4" thickBot="1" x14ac:dyDescent="0.3">
      <c r="A44" s="38" t="s">
        <v>375</v>
      </c>
      <c r="B44" s="38" t="s">
        <v>376</v>
      </c>
      <c r="C44" s="63">
        <v>3463</v>
      </c>
      <c r="D44" s="64" t="s">
        <v>723</v>
      </c>
      <c r="E44" t="s">
        <v>2861</v>
      </c>
      <c r="F44" s="344">
        <v>678434.72</v>
      </c>
      <c r="G44" s="344">
        <v>0</v>
      </c>
      <c r="H44" s="344">
        <v>97929.79</v>
      </c>
      <c r="I44" s="319">
        <v>111470.3</v>
      </c>
      <c r="J44" s="319">
        <v>267437.34000000003</v>
      </c>
      <c r="K44" s="350">
        <v>0</v>
      </c>
      <c r="L44" s="350">
        <v>26527.9</v>
      </c>
      <c r="M44" s="349"/>
      <c r="N44" s="350">
        <v>2604.1</v>
      </c>
      <c r="O44"/>
      <c r="P44"/>
      <c r="Q44" s="319">
        <v>-523556.41</v>
      </c>
      <c r="R44" s="319">
        <v>1682922.85</v>
      </c>
      <c r="S44" s="350">
        <v>1135165.5</v>
      </c>
      <c r="T44" s="349"/>
      <c r="U44" s="350">
        <v>1183.1400000000001</v>
      </c>
      <c r="V44" s="349"/>
      <c r="W44" s="350">
        <v>919458</v>
      </c>
      <c r="X44" s="350">
        <v>10380</v>
      </c>
      <c r="Y44" s="353">
        <v>1535023</v>
      </c>
      <c r="Z44" s="353">
        <v>1440</v>
      </c>
      <c r="AA44" s="353">
        <v>1000</v>
      </c>
      <c r="AB44" s="353">
        <v>426519.82</v>
      </c>
      <c r="AC44" s="353">
        <v>112540.61</v>
      </c>
      <c r="AD44" s="352"/>
      <c r="AE44" s="352"/>
      <c r="AF44" s="353">
        <v>22889.5</v>
      </c>
      <c r="AG44" s="355">
        <f t="shared" si="1"/>
        <v>776364.51</v>
      </c>
      <c r="AH44" s="50">
        <f t="shared" si="2"/>
        <v>29132</v>
      </c>
      <c r="AI44" s="356">
        <f t="shared" si="3"/>
        <v>747232.51</v>
      </c>
      <c r="AJ44" s="357">
        <f t="shared" si="4"/>
        <v>2066186.64</v>
      </c>
      <c r="AK44" s="358">
        <f t="shared" si="5"/>
        <v>2099412.9300000002</v>
      </c>
      <c r="AL44" s="56">
        <f t="shared" si="6"/>
        <v>-33226.29000000027</v>
      </c>
    </row>
    <row r="45" spans="1:38" ht="14.4" thickBot="1" x14ac:dyDescent="0.3">
      <c r="A45" s="38" t="s">
        <v>375</v>
      </c>
      <c r="B45" s="38" t="s">
        <v>376</v>
      </c>
      <c r="C45" s="63">
        <v>1364</v>
      </c>
      <c r="D45" s="64" t="s">
        <v>724</v>
      </c>
      <c r="E45" t="s">
        <v>2862</v>
      </c>
      <c r="F45" s="344">
        <v>610582.36</v>
      </c>
      <c r="G45" s="344">
        <v>0</v>
      </c>
      <c r="H45" s="344">
        <v>116546.47</v>
      </c>
      <c r="I45" s="319">
        <v>575857.78</v>
      </c>
      <c r="J45" s="319">
        <v>112374.08</v>
      </c>
      <c r="K45" s="349"/>
      <c r="L45" s="350">
        <v>16950</v>
      </c>
      <c r="M45" s="349"/>
      <c r="N45" s="350">
        <v>45</v>
      </c>
      <c r="O45"/>
      <c r="P45"/>
      <c r="Q45" s="319">
        <v>-588595.67000000004</v>
      </c>
      <c r="R45" s="319">
        <v>1664645.88</v>
      </c>
      <c r="S45" s="350">
        <v>748450.12</v>
      </c>
      <c r="T45" s="350">
        <v>260075</v>
      </c>
      <c r="U45" s="350">
        <v>828.21</v>
      </c>
      <c r="V45" s="349"/>
      <c r="W45" s="350">
        <v>624301.9</v>
      </c>
      <c r="X45" s="350">
        <v>8040</v>
      </c>
      <c r="Y45" s="353">
        <v>983956.9</v>
      </c>
      <c r="Z45" s="353">
        <v>15840</v>
      </c>
      <c r="AA45" s="353">
        <v>6880</v>
      </c>
      <c r="AB45" s="353">
        <v>207209.34</v>
      </c>
      <c r="AC45" s="353">
        <v>105443.51</v>
      </c>
      <c r="AD45" s="352"/>
      <c r="AE45" s="352"/>
      <c r="AF45" s="353">
        <v>50</v>
      </c>
      <c r="AG45" s="355">
        <f t="shared" si="1"/>
        <v>727128.83</v>
      </c>
      <c r="AH45" s="50">
        <f t="shared" si="2"/>
        <v>16995</v>
      </c>
      <c r="AI45" s="356">
        <f t="shared" si="3"/>
        <v>710133.83</v>
      </c>
      <c r="AJ45" s="357">
        <f t="shared" si="4"/>
        <v>1641695.23</v>
      </c>
      <c r="AK45" s="358">
        <f t="shared" si="5"/>
        <v>1319379.75</v>
      </c>
      <c r="AL45" s="56">
        <f t="shared" si="6"/>
        <v>322315.48</v>
      </c>
    </row>
    <row r="46" spans="1:38" ht="14.4" thickBot="1" x14ac:dyDescent="0.3">
      <c r="A46" s="38" t="s">
        <v>375</v>
      </c>
      <c r="B46" s="38" t="s">
        <v>376</v>
      </c>
      <c r="C46" s="63">
        <v>4858</v>
      </c>
      <c r="D46" s="64" t="s">
        <v>725</v>
      </c>
      <c r="E46" t="s">
        <v>2863</v>
      </c>
      <c r="F46" s="344">
        <v>440692.78</v>
      </c>
      <c r="G46" s="344">
        <v>19000</v>
      </c>
      <c r="H46" s="344">
        <v>82089.960000000006</v>
      </c>
      <c r="I46" s="319">
        <v>2811969.68</v>
      </c>
      <c r="J46" s="319">
        <v>544067.34</v>
      </c>
      <c r="K46" s="350">
        <v>0</v>
      </c>
      <c r="L46" s="350">
        <v>32618.9</v>
      </c>
      <c r="M46" s="350">
        <v>258000</v>
      </c>
      <c r="N46" s="350">
        <v>25000</v>
      </c>
      <c r="O46"/>
      <c r="P46"/>
      <c r="Q46" s="319">
        <v>2861895.36</v>
      </c>
      <c r="R46" s="319">
        <v>349948.56</v>
      </c>
      <c r="S46" s="350">
        <v>1605347.1</v>
      </c>
      <c r="T46" s="349"/>
      <c r="U46" s="350">
        <v>678.52</v>
      </c>
      <c r="V46" s="349"/>
      <c r="W46" s="350">
        <v>1097942.6000000001</v>
      </c>
      <c r="X46" s="350">
        <v>11360</v>
      </c>
      <c r="Y46" s="353">
        <v>1567025.6</v>
      </c>
      <c r="Z46" s="353">
        <v>4730</v>
      </c>
      <c r="AA46" s="353">
        <v>2980</v>
      </c>
      <c r="AB46" s="353">
        <v>523905.18</v>
      </c>
      <c r="AC46" s="353">
        <v>226076.1</v>
      </c>
      <c r="AD46" s="352"/>
      <c r="AE46" s="352"/>
      <c r="AF46" s="353">
        <v>20254.400000000001</v>
      </c>
      <c r="AG46" s="355">
        <f t="shared" si="1"/>
        <v>541782.74</v>
      </c>
      <c r="AH46" s="50">
        <f t="shared" si="2"/>
        <v>315618.90000000002</v>
      </c>
      <c r="AI46" s="356">
        <f t="shared" si="3"/>
        <v>226163.83999999997</v>
      </c>
      <c r="AJ46" s="357">
        <f t="shared" si="4"/>
        <v>2715328.22</v>
      </c>
      <c r="AK46" s="358">
        <f t="shared" si="5"/>
        <v>2344971.2800000003</v>
      </c>
      <c r="AL46" s="56">
        <f t="shared" si="6"/>
        <v>370356.93999999994</v>
      </c>
    </row>
    <row r="47" spans="1:38" ht="14.4" thickBot="1" x14ac:dyDescent="0.3">
      <c r="A47" s="38" t="s">
        <v>375</v>
      </c>
      <c r="B47" s="38" t="s">
        <v>376</v>
      </c>
      <c r="C47" s="63">
        <v>3450</v>
      </c>
      <c r="D47" s="64" t="s">
        <v>726</v>
      </c>
      <c r="E47" t="s">
        <v>2864</v>
      </c>
      <c r="F47" s="344">
        <v>964124.86</v>
      </c>
      <c r="G47" s="344">
        <v>0</v>
      </c>
      <c r="H47" s="344">
        <v>62772.89</v>
      </c>
      <c r="I47" s="319">
        <v>804932.76</v>
      </c>
      <c r="J47" s="319">
        <v>140249.06</v>
      </c>
      <c r="K47" s="350">
        <v>0</v>
      </c>
      <c r="L47" s="350">
        <v>21300</v>
      </c>
      <c r="M47" s="349"/>
      <c r="N47" s="350">
        <v>386.1</v>
      </c>
      <c r="O47"/>
      <c r="P47"/>
      <c r="Q47" s="319">
        <v>132196.88</v>
      </c>
      <c r="R47" s="319">
        <v>1610762.41</v>
      </c>
      <c r="S47" s="350">
        <v>1009082.69</v>
      </c>
      <c r="T47" s="350">
        <v>181225</v>
      </c>
      <c r="U47" s="350">
        <v>998.57</v>
      </c>
      <c r="V47" s="349"/>
      <c r="W47" s="350">
        <v>863101.1</v>
      </c>
      <c r="X47" s="350">
        <v>9090</v>
      </c>
      <c r="Y47" s="353">
        <v>1216164.1000000001</v>
      </c>
      <c r="Z47" s="353">
        <v>5340</v>
      </c>
      <c r="AA47" s="353">
        <v>8600</v>
      </c>
      <c r="AB47" s="353">
        <v>395445.81</v>
      </c>
      <c r="AC47" s="353">
        <v>220813.77</v>
      </c>
      <c r="AD47" s="352"/>
      <c r="AE47" s="353">
        <v>1</v>
      </c>
      <c r="AF47" s="353">
        <v>9698.5</v>
      </c>
      <c r="AG47" s="355">
        <f t="shared" si="1"/>
        <v>1026897.75</v>
      </c>
      <c r="AH47" s="50">
        <f t="shared" si="2"/>
        <v>21686.1</v>
      </c>
      <c r="AI47" s="356">
        <f t="shared" si="3"/>
        <v>1005211.65</v>
      </c>
      <c r="AJ47" s="357">
        <f t="shared" si="4"/>
        <v>2063497.3599999999</v>
      </c>
      <c r="AK47" s="358">
        <f t="shared" si="5"/>
        <v>1856063.1800000002</v>
      </c>
      <c r="AL47" s="56">
        <f t="shared" si="6"/>
        <v>207434.1799999997</v>
      </c>
    </row>
    <row r="48" spans="1:38" ht="14.4" thickBot="1" x14ac:dyDescent="0.3">
      <c r="A48" s="38" t="s">
        <v>375</v>
      </c>
      <c r="B48" s="38" t="s">
        <v>376</v>
      </c>
      <c r="C48" s="63">
        <v>2633</v>
      </c>
      <c r="D48" s="64" t="s">
        <v>727</v>
      </c>
      <c r="E48" t="s">
        <v>2865</v>
      </c>
      <c r="F48" s="344">
        <v>787104.39</v>
      </c>
      <c r="G48" s="344">
        <v>0</v>
      </c>
      <c r="H48" s="344">
        <v>76176.56</v>
      </c>
      <c r="I48" s="319">
        <v>486046.86</v>
      </c>
      <c r="J48" s="319">
        <v>111912.2</v>
      </c>
      <c r="K48" s="350">
        <v>0</v>
      </c>
      <c r="L48" s="350">
        <v>19571</v>
      </c>
      <c r="M48" s="349"/>
      <c r="N48" s="350">
        <v>1144</v>
      </c>
      <c r="O48"/>
      <c r="P48"/>
      <c r="Q48" s="319">
        <v>-1461507.42</v>
      </c>
      <c r="R48" s="319">
        <v>2707380.46</v>
      </c>
      <c r="S48" s="350">
        <v>1019621.21</v>
      </c>
      <c r="T48" s="350">
        <v>169100</v>
      </c>
      <c r="U48" s="350">
        <v>924.52</v>
      </c>
      <c r="V48" s="349"/>
      <c r="W48" s="350">
        <v>905462</v>
      </c>
      <c r="X48" s="350">
        <v>18870</v>
      </c>
      <c r="Y48" s="353">
        <v>1438910</v>
      </c>
      <c r="Z48" s="353">
        <v>7490</v>
      </c>
      <c r="AA48" s="353">
        <v>7320</v>
      </c>
      <c r="AB48" s="353">
        <v>331157.49</v>
      </c>
      <c r="AC48" s="353">
        <v>119576.87</v>
      </c>
      <c r="AD48" s="352"/>
      <c r="AE48" s="352"/>
      <c r="AF48" s="353">
        <v>14871.4</v>
      </c>
      <c r="AG48" s="355">
        <f t="shared" si="1"/>
        <v>863280.95</v>
      </c>
      <c r="AH48" s="50">
        <f t="shared" si="2"/>
        <v>20715</v>
      </c>
      <c r="AI48" s="356">
        <f t="shared" si="3"/>
        <v>842565.95</v>
      </c>
      <c r="AJ48" s="357">
        <f t="shared" si="4"/>
        <v>2113977.73</v>
      </c>
      <c r="AK48" s="358">
        <f t="shared" si="5"/>
        <v>1919325.7599999998</v>
      </c>
      <c r="AL48" s="56">
        <f t="shared" si="6"/>
        <v>194651.9700000002</v>
      </c>
    </row>
    <row r="49" spans="1:38" ht="14.4" thickBot="1" x14ac:dyDescent="0.3">
      <c r="A49" s="38" t="s">
        <v>375</v>
      </c>
      <c r="B49" s="38" t="s">
        <v>376</v>
      </c>
      <c r="C49" s="63">
        <v>1642</v>
      </c>
      <c r="D49" s="64" t="s">
        <v>728</v>
      </c>
      <c r="E49" t="s">
        <v>2938</v>
      </c>
      <c r="F49" s="344">
        <v>552837.48</v>
      </c>
      <c r="G49" s="344">
        <v>0</v>
      </c>
      <c r="H49" s="344">
        <v>21426.74</v>
      </c>
      <c r="I49" s="319">
        <v>394617.55</v>
      </c>
      <c r="J49" s="319">
        <v>192420.05</v>
      </c>
      <c r="K49" s="349"/>
      <c r="L49" s="350">
        <v>14460.01</v>
      </c>
      <c r="M49" s="349"/>
      <c r="N49" s="350">
        <v>45</v>
      </c>
      <c r="O49" s="319">
        <v>121415</v>
      </c>
      <c r="P49"/>
      <c r="Q49" s="319">
        <v>-1301618.24</v>
      </c>
      <c r="R49" s="319">
        <v>2321309.19</v>
      </c>
      <c r="S49" s="350">
        <v>581051.65</v>
      </c>
      <c r="T49" s="349"/>
      <c r="U49" s="350">
        <v>579.57000000000005</v>
      </c>
      <c r="V49" s="349"/>
      <c r="W49" s="350">
        <v>353634.8</v>
      </c>
      <c r="X49" s="350">
        <v>9150</v>
      </c>
      <c r="Y49" s="353">
        <v>557812.80000000005</v>
      </c>
      <c r="Z49" s="353">
        <v>320</v>
      </c>
      <c r="AA49" s="353">
        <v>2610</v>
      </c>
      <c r="AB49" s="353">
        <v>212318.32</v>
      </c>
      <c r="AC49" s="353">
        <v>134086.04</v>
      </c>
      <c r="AD49" s="352"/>
      <c r="AE49" s="352"/>
      <c r="AF49" s="353">
        <v>31578</v>
      </c>
      <c r="AG49" s="355">
        <f t="shared" si="1"/>
        <v>574264.22</v>
      </c>
      <c r="AH49" s="50">
        <f t="shared" si="2"/>
        <v>14505.01</v>
      </c>
      <c r="AI49" s="356">
        <f t="shared" si="3"/>
        <v>559759.21</v>
      </c>
      <c r="AJ49" s="357">
        <f t="shared" si="4"/>
        <v>944416.02</v>
      </c>
      <c r="AK49" s="358">
        <f t="shared" si="5"/>
        <v>938725.16000000015</v>
      </c>
      <c r="AL49" s="56">
        <f t="shared" si="6"/>
        <v>5690.8599999998696</v>
      </c>
    </row>
    <row r="50" spans="1:38" ht="14.4" thickBot="1" x14ac:dyDescent="0.3">
      <c r="A50" s="38" t="s">
        <v>375</v>
      </c>
      <c r="B50" s="38" t="s">
        <v>376</v>
      </c>
      <c r="C50" s="63">
        <v>2100</v>
      </c>
      <c r="D50" s="64" t="s">
        <v>729</v>
      </c>
      <c r="E50" t="s">
        <v>2948</v>
      </c>
      <c r="F50" s="344">
        <v>622894.25</v>
      </c>
      <c r="G50" s="344">
        <v>0</v>
      </c>
      <c r="H50" s="344">
        <v>130031.3</v>
      </c>
      <c r="I50" s="319">
        <v>1280560.1399999999</v>
      </c>
      <c r="J50" s="319">
        <v>216948.45</v>
      </c>
      <c r="K50" s="349"/>
      <c r="L50" s="350">
        <v>17390.060000000001</v>
      </c>
      <c r="M50" s="349"/>
      <c r="N50" s="350">
        <v>84.11</v>
      </c>
      <c r="O50" s="319">
        <v>25900</v>
      </c>
      <c r="P50"/>
      <c r="Q50" s="319">
        <v>1091637.3500000001</v>
      </c>
      <c r="R50" s="319">
        <v>991778.49</v>
      </c>
      <c r="S50" s="350">
        <v>755929.25</v>
      </c>
      <c r="T50" s="349"/>
      <c r="U50" s="350">
        <v>736.91</v>
      </c>
      <c r="V50" s="349"/>
      <c r="W50" s="350">
        <v>278958</v>
      </c>
      <c r="X50" s="350">
        <v>30074</v>
      </c>
      <c r="Y50" s="353">
        <v>538478</v>
      </c>
      <c r="Z50" s="353">
        <v>15240</v>
      </c>
      <c r="AA50" s="353">
        <v>0</v>
      </c>
      <c r="AB50" s="353">
        <v>256221.21</v>
      </c>
      <c r="AC50" s="353">
        <v>114622.72</v>
      </c>
      <c r="AD50" s="352"/>
      <c r="AE50" s="352"/>
      <c r="AF50" s="353">
        <v>17492.099999999999</v>
      </c>
      <c r="AG50" s="355">
        <f t="shared" si="1"/>
        <v>752925.55</v>
      </c>
      <c r="AH50" s="50">
        <f t="shared" si="2"/>
        <v>17474.170000000002</v>
      </c>
      <c r="AI50" s="356">
        <f t="shared" si="3"/>
        <v>735451.38</v>
      </c>
      <c r="AJ50" s="357">
        <f t="shared" si="4"/>
        <v>1065698.1600000001</v>
      </c>
      <c r="AK50" s="358">
        <f t="shared" si="5"/>
        <v>942054.02999999991</v>
      </c>
      <c r="AL50" s="56">
        <f t="shared" si="6"/>
        <v>123644.13000000024</v>
      </c>
    </row>
    <row r="51" spans="1:38" ht="14.4" thickBot="1" x14ac:dyDescent="0.3">
      <c r="A51" s="38" t="s">
        <v>375</v>
      </c>
      <c r="B51" s="38" t="s">
        <v>376</v>
      </c>
      <c r="C51" s="63">
        <v>1785</v>
      </c>
      <c r="D51" s="64" t="s">
        <v>730</v>
      </c>
      <c r="E51" t="s">
        <v>2949</v>
      </c>
      <c r="F51" s="344">
        <v>580170.72</v>
      </c>
      <c r="G51" s="344">
        <v>0</v>
      </c>
      <c r="H51" s="344">
        <v>80279.53</v>
      </c>
      <c r="I51" s="319">
        <v>2633149.65</v>
      </c>
      <c r="J51" s="319">
        <v>113092.84</v>
      </c>
      <c r="K51" s="350">
        <v>0</v>
      </c>
      <c r="L51" s="350">
        <v>40500</v>
      </c>
      <c r="M51" s="350">
        <v>500</v>
      </c>
      <c r="N51" s="350">
        <v>0</v>
      </c>
      <c r="O51" s="319">
        <v>88630</v>
      </c>
      <c r="P51"/>
      <c r="Q51" s="319">
        <v>2583801.3199999998</v>
      </c>
      <c r="R51" s="319">
        <v>667821.93000000005</v>
      </c>
      <c r="S51" s="350">
        <v>508123.3</v>
      </c>
      <c r="T51" s="349"/>
      <c r="U51" s="350">
        <v>510.98</v>
      </c>
      <c r="V51" s="349"/>
      <c r="W51" s="350">
        <v>918810.82</v>
      </c>
      <c r="X51" s="350">
        <v>4000</v>
      </c>
      <c r="Y51" s="353">
        <v>1069531.82</v>
      </c>
      <c r="Z51" s="353">
        <v>1080</v>
      </c>
      <c r="AA51" s="353">
        <v>400</v>
      </c>
      <c r="AB51" s="353">
        <v>178274.14</v>
      </c>
      <c r="AC51" s="353">
        <v>139680.82999999999</v>
      </c>
      <c r="AD51" s="352"/>
      <c r="AE51" s="352"/>
      <c r="AF51" s="353">
        <v>17038.82</v>
      </c>
      <c r="AG51" s="355">
        <f t="shared" si="1"/>
        <v>660450.25</v>
      </c>
      <c r="AH51" s="50">
        <f t="shared" si="2"/>
        <v>41000</v>
      </c>
      <c r="AI51" s="356">
        <f t="shared" si="3"/>
        <v>619450.25</v>
      </c>
      <c r="AJ51" s="357">
        <f t="shared" si="4"/>
        <v>1431445.0999999999</v>
      </c>
      <c r="AK51" s="358">
        <f t="shared" si="5"/>
        <v>1406005.61</v>
      </c>
      <c r="AL51" s="56">
        <f t="shared" si="6"/>
        <v>25439.489999999758</v>
      </c>
    </row>
    <row r="52" spans="1:38" ht="14.4" thickBot="1" x14ac:dyDescent="0.3">
      <c r="A52" s="38" t="s">
        <v>367</v>
      </c>
      <c r="B52" s="38" t="s">
        <v>380</v>
      </c>
      <c r="C52" s="63">
        <v>1114</v>
      </c>
      <c r="D52" s="64" t="s">
        <v>731</v>
      </c>
      <c r="E52" t="s">
        <v>2866</v>
      </c>
      <c r="F52" s="344">
        <v>676728.18</v>
      </c>
      <c r="G52" s="344">
        <v>40634</v>
      </c>
      <c r="H52" s="344">
        <v>14385.27</v>
      </c>
      <c r="I52" s="319">
        <v>695174.86</v>
      </c>
      <c r="J52" s="319">
        <v>167357.37</v>
      </c>
      <c r="K52" s="350">
        <v>11600</v>
      </c>
      <c r="L52" s="350">
        <v>14012.5</v>
      </c>
      <c r="M52" s="349"/>
      <c r="N52" s="350">
        <v>2500.38</v>
      </c>
      <c r="O52"/>
      <c r="P52"/>
      <c r="Q52" s="319">
        <v>-616483.57999999996</v>
      </c>
      <c r="R52" s="319">
        <v>2139773.89</v>
      </c>
      <c r="S52" s="350">
        <v>471702.28</v>
      </c>
      <c r="T52" s="349"/>
      <c r="U52" s="350">
        <v>666.11</v>
      </c>
      <c r="V52" s="349"/>
      <c r="W52" s="350">
        <v>513448.65</v>
      </c>
      <c r="X52" s="349"/>
      <c r="Y52" s="353">
        <v>576448.65</v>
      </c>
      <c r="Z52" s="352"/>
      <c r="AA52" s="352"/>
      <c r="AB52" s="353">
        <v>205430.32</v>
      </c>
      <c r="AC52" s="353">
        <v>159959.57999999999</v>
      </c>
      <c r="AD52" s="353">
        <v>1102</v>
      </c>
      <c r="AE52" s="352"/>
      <c r="AF52" s="352"/>
      <c r="AG52" s="355">
        <f t="shared" si="1"/>
        <v>731747.45000000007</v>
      </c>
      <c r="AH52" s="50">
        <f t="shared" si="2"/>
        <v>28112.880000000001</v>
      </c>
      <c r="AI52" s="356">
        <f t="shared" si="3"/>
        <v>703634.57000000007</v>
      </c>
      <c r="AJ52" s="357">
        <f t="shared" si="4"/>
        <v>985817.04</v>
      </c>
      <c r="AK52" s="358">
        <f t="shared" si="5"/>
        <v>942940.54999999993</v>
      </c>
      <c r="AL52" s="56">
        <f t="shared" si="6"/>
        <v>42876.490000000107</v>
      </c>
    </row>
    <row r="53" spans="1:38" ht="14.4" thickBot="1" x14ac:dyDescent="0.3">
      <c r="A53" s="38" t="s">
        <v>367</v>
      </c>
      <c r="B53" s="38" t="s">
        <v>380</v>
      </c>
      <c r="C53" s="63">
        <v>595</v>
      </c>
      <c r="D53" s="64" t="s">
        <v>732</v>
      </c>
      <c r="E53" t="s">
        <v>2867</v>
      </c>
      <c r="F53" s="344">
        <v>620410.11</v>
      </c>
      <c r="G53" s="344">
        <v>75108</v>
      </c>
      <c r="H53" s="344">
        <v>11342</v>
      </c>
      <c r="I53" s="319">
        <v>355530.63</v>
      </c>
      <c r="J53" s="319">
        <v>62429.13</v>
      </c>
      <c r="K53" s="350">
        <v>6500</v>
      </c>
      <c r="L53" s="350">
        <v>7716.34</v>
      </c>
      <c r="M53" s="349"/>
      <c r="N53" s="350">
        <v>972</v>
      </c>
      <c r="O53"/>
      <c r="P53"/>
      <c r="Q53" s="319">
        <v>664943.99</v>
      </c>
      <c r="R53" s="319">
        <v>293207.49</v>
      </c>
      <c r="S53" s="350">
        <v>519781.44</v>
      </c>
      <c r="T53" s="349"/>
      <c r="U53" s="350">
        <v>537.89</v>
      </c>
      <c r="V53" s="349"/>
      <c r="W53" s="350">
        <v>348264</v>
      </c>
      <c r="X53" s="349"/>
      <c r="Y53" s="353">
        <v>401864</v>
      </c>
      <c r="Z53" s="352"/>
      <c r="AA53" s="352"/>
      <c r="AB53" s="353">
        <v>201753.62</v>
      </c>
      <c r="AC53" s="353">
        <v>68706.66</v>
      </c>
      <c r="AD53" s="353">
        <v>14779</v>
      </c>
      <c r="AE53" s="352"/>
      <c r="AF53" s="353">
        <v>30000</v>
      </c>
      <c r="AG53" s="355">
        <f t="shared" si="1"/>
        <v>706860.11</v>
      </c>
      <c r="AH53" s="50">
        <f t="shared" si="2"/>
        <v>15188.34</v>
      </c>
      <c r="AI53" s="356">
        <f t="shared" si="3"/>
        <v>691671.77</v>
      </c>
      <c r="AJ53" s="357">
        <f t="shared" si="4"/>
        <v>868583.33000000007</v>
      </c>
      <c r="AK53" s="358">
        <f t="shared" si="5"/>
        <v>717103.28</v>
      </c>
      <c r="AL53" s="56">
        <f t="shared" si="6"/>
        <v>151480.05000000005</v>
      </c>
    </row>
    <row r="54" spans="1:38" ht="14.4" thickBot="1" x14ac:dyDescent="0.3">
      <c r="A54" s="38" t="s">
        <v>367</v>
      </c>
      <c r="B54" s="38" t="s">
        <v>380</v>
      </c>
      <c r="C54" s="63">
        <v>1925</v>
      </c>
      <c r="D54" s="64" t="s">
        <v>733</v>
      </c>
      <c r="E54" t="s">
        <v>2868</v>
      </c>
      <c r="F54" s="344">
        <v>418628.79</v>
      </c>
      <c r="G54" s="344">
        <v>74193</v>
      </c>
      <c r="H54" s="344">
        <v>43338.11</v>
      </c>
      <c r="I54" s="319">
        <v>705551.02</v>
      </c>
      <c r="J54" s="319">
        <v>146924.38</v>
      </c>
      <c r="K54" s="350">
        <v>11577</v>
      </c>
      <c r="L54" s="350">
        <v>30824.55</v>
      </c>
      <c r="M54" s="349"/>
      <c r="N54" s="350">
        <v>8882.27</v>
      </c>
      <c r="O54"/>
      <c r="P54"/>
      <c r="Q54" s="319">
        <v>-677067.58</v>
      </c>
      <c r="R54" s="319">
        <v>1946315.03</v>
      </c>
      <c r="S54" s="350">
        <v>857249.18</v>
      </c>
      <c r="T54" s="350">
        <v>-20300</v>
      </c>
      <c r="U54" s="350">
        <v>334.83</v>
      </c>
      <c r="V54" s="349"/>
      <c r="W54" s="350">
        <v>736325.5</v>
      </c>
      <c r="X54" s="349"/>
      <c r="Y54" s="353">
        <v>979231.5</v>
      </c>
      <c r="Z54" s="353">
        <v>1280</v>
      </c>
      <c r="AA54" s="353">
        <v>300</v>
      </c>
      <c r="AB54" s="353">
        <v>353386.28</v>
      </c>
      <c r="AC54" s="353">
        <v>153112.70000000001</v>
      </c>
      <c r="AD54" s="353">
        <v>14122</v>
      </c>
      <c r="AE54" s="352"/>
      <c r="AF54" s="353">
        <v>4073</v>
      </c>
      <c r="AG54" s="355">
        <f t="shared" si="1"/>
        <v>536159.9</v>
      </c>
      <c r="AH54" s="50">
        <f t="shared" si="2"/>
        <v>51283.820000000007</v>
      </c>
      <c r="AI54" s="356">
        <f t="shared" si="3"/>
        <v>484876.08</v>
      </c>
      <c r="AJ54" s="357">
        <f t="shared" si="4"/>
        <v>1573609.51</v>
      </c>
      <c r="AK54" s="358">
        <f t="shared" si="5"/>
        <v>1505505.48</v>
      </c>
      <c r="AL54" s="56">
        <f t="shared" si="6"/>
        <v>68104.030000000028</v>
      </c>
    </row>
    <row r="55" spans="1:38" ht="14.4" thickBot="1" x14ac:dyDescent="0.3">
      <c r="A55" s="38" t="s">
        <v>367</v>
      </c>
      <c r="B55" s="38" t="s">
        <v>380</v>
      </c>
      <c r="C55" s="63">
        <v>3610</v>
      </c>
      <c r="D55" s="64" t="s">
        <v>734</v>
      </c>
      <c r="E55" t="s">
        <v>2869</v>
      </c>
      <c r="F55" s="344">
        <v>956236.94</v>
      </c>
      <c r="G55" s="344">
        <v>82449.5</v>
      </c>
      <c r="H55" s="344">
        <v>96844.56</v>
      </c>
      <c r="I55" s="319">
        <v>777669.65</v>
      </c>
      <c r="J55" s="319">
        <v>263433.56</v>
      </c>
      <c r="K55" s="350">
        <v>15900</v>
      </c>
      <c r="L55" s="350">
        <v>53941.62</v>
      </c>
      <c r="M55" s="349"/>
      <c r="N55" s="350">
        <v>6227</v>
      </c>
      <c r="O55"/>
      <c r="P55"/>
      <c r="Q55" s="319">
        <v>-238285.12</v>
      </c>
      <c r="R55" s="319">
        <v>2217512.62</v>
      </c>
      <c r="S55" s="350">
        <v>973612.99</v>
      </c>
      <c r="T55" s="349"/>
      <c r="U55" s="350">
        <v>999.08</v>
      </c>
      <c r="V55" s="349"/>
      <c r="W55" s="350">
        <v>1152920</v>
      </c>
      <c r="X55" s="349"/>
      <c r="Y55" s="353">
        <v>1319125</v>
      </c>
      <c r="Z55" s="353">
        <v>480</v>
      </c>
      <c r="AA55" s="353">
        <v>590</v>
      </c>
      <c r="AB55" s="353">
        <v>555739.5</v>
      </c>
      <c r="AC55" s="353">
        <v>130099.48</v>
      </c>
      <c r="AD55" s="353">
        <v>160</v>
      </c>
      <c r="AE55" s="352"/>
      <c r="AF55" s="352"/>
      <c r="AG55" s="355">
        <f t="shared" si="1"/>
        <v>1135531</v>
      </c>
      <c r="AH55" s="50">
        <f t="shared" si="2"/>
        <v>76068.62</v>
      </c>
      <c r="AI55" s="356">
        <f t="shared" si="3"/>
        <v>1059462.3799999999</v>
      </c>
      <c r="AJ55" s="357">
        <f t="shared" si="4"/>
        <v>2127532.0699999998</v>
      </c>
      <c r="AK55" s="358">
        <f t="shared" si="5"/>
        <v>2006193.98</v>
      </c>
      <c r="AL55" s="56">
        <f t="shared" si="6"/>
        <v>121338.08999999985</v>
      </c>
    </row>
    <row r="56" spans="1:38" ht="14.4" thickBot="1" x14ac:dyDescent="0.3">
      <c r="A56" s="38" t="s">
        <v>367</v>
      </c>
      <c r="B56" s="38" t="s">
        <v>380</v>
      </c>
      <c r="C56" s="63">
        <v>4226</v>
      </c>
      <c r="D56" s="64" t="s">
        <v>735</v>
      </c>
      <c r="E56" t="s">
        <v>2870</v>
      </c>
      <c r="F56" s="344">
        <v>536192.14</v>
      </c>
      <c r="G56" s="344">
        <v>39028.5</v>
      </c>
      <c r="H56" s="344">
        <v>63677.05</v>
      </c>
      <c r="I56" s="319">
        <v>616191.51</v>
      </c>
      <c r="J56" s="319">
        <v>112669.4</v>
      </c>
      <c r="K56" s="350">
        <v>11800</v>
      </c>
      <c r="L56" s="350">
        <v>25355.01</v>
      </c>
      <c r="M56" s="349"/>
      <c r="N56" s="350">
        <v>8985</v>
      </c>
      <c r="O56"/>
      <c r="P56"/>
      <c r="Q56" s="319">
        <v>-347314.45</v>
      </c>
      <c r="R56" s="319">
        <v>1921030.3</v>
      </c>
      <c r="S56" s="350">
        <v>944590.94</v>
      </c>
      <c r="T56" s="349"/>
      <c r="U56" s="350">
        <v>685.23</v>
      </c>
      <c r="V56" s="349"/>
      <c r="W56" s="350">
        <v>901537</v>
      </c>
      <c r="X56" s="349"/>
      <c r="Y56" s="353">
        <v>1099590</v>
      </c>
      <c r="Z56" s="353">
        <v>3590</v>
      </c>
      <c r="AA56" s="353">
        <v>600</v>
      </c>
      <c r="AB56" s="353">
        <v>834432.56</v>
      </c>
      <c r="AC56" s="353">
        <v>159321.87</v>
      </c>
      <c r="AD56" s="353">
        <v>1376</v>
      </c>
      <c r="AE56" s="352"/>
      <c r="AF56" s="352"/>
      <c r="AG56" s="355">
        <f t="shared" si="1"/>
        <v>638897.69000000006</v>
      </c>
      <c r="AH56" s="50">
        <f t="shared" si="2"/>
        <v>46140.009999999995</v>
      </c>
      <c r="AI56" s="356">
        <f t="shared" si="3"/>
        <v>592757.68000000005</v>
      </c>
      <c r="AJ56" s="357">
        <f t="shared" si="4"/>
        <v>1846813.17</v>
      </c>
      <c r="AK56" s="358">
        <f t="shared" si="5"/>
        <v>2098910.4300000002</v>
      </c>
      <c r="AL56" s="56">
        <f t="shared" si="6"/>
        <v>-252097.26000000024</v>
      </c>
    </row>
    <row r="57" spans="1:38" ht="14.4" thickBot="1" x14ac:dyDescent="0.3">
      <c r="A57" s="38" t="s">
        <v>367</v>
      </c>
      <c r="B57" s="38" t="s">
        <v>380</v>
      </c>
      <c r="C57" s="63">
        <v>2265</v>
      </c>
      <c r="D57" s="64" t="s">
        <v>736</v>
      </c>
      <c r="E57" t="s">
        <v>2871</v>
      </c>
      <c r="F57" s="344">
        <v>504119.89</v>
      </c>
      <c r="G57" s="344">
        <v>11047</v>
      </c>
      <c r="H57" s="344">
        <v>46167.46</v>
      </c>
      <c r="I57" s="319">
        <v>582267.03</v>
      </c>
      <c r="J57" s="319">
        <v>120227.94</v>
      </c>
      <c r="K57" s="350">
        <v>11993</v>
      </c>
      <c r="L57" s="350">
        <v>22495.69</v>
      </c>
      <c r="M57" s="349"/>
      <c r="N57" s="350">
        <v>1218</v>
      </c>
      <c r="O57"/>
      <c r="P57"/>
      <c r="Q57" s="319">
        <v>-745313.26</v>
      </c>
      <c r="R57" s="319">
        <v>1915444.77</v>
      </c>
      <c r="S57" s="350">
        <v>993371</v>
      </c>
      <c r="T57" s="350">
        <v>47063.16</v>
      </c>
      <c r="U57" s="350">
        <v>402.7</v>
      </c>
      <c r="V57" s="349"/>
      <c r="W57" s="350">
        <v>770019.6</v>
      </c>
      <c r="X57" s="349"/>
      <c r="Y57" s="353">
        <v>1138296.6000000001</v>
      </c>
      <c r="Z57" s="353">
        <v>1900</v>
      </c>
      <c r="AA57" s="353">
        <v>600</v>
      </c>
      <c r="AB57" s="353">
        <v>466278.96</v>
      </c>
      <c r="AC57" s="353">
        <v>120810.78</v>
      </c>
      <c r="AD57" s="353">
        <v>18899.5</v>
      </c>
      <c r="AE57" s="352"/>
      <c r="AF57" s="353">
        <v>6079.5</v>
      </c>
      <c r="AG57" s="355">
        <f t="shared" si="1"/>
        <v>561334.35</v>
      </c>
      <c r="AH57" s="50">
        <f t="shared" si="2"/>
        <v>35706.69</v>
      </c>
      <c r="AI57" s="356">
        <f t="shared" si="3"/>
        <v>525627.65999999992</v>
      </c>
      <c r="AJ57" s="357">
        <f t="shared" si="4"/>
        <v>1810856.46</v>
      </c>
      <c r="AK57" s="358">
        <f t="shared" si="5"/>
        <v>1752865.34</v>
      </c>
      <c r="AL57" s="56">
        <f t="shared" si="6"/>
        <v>57991.119999999879</v>
      </c>
    </row>
    <row r="58" spans="1:38" ht="14.4" thickBot="1" x14ac:dyDescent="0.3">
      <c r="A58" s="38" t="s">
        <v>367</v>
      </c>
      <c r="B58" s="38" t="s">
        <v>380</v>
      </c>
      <c r="C58" s="63">
        <v>1848</v>
      </c>
      <c r="D58" s="64" t="s">
        <v>737</v>
      </c>
      <c r="E58" t="s">
        <v>2872</v>
      </c>
      <c r="F58" s="344">
        <v>543884.61</v>
      </c>
      <c r="G58" s="344">
        <v>44448</v>
      </c>
      <c r="H58" s="344">
        <v>12086</v>
      </c>
      <c r="I58" s="319">
        <v>548224.97</v>
      </c>
      <c r="J58" s="319">
        <v>111211.56</v>
      </c>
      <c r="K58" s="350">
        <v>11876</v>
      </c>
      <c r="L58" s="350">
        <v>20553.189999999999</v>
      </c>
      <c r="M58" s="349"/>
      <c r="N58" s="350">
        <v>1809</v>
      </c>
      <c r="O58"/>
      <c r="P58"/>
      <c r="Q58" s="319">
        <v>-546839.06999999995</v>
      </c>
      <c r="R58" s="319">
        <v>1650781.62</v>
      </c>
      <c r="S58" s="350">
        <v>937986.69</v>
      </c>
      <c r="T58" s="350">
        <v>19861.650000000001</v>
      </c>
      <c r="U58" s="350">
        <v>403.65</v>
      </c>
      <c r="V58" s="349"/>
      <c r="W58" s="350">
        <v>179564.7</v>
      </c>
      <c r="X58" s="349"/>
      <c r="Y58" s="353">
        <v>519285.7</v>
      </c>
      <c r="Z58" s="353">
        <v>1280</v>
      </c>
      <c r="AA58" s="353">
        <v>300</v>
      </c>
      <c r="AB58" s="353">
        <v>373259.42</v>
      </c>
      <c r="AC58" s="353">
        <v>119411.17</v>
      </c>
      <c r="AD58" s="353">
        <v>2495</v>
      </c>
      <c r="AE58" s="352"/>
      <c r="AF58" s="353">
        <v>111</v>
      </c>
      <c r="AG58" s="355">
        <f t="shared" si="1"/>
        <v>600418.61</v>
      </c>
      <c r="AH58" s="50">
        <f t="shared" si="2"/>
        <v>34238.19</v>
      </c>
      <c r="AI58" s="356">
        <f t="shared" si="3"/>
        <v>566180.41999999993</v>
      </c>
      <c r="AJ58" s="357">
        <f t="shared" si="4"/>
        <v>1137816.69</v>
      </c>
      <c r="AK58" s="358">
        <f t="shared" si="5"/>
        <v>1016142.29</v>
      </c>
      <c r="AL58" s="56">
        <f t="shared" si="6"/>
        <v>121674.39999999991</v>
      </c>
    </row>
    <row r="59" spans="1:38" ht="14.4" thickBot="1" x14ac:dyDescent="0.3">
      <c r="A59" s="38" t="s">
        <v>367</v>
      </c>
      <c r="B59" s="38" t="s">
        <v>380</v>
      </c>
      <c r="C59" s="63">
        <v>1945</v>
      </c>
      <c r="D59" s="64" t="s">
        <v>738</v>
      </c>
      <c r="E59" t="s">
        <v>2873</v>
      </c>
      <c r="F59" s="344">
        <v>581342.16</v>
      </c>
      <c r="G59" s="344">
        <v>34061</v>
      </c>
      <c r="H59" s="344">
        <v>42936.91</v>
      </c>
      <c r="I59" s="319">
        <v>746134.53</v>
      </c>
      <c r="J59" s="319">
        <v>120221.73</v>
      </c>
      <c r="K59" s="350">
        <v>812</v>
      </c>
      <c r="L59" s="350">
        <v>31002.16</v>
      </c>
      <c r="M59" s="349"/>
      <c r="N59" s="350">
        <v>1619.08</v>
      </c>
      <c r="O59"/>
      <c r="P59"/>
      <c r="Q59" s="319">
        <v>-664516.03</v>
      </c>
      <c r="R59" s="319">
        <v>2032099.69</v>
      </c>
      <c r="S59" s="350">
        <v>730798.79</v>
      </c>
      <c r="T59" s="350">
        <v>91182.399999999994</v>
      </c>
      <c r="U59" s="350">
        <v>444.74</v>
      </c>
      <c r="V59" s="349"/>
      <c r="W59" s="350">
        <v>418865.2</v>
      </c>
      <c r="X59" s="349"/>
      <c r="Y59" s="353">
        <v>610723.19999999995</v>
      </c>
      <c r="Z59" s="353">
        <v>2560</v>
      </c>
      <c r="AA59" s="353">
        <v>600</v>
      </c>
      <c r="AB59" s="353">
        <v>350422.53</v>
      </c>
      <c r="AC59" s="353">
        <v>141905.97</v>
      </c>
      <c r="AD59" s="353">
        <v>7416</v>
      </c>
      <c r="AE59" s="352"/>
      <c r="AF59" s="353">
        <v>3984</v>
      </c>
      <c r="AG59" s="355">
        <f t="shared" si="1"/>
        <v>658340.07000000007</v>
      </c>
      <c r="AH59" s="50">
        <f t="shared" si="2"/>
        <v>33433.24</v>
      </c>
      <c r="AI59" s="356">
        <f t="shared" si="3"/>
        <v>624906.83000000007</v>
      </c>
      <c r="AJ59" s="357">
        <f t="shared" si="4"/>
        <v>1241291.1300000001</v>
      </c>
      <c r="AK59" s="358">
        <f t="shared" si="5"/>
        <v>1117611.7</v>
      </c>
      <c r="AL59" s="56">
        <f t="shared" si="6"/>
        <v>123679.43000000017</v>
      </c>
    </row>
    <row r="60" spans="1:38" ht="14.4" thickBot="1" x14ac:dyDescent="0.3">
      <c r="A60" s="38" t="s">
        <v>367</v>
      </c>
      <c r="B60" s="38" t="s">
        <v>380</v>
      </c>
      <c r="C60" s="63">
        <v>4776</v>
      </c>
      <c r="D60" s="64" t="s">
        <v>739</v>
      </c>
      <c r="E60" t="s">
        <v>2874</v>
      </c>
      <c r="F60" s="344">
        <v>446137.08</v>
      </c>
      <c r="G60" s="344">
        <v>127672</v>
      </c>
      <c r="H60" s="344">
        <v>45000</v>
      </c>
      <c r="I60" s="319">
        <v>1386460.89</v>
      </c>
      <c r="J60" s="319">
        <v>142965.85999999999</v>
      </c>
      <c r="K60" s="350">
        <v>15400</v>
      </c>
      <c r="L60" s="350">
        <v>35754.449999999997</v>
      </c>
      <c r="M60" s="349"/>
      <c r="N60" s="350">
        <v>7596</v>
      </c>
      <c r="O60"/>
      <c r="P60"/>
      <c r="Q60" s="319">
        <v>822256.97</v>
      </c>
      <c r="R60" s="319">
        <v>1174038.5</v>
      </c>
      <c r="S60" s="350">
        <v>2134882.4500000002</v>
      </c>
      <c r="T60" s="350">
        <v>151970</v>
      </c>
      <c r="U60" s="350">
        <v>584.91999999999996</v>
      </c>
      <c r="V60" s="349"/>
      <c r="W60" s="350">
        <v>1224578.8999999999</v>
      </c>
      <c r="X60" s="350">
        <v>40783</v>
      </c>
      <c r="Y60" s="353">
        <v>1493804.9</v>
      </c>
      <c r="Z60" s="353">
        <v>10400</v>
      </c>
      <c r="AA60" s="353">
        <v>8081.5</v>
      </c>
      <c r="AB60" s="353">
        <v>1798253.26</v>
      </c>
      <c r="AC60" s="353">
        <v>114132.2</v>
      </c>
      <c r="AD60" s="353">
        <v>34937.5</v>
      </c>
      <c r="AE60" s="352"/>
      <c r="AF60" s="352"/>
      <c r="AG60" s="355">
        <f t="shared" si="1"/>
        <v>618809.08000000007</v>
      </c>
      <c r="AH60" s="50">
        <f t="shared" si="2"/>
        <v>58750.45</v>
      </c>
      <c r="AI60" s="356">
        <f t="shared" si="3"/>
        <v>560058.63000000012</v>
      </c>
      <c r="AJ60" s="357">
        <f t="shared" si="4"/>
        <v>3552799.27</v>
      </c>
      <c r="AK60" s="358">
        <f t="shared" si="5"/>
        <v>3459609.3600000003</v>
      </c>
      <c r="AL60" s="56">
        <f t="shared" si="6"/>
        <v>93189.909999999683</v>
      </c>
    </row>
    <row r="61" spans="1:38" ht="14.4" thickBot="1" x14ac:dyDescent="0.3">
      <c r="A61" s="38" t="s">
        <v>367</v>
      </c>
      <c r="B61" s="38" t="s">
        <v>380</v>
      </c>
      <c r="C61" s="63">
        <v>5154</v>
      </c>
      <c r="D61" s="64" t="s">
        <v>740</v>
      </c>
      <c r="E61" t="s">
        <v>2875</v>
      </c>
      <c r="F61" s="344">
        <v>1594063.46</v>
      </c>
      <c r="G61" s="344">
        <v>345488.1</v>
      </c>
      <c r="H61" s="344">
        <v>87500.54</v>
      </c>
      <c r="I61" s="319">
        <v>779411.47</v>
      </c>
      <c r="J61" s="319">
        <v>333177.51</v>
      </c>
      <c r="K61" s="350">
        <v>14400</v>
      </c>
      <c r="L61" s="350">
        <v>60929.62</v>
      </c>
      <c r="M61" s="349"/>
      <c r="N61" s="350">
        <v>7893</v>
      </c>
      <c r="O61"/>
      <c r="P61"/>
      <c r="Q61" s="319">
        <v>-815867.77</v>
      </c>
      <c r="R61" s="319">
        <v>3795531.45</v>
      </c>
      <c r="S61" s="350">
        <v>1839418.02</v>
      </c>
      <c r="T61" s="350">
        <v>357595</v>
      </c>
      <c r="U61" s="350">
        <v>1397.87</v>
      </c>
      <c r="V61" s="349"/>
      <c r="W61" s="350">
        <v>1148869.3999999999</v>
      </c>
      <c r="X61" s="349"/>
      <c r="Y61" s="353">
        <v>1590340.4</v>
      </c>
      <c r="Z61" s="353">
        <v>4000</v>
      </c>
      <c r="AA61" s="353">
        <v>1200</v>
      </c>
      <c r="AB61" s="353">
        <v>1414938.12</v>
      </c>
      <c r="AC61" s="353">
        <v>259846.99</v>
      </c>
      <c r="AD61" s="353">
        <v>200</v>
      </c>
      <c r="AE61" s="352"/>
      <c r="AF61" s="352"/>
      <c r="AG61" s="355">
        <f t="shared" si="1"/>
        <v>2027052.1</v>
      </c>
      <c r="AH61" s="50">
        <f t="shared" si="2"/>
        <v>83222.62</v>
      </c>
      <c r="AI61" s="356">
        <f t="shared" si="3"/>
        <v>1943829.48</v>
      </c>
      <c r="AJ61" s="357">
        <f t="shared" si="4"/>
        <v>3347280.29</v>
      </c>
      <c r="AK61" s="358">
        <f t="shared" si="5"/>
        <v>3270525.51</v>
      </c>
      <c r="AL61" s="56">
        <f t="shared" si="6"/>
        <v>76754.780000000261</v>
      </c>
    </row>
    <row r="62" spans="1:38" ht="14.4" thickBot="1" x14ac:dyDescent="0.3">
      <c r="A62" s="38" t="s">
        <v>367</v>
      </c>
      <c r="B62" s="38" t="s">
        <v>380</v>
      </c>
      <c r="C62" s="63">
        <v>3300</v>
      </c>
      <c r="D62" s="64" t="s">
        <v>741</v>
      </c>
      <c r="E62" t="s">
        <v>2876</v>
      </c>
      <c r="F62" s="344">
        <v>471988.44</v>
      </c>
      <c r="G62" s="344">
        <v>105558</v>
      </c>
      <c r="H62" s="344">
        <v>42595</v>
      </c>
      <c r="I62" s="319">
        <v>385887.19</v>
      </c>
      <c r="J62" s="319">
        <v>164133.29999999999</v>
      </c>
      <c r="K62" s="350">
        <v>6210</v>
      </c>
      <c r="L62" s="350">
        <v>26721</v>
      </c>
      <c r="M62" s="349"/>
      <c r="N62" s="350">
        <v>4532</v>
      </c>
      <c r="O62"/>
      <c r="P62"/>
      <c r="Q62" s="319">
        <v>-580123.05000000005</v>
      </c>
      <c r="R62" s="319">
        <v>1606269.64</v>
      </c>
      <c r="S62" s="350">
        <v>873585.2</v>
      </c>
      <c r="T62" s="349"/>
      <c r="U62" s="350">
        <v>365.96</v>
      </c>
      <c r="V62" s="349"/>
      <c r="W62" s="350">
        <v>702090.7</v>
      </c>
      <c r="X62" s="350">
        <v>51000</v>
      </c>
      <c r="Y62" s="353">
        <v>889523.54</v>
      </c>
      <c r="Z62" s="353">
        <v>2560</v>
      </c>
      <c r="AA62" s="353">
        <v>600</v>
      </c>
      <c r="AB62" s="353">
        <v>495084.92</v>
      </c>
      <c r="AC62" s="353">
        <v>132721.06</v>
      </c>
      <c r="AD62" s="352"/>
      <c r="AE62" s="352"/>
      <c r="AF62" s="352"/>
      <c r="AG62" s="355">
        <f t="shared" si="1"/>
        <v>620141.43999999994</v>
      </c>
      <c r="AH62" s="50">
        <f t="shared" si="2"/>
        <v>37463</v>
      </c>
      <c r="AI62" s="356">
        <f t="shared" si="3"/>
        <v>582678.43999999994</v>
      </c>
      <c r="AJ62" s="357">
        <f t="shared" si="4"/>
        <v>1627041.8599999999</v>
      </c>
      <c r="AK62" s="358">
        <f t="shared" si="5"/>
        <v>1520489.52</v>
      </c>
      <c r="AL62" s="56">
        <f t="shared" si="6"/>
        <v>106552.33999999985</v>
      </c>
    </row>
    <row r="63" spans="1:38" ht="14.4" thickBot="1" x14ac:dyDescent="0.3">
      <c r="A63" s="38" t="s">
        <v>367</v>
      </c>
      <c r="B63" s="38" t="s">
        <v>380</v>
      </c>
      <c r="C63" s="63">
        <v>2046</v>
      </c>
      <c r="D63" s="64" t="s">
        <v>742</v>
      </c>
      <c r="E63" t="s">
        <v>2877</v>
      </c>
      <c r="F63" s="344">
        <v>487024.82</v>
      </c>
      <c r="G63" s="344">
        <v>117259</v>
      </c>
      <c r="H63" s="344">
        <v>29276.01</v>
      </c>
      <c r="I63" s="319">
        <v>465667.49</v>
      </c>
      <c r="J63" s="319">
        <v>131105.46</v>
      </c>
      <c r="K63" s="350">
        <v>12000</v>
      </c>
      <c r="L63" s="350">
        <v>26538.82</v>
      </c>
      <c r="M63" s="349"/>
      <c r="N63" s="350">
        <v>11323.91</v>
      </c>
      <c r="O63"/>
      <c r="P63"/>
      <c r="Q63" s="319">
        <v>-1683533.57</v>
      </c>
      <c r="R63" s="319">
        <v>2640334.33</v>
      </c>
      <c r="S63" s="350">
        <v>740639.41</v>
      </c>
      <c r="T63" s="350">
        <v>146642.4</v>
      </c>
      <c r="U63" s="350">
        <v>325.55</v>
      </c>
      <c r="V63" s="349"/>
      <c r="W63" s="350">
        <v>721944</v>
      </c>
      <c r="X63" s="349"/>
      <c r="Y63" s="353">
        <v>807544</v>
      </c>
      <c r="Z63" s="352"/>
      <c r="AA63" s="352"/>
      <c r="AB63" s="353">
        <v>475053.55</v>
      </c>
      <c r="AC63" s="353">
        <v>85780.92</v>
      </c>
      <c r="AD63" s="353">
        <v>9638.6</v>
      </c>
      <c r="AE63" s="352"/>
      <c r="AF63" s="353">
        <v>7865</v>
      </c>
      <c r="AG63" s="355">
        <f t="shared" si="1"/>
        <v>633559.83000000007</v>
      </c>
      <c r="AH63" s="50">
        <f t="shared" si="2"/>
        <v>49862.729999999996</v>
      </c>
      <c r="AI63" s="356">
        <f t="shared" si="3"/>
        <v>583697.10000000009</v>
      </c>
      <c r="AJ63" s="357">
        <f t="shared" si="4"/>
        <v>1609551.36</v>
      </c>
      <c r="AK63" s="358">
        <f t="shared" si="5"/>
        <v>1385882.07</v>
      </c>
      <c r="AL63" s="56">
        <f t="shared" si="6"/>
        <v>223669.29000000004</v>
      </c>
    </row>
    <row r="64" spans="1:38" ht="14.4" thickBot="1" x14ac:dyDescent="0.3">
      <c r="A64" s="38" t="s">
        <v>367</v>
      </c>
      <c r="B64" s="38" t="s">
        <v>380</v>
      </c>
      <c r="C64" s="63">
        <v>1475</v>
      </c>
      <c r="D64" s="64" t="s">
        <v>743</v>
      </c>
      <c r="E64" t="s">
        <v>2939</v>
      </c>
      <c r="F64" s="344">
        <v>564379.12</v>
      </c>
      <c r="G64" s="344">
        <v>63737</v>
      </c>
      <c r="H64" s="344">
        <v>13483.61</v>
      </c>
      <c r="I64" s="319">
        <v>1393240.08</v>
      </c>
      <c r="J64" s="319">
        <v>57169.72</v>
      </c>
      <c r="K64" s="350">
        <v>7500</v>
      </c>
      <c r="L64" s="350">
        <v>28321.32</v>
      </c>
      <c r="M64" s="349"/>
      <c r="N64" s="350">
        <v>2288</v>
      </c>
      <c r="O64"/>
      <c r="P64"/>
      <c r="Q64" s="319">
        <v>-68323.539999999994</v>
      </c>
      <c r="R64" s="319">
        <v>2029021.21</v>
      </c>
      <c r="S64" s="350">
        <v>776369.2</v>
      </c>
      <c r="T64" s="350">
        <v>66641</v>
      </c>
      <c r="U64" s="350">
        <v>376.18</v>
      </c>
      <c r="V64" s="349"/>
      <c r="W64" s="350">
        <v>514625.7</v>
      </c>
      <c r="X64" s="349"/>
      <c r="Y64" s="353">
        <v>714115.22</v>
      </c>
      <c r="Z64" s="353">
        <v>1280</v>
      </c>
      <c r="AA64" s="353">
        <v>300</v>
      </c>
      <c r="AB64" s="353">
        <v>364061.15</v>
      </c>
      <c r="AC64" s="353">
        <v>172404.17</v>
      </c>
      <c r="AD64" s="353">
        <v>12329</v>
      </c>
      <c r="AE64" s="352"/>
      <c r="AF64" s="353">
        <v>320</v>
      </c>
      <c r="AG64" s="355">
        <f t="shared" si="1"/>
        <v>641599.73</v>
      </c>
      <c r="AH64" s="50">
        <f t="shared" si="2"/>
        <v>38109.32</v>
      </c>
      <c r="AI64" s="356">
        <f t="shared" si="3"/>
        <v>603490.41</v>
      </c>
      <c r="AJ64" s="357">
        <f t="shared" si="4"/>
        <v>1358012.08</v>
      </c>
      <c r="AK64" s="358">
        <f t="shared" si="5"/>
        <v>1264809.54</v>
      </c>
      <c r="AL64" s="56">
        <f t="shared" si="6"/>
        <v>93202.540000000037</v>
      </c>
    </row>
    <row r="65" spans="1:38" ht="14.4" thickBot="1" x14ac:dyDescent="0.3">
      <c r="A65" s="38" t="s">
        <v>383</v>
      </c>
      <c r="B65" s="38" t="s">
        <v>384</v>
      </c>
      <c r="C65" s="63">
        <v>1295</v>
      </c>
      <c r="D65" s="64" t="s">
        <v>744</v>
      </c>
      <c r="E65" t="s">
        <v>2878</v>
      </c>
      <c r="F65" s="344">
        <v>691688.34</v>
      </c>
      <c r="G65" s="344">
        <v>0</v>
      </c>
      <c r="H65" s="344">
        <v>32962.42</v>
      </c>
      <c r="I65" s="319">
        <v>2205456.4</v>
      </c>
      <c r="J65" s="319">
        <v>17028</v>
      </c>
      <c r="K65" s="350">
        <v>13827</v>
      </c>
      <c r="L65" s="350">
        <v>27050</v>
      </c>
      <c r="M65" s="349"/>
      <c r="N65" s="350">
        <v>0</v>
      </c>
      <c r="O65" s="319">
        <v>20900</v>
      </c>
      <c r="P65"/>
      <c r="Q65" s="319">
        <v>1939697.1</v>
      </c>
      <c r="R65" s="319">
        <v>849648.43</v>
      </c>
      <c r="S65" s="350">
        <v>678774.98</v>
      </c>
      <c r="T65" s="349"/>
      <c r="U65" s="350">
        <v>584.78</v>
      </c>
      <c r="V65" s="349"/>
      <c r="W65" s="350">
        <v>1001396</v>
      </c>
      <c r="X65" s="350">
        <v>39000</v>
      </c>
      <c r="Y65" s="353">
        <v>1176470</v>
      </c>
      <c r="Z65" s="353">
        <v>7920</v>
      </c>
      <c r="AA65" s="353">
        <v>2144</v>
      </c>
      <c r="AB65" s="353">
        <v>342077.19</v>
      </c>
      <c r="AC65" s="353">
        <v>95131.94</v>
      </c>
      <c r="AD65" s="352"/>
      <c r="AE65" s="352"/>
      <c r="AF65" s="352"/>
      <c r="AG65" s="355">
        <f t="shared" si="1"/>
        <v>724650.76</v>
      </c>
      <c r="AH65" s="50">
        <f t="shared" si="2"/>
        <v>40877</v>
      </c>
      <c r="AI65" s="356">
        <f t="shared" si="3"/>
        <v>683773.76</v>
      </c>
      <c r="AJ65" s="357">
        <f t="shared" si="4"/>
        <v>1719755.76</v>
      </c>
      <c r="AK65" s="358">
        <f t="shared" si="5"/>
        <v>1623743.13</v>
      </c>
      <c r="AL65" s="56">
        <f t="shared" si="6"/>
        <v>96012.630000000121</v>
      </c>
    </row>
    <row r="66" spans="1:38" ht="14.4" thickBot="1" x14ac:dyDescent="0.3">
      <c r="A66" s="38" t="s">
        <v>383</v>
      </c>
      <c r="B66" s="38" t="s">
        <v>384</v>
      </c>
      <c r="C66" s="63">
        <v>1368</v>
      </c>
      <c r="D66" s="64" t="s">
        <v>745</v>
      </c>
      <c r="E66" t="s">
        <v>2879</v>
      </c>
      <c r="F66" s="344">
        <v>879558.83</v>
      </c>
      <c r="G66" s="344">
        <v>0</v>
      </c>
      <c r="H66" s="344">
        <v>13509.87</v>
      </c>
      <c r="I66" s="319">
        <v>425048.07</v>
      </c>
      <c r="J66" s="319">
        <v>34345.07</v>
      </c>
      <c r="K66" s="349"/>
      <c r="L66" s="349"/>
      <c r="M66" s="349"/>
      <c r="N66" s="350">
        <v>0</v>
      </c>
      <c r="O66" s="319">
        <v>77400</v>
      </c>
      <c r="P66"/>
      <c r="Q66" s="319">
        <v>944687.58</v>
      </c>
      <c r="R66" s="319">
        <v>236925.61</v>
      </c>
      <c r="S66" s="350">
        <v>573177.21</v>
      </c>
      <c r="T66" s="349"/>
      <c r="U66" s="350">
        <v>754.62</v>
      </c>
      <c r="V66" s="349"/>
      <c r="W66" s="350">
        <v>881688</v>
      </c>
      <c r="X66" s="350">
        <v>39000</v>
      </c>
      <c r="Y66" s="353">
        <v>1015721</v>
      </c>
      <c r="Z66" s="353">
        <v>9000</v>
      </c>
      <c r="AA66" s="352"/>
      <c r="AB66" s="353">
        <v>261037.25</v>
      </c>
      <c r="AC66" s="353">
        <v>115412.93</v>
      </c>
      <c r="AD66" s="352"/>
      <c r="AE66" s="352"/>
      <c r="AF66" s="352"/>
      <c r="AG66" s="355">
        <f t="shared" si="1"/>
        <v>893068.7</v>
      </c>
      <c r="AH66" s="50">
        <f t="shared" si="2"/>
        <v>0</v>
      </c>
      <c r="AI66" s="356">
        <f t="shared" si="3"/>
        <v>893068.7</v>
      </c>
      <c r="AJ66" s="357">
        <f t="shared" si="4"/>
        <v>1494619.83</v>
      </c>
      <c r="AK66" s="358">
        <f t="shared" si="5"/>
        <v>1401171.18</v>
      </c>
      <c r="AL66" s="56">
        <f t="shared" si="6"/>
        <v>93448.65000000014</v>
      </c>
    </row>
    <row r="67" spans="1:38" ht="14.4" thickBot="1" x14ac:dyDescent="0.3">
      <c r="A67" s="38" t="s">
        <v>383</v>
      </c>
      <c r="B67" s="38" t="s">
        <v>384</v>
      </c>
      <c r="C67" s="63">
        <v>2588</v>
      </c>
      <c r="D67" s="64" t="s">
        <v>746</v>
      </c>
      <c r="E67" t="s">
        <v>2880</v>
      </c>
      <c r="F67" s="344">
        <v>717191.24</v>
      </c>
      <c r="G67" s="344">
        <v>0</v>
      </c>
      <c r="H67" s="344">
        <v>108343.9</v>
      </c>
      <c r="I67" s="319">
        <v>498642.84</v>
      </c>
      <c r="J67" s="319">
        <v>19364.77</v>
      </c>
      <c r="K67" s="350">
        <v>6540</v>
      </c>
      <c r="L67" s="350">
        <v>29081.31</v>
      </c>
      <c r="M67" s="349"/>
      <c r="N67" s="350">
        <v>0</v>
      </c>
      <c r="O67" s="319">
        <v>54125</v>
      </c>
      <c r="P67"/>
      <c r="Q67" s="319">
        <v>-840377.3</v>
      </c>
      <c r="R67" s="319">
        <v>1982889.72</v>
      </c>
      <c r="S67" s="350">
        <v>719519.82</v>
      </c>
      <c r="T67" s="349"/>
      <c r="U67" s="350">
        <v>599.30999999999995</v>
      </c>
      <c r="V67" s="349"/>
      <c r="W67" s="350">
        <v>956311.5</v>
      </c>
      <c r="X67" s="350">
        <v>39000</v>
      </c>
      <c r="Y67" s="353">
        <v>1130658.5</v>
      </c>
      <c r="Z67" s="353">
        <v>6480</v>
      </c>
      <c r="AA67" s="353">
        <v>840</v>
      </c>
      <c r="AB67" s="353">
        <v>377331.23</v>
      </c>
      <c r="AC67" s="353">
        <v>88836.88</v>
      </c>
      <c r="AD67" s="352"/>
      <c r="AE67" s="352"/>
      <c r="AF67" s="352"/>
      <c r="AG67" s="355">
        <f t="shared" si="1"/>
        <v>825535.14</v>
      </c>
      <c r="AH67" s="50">
        <f t="shared" si="2"/>
        <v>35621.31</v>
      </c>
      <c r="AI67" s="356">
        <f t="shared" si="3"/>
        <v>789913.83000000007</v>
      </c>
      <c r="AJ67" s="357">
        <f t="shared" si="4"/>
        <v>1715430.63</v>
      </c>
      <c r="AK67" s="358">
        <f t="shared" si="5"/>
        <v>1604146.6099999999</v>
      </c>
      <c r="AL67" s="56">
        <f t="shared" si="6"/>
        <v>111284.02000000002</v>
      </c>
    </row>
    <row r="68" spans="1:38" ht="14.4" thickBot="1" x14ac:dyDescent="0.3">
      <c r="A68" s="38" t="s">
        <v>383</v>
      </c>
      <c r="B68" s="38" t="s">
        <v>384</v>
      </c>
      <c r="C68" s="63">
        <v>1190</v>
      </c>
      <c r="D68" s="64" t="s">
        <v>747</v>
      </c>
      <c r="E68" t="s">
        <v>2881</v>
      </c>
      <c r="F68" s="344">
        <v>488248.34</v>
      </c>
      <c r="G68" s="344">
        <v>0</v>
      </c>
      <c r="H68" s="344">
        <v>52976.52</v>
      </c>
      <c r="I68" s="319">
        <v>604346.62</v>
      </c>
      <c r="J68" s="319">
        <v>23916.66</v>
      </c>
      <c r="K68" s="350">
        <v>12433</v>
      </c>
      <c r="L68" s="350">
        <v>22015.279999999999</v>
      </c>
      <c r="M68" s="349"/>
      <c r="N68" s="350">
        <v>0</v>
      </c>
      <c r="O68"/>
      <c r="P68"/>
      <c r="Q68" s="319">
        <v>-1205091.0900000001</v>
      </c>
      <c r="R68" s="319">
        <v>2283492.7400000002</v>
      </c>
      <c r="S68" s="350">
        <v>882110.49</v>
      </c>
      <c r="T68" s="350">
        <v>-28000</v>
      </c>
      <c r="U68" s="350">
        <v>342.9</v>
      </c>
      <c r="V68" s="349"/>
      <c r="W68" s="350">
        <v>847640</v>
      </c>
      <c r="X68" s="350">
        <v>39000</v>
      </c>
      <c r="Y68" s="353">
        <v>1226289</v>
      </c>
      <c r="Z68" s="353">
        <v>4460</v>
      </c>
      <c r="AA68" s="353">
        <v>5976</v>
      </c>
      <c r="AB68" s="353">
        <v>318444.40000000002</v>
      </c>
      <c r="AC68" s="353">
        <v>120351.78</v>
      </c>
      <c r="AD68" s="352"/>
      <c r="AE68" s="352"/>
      <c r="AF68" s="353">
        <v>8934</v>
      </c>
      <c r="AG68" s="355">
        <f t="shared" si="1"/>
        <v>541224.86</v>
      </c>
      <c r="AH68" s="50">
        <f t="shared" si="2"/>
        <v>34448.28</v>
      </c>
      <c r="AI68" s="356">
        <f t="shared" si="3"/>
        <v>506776.57999999996</v>
      </c>
      <c r="AJ68" s="357">
        <f t="shared" si="4"/>
        <v>1741093.3900000001</v>
      </c>
      <c r="AK68" s="358">
        <f t="shared" si="5"/>
        <v>1684455.18</v>
      </c>
      <c r="AL68" s="56">
        <f t="shared" si="6"/>
        <v>56638.210000000196</v>
      </c>
    </row>
    <row r="69" spans="1:38" ht="14.4" thickBot="1" x14ac:dyDescent="0.3">
      <c r="A69" s="38" t="s">
        <v>383</v>
      </c>
      <c r="B69" s="38" t="s">
        <v>384</v>
      </c>
      <c r="C69" s="63">
        <v>897</v>
      </c>
      <c r="D69" s="64" t="s">
        <v>748</v>
      </c>
      <c r="E69" t="s">
        <v>2936</v>
      </c>
      <c r="F69" s="344">
        <v>446498.62</v>
      </c>
      <c r="G69" s="344">
        <v>0</v>
      </c>
      <c r="H69" s="344">
        <v>21379.09</v>
      </c>
      <c r="I69" s="319">
        <v>485401.72</v>
      </c>
      <c r="J69" s="319">
        <v>41300.720000000001</v>
      </c>
      <c r="K69" s="350">
        <v>10340</v>
      </c>
      <c r="L69" s="350">
        <v>15753.7</v>
      </c>
      <c r="M69" s="349"/>
      <c r="N69" s="349"/>
      <c r="O69"/>
      <c r="P69"/>
      <c r="Q69" s="319">
        <v>510386.79</v>
      </c>
      <c r="R69" s="319">
        <v>355552.49</v>
      </c>
      <c r="S69" s="350">
        <v>510170.4</v>
      </c>
      <c r="T69" s="349"/>
      <c r="U69" s="350">
        <v>335.09</v>
      </c>
      <c r="V69" s="349"/>
      <c r="W69" s="350">
        <v>628477.67000000004</v>
      </c>
      <c r="X69" s="350">
        <v>35016</v>
      </c>
      <c r="Y69" s="353">
        <v>687453.67</v>
      </c>
      <c r="Z69" s="353">
        <v>2420</v>
      </c>
      <c r="AA69" s="353">
        <v>4128</v>
      </c>
      <c r="AB69" s="353">
        <v>285383.40000000002</v>
      </c>
      <c r="AC69" s="353">
        <v>92066.92</v>
      </c>
      <c r="AD69" s="352"/>
      <c r="AE69" s="352"/>
      <c r="AF69" s="352"/>
      <c r="AG69" s="355">
        <f t="shared" ref="AG69:AG130" si="7">SUM(F69:H69)</f>
        <v>467877.71</v>
      </c>
      <c r="AH69" s="50">
        <f t="shared" ref="AH69:AH130" si="8">SUM(K69:N69)</f>
        <v>26093.7</v>
      </c>
      <c r="AI69" s="356">
        <f t="shared" ref="AI69:AI130" si="9">AG69-AH69</f>
        <v>441784.01</v>
      </c>
      <c r="AJ69" s="357">
        <f t="shared" ref="AJ69:AJ130" si="10">SUM(S69:X69)</f>
        <v>1173999.1600000001</v>
      </c>
      <c r="AK69" s="358">
        <f t="shared" ref="AK69:AK130" si="11">SUM(Y69:AF69)</f>
        <v>1071451.99</v>
      </c>
      <c r="AL69" s="56">
        <f t="shared" ref="AL69:AL130" si="12">AJ69-AK69</f>
        <v>102547.17000000016</v>
      </c>
    </row>
    <row r="70" spans="1:38" ht="14.4" thickBot="1" x14ac:dyDescent="0.3">
      <c r="A70" s="38" t="s">
        <v>387</v>
      </c>
      <c r="B70" s="38" t="s">
        <v>388</v>
      </c>
      <c r="C70" s="63">
        <v>2172</v>
      </c>
      <c r="D70" s="64" t="s">
        <v>749</v>
      </c>
      <c r="E70" t="s">
        <v>2882</v>
      </c>
      <c r="F70" s="344">
        <v>214297.43</v>
      </c>
      <c r="G70" s="344">
        <v>0</v>
      </c>
      <c r="H70" s="344">
        <v>26636.61</v>
      </c>
      <c r="I70" s="319">
        <v>158052.51999999999</v>
      </c>
      <c r="J70" s="319">
        <v>159432.46</v>
      </c>
      <c r="K70" s="350">
        <v>0</v>
      </c>
      <c r="L70" s="349"/>
      <c r="M70" s="350">
        <v>19600</v>
      </c>
      <c r="N70" s="350">
        <v>831.39</v>
      </c>
      <c r="O70"/>
      <c r="P70"/>
      <c r="Q70" s="319">
        <v>81842.320000000007</v>
      </c>
      <c r="R70" s="319">
        <v>547255.34</v>
      </c>
      <c r="S70" s="350">
        <v>851303.29</v>
      </c>
      <c r="T70" s="350">
        <v>55679</v>
      </c>
      <c r="U70" s="350">
        <v>263.89</v>
      </c>
      <c r="V70" s="349"/>
      <c r="W70" s="350">
        <v>808717</v>
      </c>
      <c r="X70" s="350">
        <v>74950</v>
      </c>
      <c r="Y70" s="353">
        <v>909577</v>
      </c>
      <c r="Z70" s="353">
        <v>1280</v>
      </c>
      <c r="AA70" s="353">
        <v>344</v>
      </c>
      <c r="AB70" s="353">
        <v>893799.23</v>
      </c>
      <c r="AC70" s="353">
        <v>63288.98</v>
      </c>
      <c r="AD70" s="352"/>
      <c r="AE70" s="352"/>
      <c r="AF70" s="353">
        <v>13734</v>
      </c>
      <c r="AG70" s="355">
        <f t="shared" si="7"/>
        <v>240934.03999999998</v>
      </c>
      <c r="AH70" s="50">
        <f t="shared" si="8"/>
        <v>20431.39</v>
      </c>
      <c r="AI70" s="356">
        <f t="shared" si="9"/>
        <v>220502.64999999997</v>
      </c>
      <c r="AJ70" s="357">
        <f t="shared" si="10"/>
        <v>1790913.1800000002</v>
      </c>
      <c r="AK70" s="358">
        <f t="shared" si="11"/>
        <v>1882023.21</v>
      </c>
      <c r="AL70" s="56">
        <f t="shared" si="12"/>
        <v>-91110.029999999795</v>
      </c>
    </row>
    <row r="71" spans="1:38" ht="14.4" thickBot="1" x14ac:dyDescent="0.3">
      <c r="A71" s="38" t="s">
        <v>387</v>
      </c>
      <c r="B71" s="38" t="s">
        <v>388</v>
      </c>
      <c r="C71" s="63">
        <v>3964</v>
      </c>
      <c r="D71" s="64" t="s">
        <v>750</v>
      </c>
      <c r="E71" t="s">
        <v>2883</v>
      </c>
      <c r="F71" s="344">
        <v>722700.56</v>
      </c>
      <c r="G71" s="344">
        <v>0</v>
      </c>
      <c r="H71" s="344">
        <v>87171.3</v>
      </c>
      <c r="I71" s="319">
        <v>519189.56</v>
      </c>
      <c r="J71" s="319">
        <v>243277.51</v>
      </c>
      <c r="K71" s="350">
        <v>23500</v>
      </c>
      <c r="L71" s="350">
        <v>53946.91</v>
      </c>
      <c r="M71" s="349"/>
      <c r="N71" s="350">
        <v>981.03</v>
      </c>
      <c r="O71"/>
      <c r="P71"/>
      <c r="Q71" s="319">
        <v>-1294732.3500000001</v>
      </c>
      <c r="R71" s="319">
        <v>2767861</v>
      </c>
      <c r="S71" s="350">
        <v>1649428.45</v>
      </c>
      <c r="T71" s="350">
        <v>42000</v>
      </c>
      <c r="U71" s="350">
        <v>951.74</v>
      </c>
      <c r="V71" s="349"/>
      <c r="W71" s="350">
        <v>1305673.3</v>
      </c>
      <c r="X71" s="350">
        <v>17500</v>
      </c>
      <c r="Y71" s="353">
        <v>1794883.14</v>
      </c>
      <c r="Z71" s="353">
        <v>5040</v>
      </c>
      <c r="AA71" s="353">
        <v>10200</v>
      </c>
      <c r="AB71" s="353">
        <v>877066.77</v>
      </c>
      <c r="AC71" s="353">
        <v>129650.24000000001</v>
      </c>
      <c r="AD71" s="352"/>
      <c r="AE71" s="352"/>
      <c r="AF71" s="353">
        <v>177931</v>
      </c>
      <c r="AG71" s="355">
        <f t="shared" si="7"/>
        <v>809871.8600000001</v>
      </c>
      <c r="AH71" s="50">
        <f t="shared" si="8"/>
        <v>78427.94</v>
      </c>
      <c r="AI71" s="356">
        <f t="shared" si="9"/>
        <v>731443.92000000016</v>
      </c>
      <c r="AJ71" s="357">
        <f t="shared" si="10"/>
        <v>3015553.49</v>
      </c>
      <c r="AK71" s="358">
        <f t="shared" si="11"/>
        <v>2994771.1500000004</v>
      </c>
      <c r="AL71" s="56">
        <f t="shared" si="12"/>
        <v>20782.339999999851</v>
      </c>
    </row>
    <row r="72" spans="1:38" ht="14.4" thickBot="1" x14ac:dyDescent="0.3">
      <c r="A72" s="38" t="s">
        <v>387</v>
      </c>
      <c r="B72" s="38" t="s">
        <v>388</v>
      </c>
      <c r="C72" s="63">
        <v>1537</v>
      </c>
      <c r="D72" s="64" t="s">
        <v>751</v>
      </c>
      <c r="E72" t="s">
        <v>2884</v>
      </c>
      <c r="F72" s="344">
        <v>435050.84</v>
      </c>
      <c r="G72" s="344">
        <v>0</v>
      </c>
      <c r="H72" s="344">
        <v>35677.730000000003</v>
      </c>
      <c r="I72" s="319">
        <v>53671.45</v>
      </c>
      <c r="J72" s="319">
        <v>68465.570000000007</v>
      </c>
      <c r="K72" s="350">
        <v>6600</v>
      </c>
      <c r="L72" s="350">
        <v>28729.88</v>
      </c>
      <c r="M72" s="350">
        <v>19800</v>
      </c>
      <c r="N72" s="350">
        <v>47.51</v>
      </c>
      <c r="O72"/>
      <c r="P72"/>
      <c r="Q72" s="319">
        <v>22094.17</v>
      </c>
      <c r="R72" s="319">
        <v>432862.99</v>
      </c>
      <c r="S72" s="350">
        <v>634582.74</v>
      </c>
      <c r="T72" s="350">
        <v>63954</v>
      </c>
      <c r="U72" s="350">
        <v>458.13</v>
      </c>
      <c r="V72" s="349"/>
      <c r="W72" s="350">
        <v>308199.5</v>
      </c>
      <c r="X72" s="350">
        <v>40500</v>
      </c>
      <c r="Y72" s="353">
        <v>378499.5</v>
      </c>
      <c r="Z72" s="353">
        <v>6320</v>
      </c>
      <c r="AA72" s="353">
        <v>8846</v>
      </c>
      <c r="AB72" s="353">
        <v>507448.16</v>
      </c>
      <c r="AC72" s="353">
        <v>54260.67</v>
      </c>
      <c r="AD72" s="352"/>
      <c r="AE72" s="352"/>
      <c r="AF72" s="353">
        <v>9589</v>
      </c>
      <c r="AG72" s="355">
        <f t="shared" si="7"/>
        <v>470728.57</v>
      </c>
      <c r="AH72" s="50">
        <f t="shared" si="8"/>
        <v>55177.390000000007</v>
      </c>
      <c r="AI72" s="356">
        <f t="shared" si="9"/>
        <v>415551.18</v>
      </c>
      <c r="AJ72" s="357">
        <f t="shared" si="10"/>
        <v>1047694.37</v>
      </c>
      <c r="AK72" s="358">
        <f t="shared" si="11"/>
        <v>964963.33</v>
      </c>
      <c r="AL72" s="56">
        <f t="shared" si="12"/>
        <v>82731.040000000037</v>
      </c>
    </row>
    <row r="73" spans="1:38" ht="14.4" thickBot="1" x14ac:dyDescent="0.3">
      <c r="A73" s="38" t="s">
        <v>387</v>
      </c>
      <c r="B73" s="38" t="s">
        <v>388</v>
      </c>
      <c r="C73" s="63">
        <v>1440</v>
      </c>
      <c r="D73" s="64" t="s">
        <v>752</v>
      </c>
      <c r="E73" t="s">
        <v>2885</v>
      </c>
      <c r="F73" s="344">
        <v>299163.25</v>
      </c>
      <c r="G73" s="344">
        <v>0</v>
      </c>
      <c r="H73" s="344">
        <v>24512.3</v>
      </c>
      <c r="I73" s="319">
        <v>325966.62</v>
      </c>
      <c r="J73" s="319">
        <v>97579.27</v>
      </c>
      <c r="K73" s="350">
        <v>19100</v>
      </c>
      <c r="L73" s="350">
        <v>27443.66</v>
      </c>
      <c r="M73" s="350">
        <v>9900</v>
      </c>
      <c r="N73" s="350">
        <v>247.1</v>
      </c>
      <c r="O73"/>
      <c r="P73"/>
      <c r="Q73" s="319">
        <v>-396698.2</v>
      </c>
      <c r="R73" s="319">
        <v>923490.75</v>
      </c>
      <c r="S73" s="350">
        <v>562488.87</v>
      </c>
      <c r="T73" s="350">
        <v>55100</v>
      </c>
      <c r="U73" s="350">
        <v>253.46</v>
      </c>
      <c r="V73" s="349"/>
      <c r="W73" s="350">
        <v>1004812.6</v>
      </c>
      <c r="X73" s="350">
        <v>220885</v>
      </c>
      <c r="Y73" s="353">
        <v>1126908.6000000001</v>
      </c>
      <c r="Z73" s="353">
        <v>2080</v>
      </c>
      <c r="AA73" s="353">
        <v>5694</v>
      </c>
      <c r="AB73" s="353">
        <v>481856.33</v>
      </c>
      <c r="AC73" s="353">
        <v>61283.87</v>
      </c>
      <c r="AD73" s="352"/>
      <c r="AE73" s="352"/>
      <c r="AF73" s="353">
        <v>1979</v>
      </c>
      <c r="AG73" s="355">
        <f t="shared" si="7"/>
        <v>323675.55</v>
      </c>
      <c r="AH73" s="50">
        <f t="shared" si="8"/>
        <v>56690.76</v>
      </c>
      <c r="AI73" s="356">
        <f t="shared" si="9"/>
        <v>266984.78999999998</v>
      </c>
      <c r="AJ73" s="357">
        <f t="shared" si="10"/>
        <v>1843539.93</v>
      </c>
      <c r="AK73" s="358">
        <f t="shared" si="11"/>
        <v>1679801.8000000003</v>
      </c>
      <c r="AL73" s="56">
        <f t="shared" si="12"/>
        <v>163738.12999999966</v>
      </c>
    </row>
    <row r="74" spans="1:38" ht="14.4" thickBot="1" x14ac:dyDescent="0.3">
      <c r="A74" s="38" t="s">
        <v>387</v>
      </c>
      <c r="B74" s="38" t="s">
        <v>388</v>
      </c>
      <c r="C74" s="63">
        <v>1880</v>
      </c>
      <c r="D74" s="64" t="s">
        <v>753</v>
      </c>
      <c r="E74" t="s">
        <v>2886</v>
      </c>
      <c r="F74" s="344">
        <v>560686.44999999995</v>
      </c>
      <c r="G74" s="344">
        <v>0</v>
      </c>
      <c r="H74" s="344">
        <v>19487.900000000001</v>
      </c>
      <c r="I74" s="319">
        <v>84854.04</v>
      </c>
      <c r="J74" s="319">
        <v>43186.64</v>
      </c>
      <c r="K74" s="350">
        <v>3900</v>
      </c>
      <c r="L74" s="350">
        <v>30080</v>
      </c>
      <c r="M74" s="350">
        <v>35000</v>
      </c>
      <c r="N74" s="350">
        <v>37.380000000000003</v>
      </c>
      <c r="O74"/>
      <c r="P74"/>
      <c r="Q74" s="319">
        <v>-265084.32</v>
      </c>
      <c r="R74" s="319">
        <v>606181.84</v>
      </c>
      <c r="S74" s="350">
        <v>740186.6</v>
      </c>
      <c r="T74" s="349"/>
      <c r="U74" s="350">
        <v>262.17</v>
      </c>
      <c r="V74" s="349"/>
      <c r="W74" s="350">
        <v>843160</v>
      </c>
      <c r="X74" s="350">
        <v>310560</v>
      </c>
      <c r="Y74" s="353">
        <v>966443.84</v>
      </c>
      <c r="Z74" s="353">
        <v>16330</v>
      </c>
      <c r="AA74" s="353">
        <v>3688</v>
      </c>
      <c r="AB74" s="353">
        <v>544632.01</v>
      </c>
      <c r="AC74" s="353">
        <v>54768.79</v>
      </c>
      <c r="AD74" s="353">
        <v>6236</v>
      </c>
      <c r="AE74" s="352"/>
      <c r="AF74" s="353">
        <v>3970</v>
      </c>
      <c r="AG74" s="355">
        <f t="shared" si="7"/>
        <v>580174.35</v>
      </c>
      <c r="AH74" s="50">
        <f t="shared" si="8"/>
        <v>69017.38</v>
      </c>
      <c r="AI74" s="356">
        <f t="shared" si="9"/>
        <v>511156.97</v>
      </c>
      <c r="AJ74" s="357">
        <f t="shared" si="10"/>
        <v>1894168.77</v>
      </c>
      <c r="AK74" s="358">
        <f t="shared" si="11"/>
        <v>1596068.6400000001</v>
      </c>
      <c r="AL74" s="56">
        <f t="shared" si="12"/>
        <v>298100.12999999989</v>
      </c>
    </row>
    <row r="75" spans="1:38" ht="14.4" thickBot="1" x14ac:dyDescent="0.3">
      <c r="A75" s="38" t="s">
        <v>387</v>
      </c>
      <c r="B75" s="38" t="s">
        <v>388</v>
      </c>
      <c r="C75" s="63">
        <v>2455</v>
      </c>
      <c r="D75" s="64" t="s">
        <v>754</v>
      </c>
      <c r="E75" t="s">
        <v>2887</v>
      </c>
      <c r="F75" s="344">
        <v>1057488.19</v>
      </c>
      <c r="G75" s="344">
        <v>0</v>
      </c>
      <c r="H75" s="344">
        <v>49067.48</v>
      </c>
      <c r="I75" s="319">
        <v>273955.77</v>
      </c>
      <c r="J75" s="319">
        <v>256362.42</v>
      </c>
      <c r="K75" s="350">
        <v>6000</v>
      </c>
      <c r="L75" s="350">
        <v>47770.41</v>
      </c>
      <c r="M75" s="350">
        <v>64195</v>
      </c>
      <c r="N75" s="350">
        <v>52.69</v>
      </c>
      <c r="O75" s="319">
        <v>-6000</v>
      </c>
      <c r="P75"/>
      <c r="Q75" s="319">
        <v>-876215.59</v>
      </c>
      <c r="R75" s="319">
        <v>1832865.74</v>
      </c>
      <c r="S75" s="350">
        <v>1051747.26</v>
      </c>
      <c r="T75" s="350">
        <v>126000</v>
      </c>
      <c r="U75" s="350">
        <v>887.52</v>
      </c>
      <c r="V75" s="349"/>
      <c r="W75" s="350">
        <v>1120472.8</v>
      </c>
      <c r="X75" s="350">
        <v>415177</v>
      </c>
      <c r="Y75" s="353">
        <v>1324538.56</v>
      </c>
      <c r="Z75" s="353">
        <v>15040</v>
      </c>
      <c r="AA75" s="353">
        <v>4432</v>
      </c>
      <c r="AB75" s="353">
        <v>693990.55</v>
      </c>
      <c r="AC75" s="353">
        <v>108077.86</v>
      </c>
      <c r="AD75" s="352"/>
      <c r="AE75" s="352"/>
      <c r="AF75" s="352"/>
      <c r="AG75" s="355">
        <f t="shared" si="7"/>
        <v>1106555.67</v>
      </c>
      <c r="AH75" s="50">
        <f t="shared" si="8"/>
        <v>118018.1</v>
      </c>
      <c r="AI75" s="356">
        <f t="shared" si="9"/>
        <v>988537.57</v>
      </c>
      <c r="AJ75" s="357">
        <f t="shared" si="10"/>
        <v>2714284.58</v>
      </c>
      <c r="AK75" s="358">
        <f t="shared" si="11"/>
        <v>2146078.9700000002</v>
      </c>
      <c r="AL75" s="56">
        <f t="shared" si="12"/>
        <v>568205.60999999987</v>
      </c>
    </row>
    <row r="76" spans="1:38" ht="14.4" thickBot="1" x14ac:dyDescent="0.3">
      <c r="A76" s="38" t="s">
        <v>391</v>
      </c>
      <c r="B76" s="38" t="s">
        <v>392</v>
      </c>
      <c r="C76" s="63">
        <v>1765</v>
      </c>
      <c r="D76" s="64" t="s">
        <v>755</v>
      </c>
      <c r="E76" t="s">
        <v>2888</v>
      </c>
      <c r="F76" s="344">
        <v>520949.77</v>
      </c>
      <c r="G76" s="344">
        <v>0</v>
      </c>
      <c r="H76" s="344">
        <v>44081.58</v>
      </c>
      <c r="I76" s="319">
        <v>678128.27</v>
      </c>
      <c r="J76" s="319">
        <v>-40935.71</v>
      </c>
      <c r="K76" s="350">
        <v>0</v>
      </c>
      <c r="L76" s="350">
        <v>32275.35</v>
      </c>
      <c r="M76" s="350">
        <v>57200</v>
      </c>
      <c r="N76" s="350">
        <v>215.56</v>
      </c>
      <c r="O76"/>
      <c r="P76"/>
      <c r="Q76" s="319">
        <v>-831598.64</v>
      </c>
      <c r="R76" s="319">
        <v>1701541.88</v>
      </c>
      <c r="S76" s="350">
        <v>732042.05</v>
      </c>
      <c r="T76" s="350">
        <v>62520</v>
      </c>
      <c r="U76" s="350">
        <v>469.33</v>
      </c>
      <c r="V76" s="349"/>
      <c r="W76" s="350">
        <v>314620</v>
      </c>
      <c r="X76" s="349"/>
      <c r="Y76" s="353">
        <v>488157.67</v>
      </c>
      <c r="Z76" s="352"/>
      <c r="AA76" s="353">
        <v>3422</v>
      </c>
      <c r="AB76" s="353">
        <v>312272.95</v>
      </c>
      <c r="AC76" s="353">
        <v>60905</v>
      </c>
      <c r="AD76" s="352"/>
      <c r="AE76" s="352"/>
      <c r="AF76" s="353">
        <v>2304</v>
      </c>
      <c r="AG76" s="355">
        <f t="shared" si="7"/>
        <v>565031.35</v>
      </c>
      <c r="AH76" s="50">
        <f t="shared" si="8"/>
        <v>89690.91</v>
      </c>
      <c r="AI76" s="356">
        <f t="shared" si="9"/>
        <v>475340.43999999994</v>
      </c>
      <c r="AJ76" s="357">
        <f t="shared" si="10"/>
        <v>1109651.3799999999</v>
      </c>
      <c r="AK76" s="358">
        <f t="shared" si="11"/>
        <v>867061.62</v>
      </c>
      <c r="AL76" s="56">
        <f t="shared" si="12"/>
        <v>242589.75999999989</v>
      </c>
    </row>
    <row r="77" spans="1:38" ht="14.4" thickBot="1" x14ac:dyDescent="0.3">
      <c r="A77" s="38" t="s">
        <v>391</v>
      </c>
      <c r="B77" s="38" t="s">
        <v>392</v>
      </c>
      <c r="C77" s="63">
        <v>2349</v>
      </c>
      <c r="D77" s="64" t="s">
        <v>756</v>
      </c>
      <c r="E77" t="s">
        <v>2889</v>
      </c>
      <c r="F77" s="344">
        <v>639748.54</v>
      </c>
      <c r="G77" s="344">
        <v>560649</v>
      </c>
      <c r="H77" s="344">
        <v>73923.8</v>
      </c>
      <c r="I77" s="319">
        <v>1106484.52</v>
      </c>
      <c r="J77" s="319">
        <v>101949.5</v>
      </c>
      <c r="K77" s="350">
        <v>-124900</v>
      </c>
      <c r="L77" s="350">
        <v>44071.81</v>
      </c>
      <c r="M77" s="350">
        <v>117715</v>
      </c>
      <c r="N77" s="350">
        <v>888.92</v>
      </c>
      <c r="O77"/>
      <c r="P77"/>
      <c r="Q77" s="319">
        <v>-619242.46</v>
      </c>
      <c r="R77" s="319">
        <v>2052419.41</v>
      </c>
      <c r="S77" s="350">
        <v>1663638.53</v>
      </c>
      <c r="T77" s="350">
        <v>69325</v>
      </c>
      <c r="U77" s="350">
        <v>502.02</v>
      </c>
      <c r="V77" s="349"/>
      <c r="W77" s="350">
        <v>9704</v>
      </c>
      <c r="X77" s="349"/>
      <c r="Y77" s="353">
        <v>226881.59</v>
      </c>
      <c r="Z77" s="353">
        <v>1660</v>
      </c>
      <c r="AA77" s="353">
        <v>1520</v>
      </c>
      <c r="AB77" s="353">
        <v>364507.68</v>
      </c>
      <c r="AC77" s="353">
        <v>10745.6</v>
      </c>
      <c r="AD77" s="352"/>
      <c r="AE77" s="352"/>
      <c r="AF77" s="353">
        <v>126052</v>
      </c>
      <c r="AG77" s="355">
        <f t="shared" si="7"/>
        <v>1274321.3400000001</v>
      </c>
      <c r="AH77" s="50">
        <f t="shared" si="8"/>
        <v>37775.729999999996</v>
      </c>
      <c r="AI77" s="356">
        <f t="shared" si="9"/>
        <v>1236545.6100000001</v>
      </c>
      <c r="AJ77" s="357">
        <f t="shared" si="10"/>
        <v>1743169.55</v>
      </c>
      <c r="AK77" s="358">
        <f t="shared" si="11"/>
        <v>731366.87</v>
      </c>
      <c r="AL77" s="56">
        <f t="shared" si="12"/>
        <v>1011802.68</v>
      </c>
    </row>
    <row r="78" spans="1:38" ht="14.4" thickBot="1" x14ac:dyDescent="0.3">
      <c r="A78" s="38" t="s">
        <v>391</v>
      </c>
      <c r="B78" s="38" t="s">
        <v>392</v>
      </c>
      <c r="C78" s="63">
        <v>2942</v>
      </c>
      <c r="D78" s="64" t="s">
        <v>757</v>
      </c>
      <c r="E78" t="s">
        <v>2890</v>
      </c>
      <c r="F78" s="344">
        <v>533846.21</v>
      </c>
      <c r="G78" s="344">
        <v>0</v>
      </c>
      <c r="H78" s="344">
        <v>13574.8</v>
      </c>
      <c r="I78" s="319">
        <v>271487.44</v>
      </c>
      <c r="J78" s="319">
        <v>67604.44</v>
      </c>
      <c r="K78" s="350">
        <v>0</v>
      </c>
      <c r="L78" s="350">
        <v>55710.49</v>
      </c>
      <c r="M78" s="350">
        <v>154775</v>
      </c>
      <c r="N78" s="350">
        <v>703.81</v>
      </c>
      <c r="O78"/>
      <c r="P78"/>
      <c r="Q78" s="319">
        <v>-1590730.31</v>
      </c>
      <c r="R78" s="319">
        <v>2038156.59</v>
      </c>
      <c r="S78" s="350">
        <v>722657.71</v>
      </c>
      <c r="T78" s="350">
        <v>212705</v>
      </c>
      <c r="U78" s="350">
        <v>381.41</v>
      </c>
      <c r="V78" s="349"/>
      <c r="W78" s="350">
        <v>521310</v>
      </c>
      <c r="X78" s="350">
        <v>100000</v>
      </c>
      <c r="Y78" s="353">
        <v>806094.33</v>
      </c>
      <c r="Z78" s="353">
        <v>1360</v>
      </c>
      <c r="AA78" s="353">
        <v>580</v>
      </c>
      <c r="AB78" s="353">
        <v>459885.3</v>
      </c>
      <c r="AC78" s="353">
        <v>52374.18</v>
      </c>
      <c r="AD78" s="352"/>
      <c r="AE78" s="352"/>
      <c r="AF78" s="353">
        <v>8863</v>
      </c>
      <c r="AG78" s="355">
        <f t="shared" si="7"/>
        <v>547421.01</v>
      </c>
      <c r="AH78" s="50">
        <f t="shared" si="8"/>
        <v>211189.3</v>
      </c>
      <c r="AI78" s="356">
        <f t="shared" si="9"/>
        <v>336231.71</v>
      </c>
      <c r="AJ78" s="357">
        <f t="shared" si="10"/>
        <v>1557054.12</v>
      </c>
      <c r="AK78" s="358">
        <f t="shared" si="11"/>
        <v>1329156.8099999998</v>
      </c>
      <c r="AL78" s="56">
        <f t="shared" si="12"/>
        <v>227897.31000000029</v>
      </c>
    </row>
    <row r="79" spans="1:38" ht="14.4" thickBot="1" x14ac:dyDescent="0.3">
      <c r="A79" s="38" t="s">
        <v>391</v>
      </c>
      <c r="B79" s="38" t="s">
        <v>392</v>
      </c>
      <c r="C79" s="63">
        <v>2523</v>
      </c>
      <c r="D79" s="64" t="s">
        <v>758</v>
      </c>
      <c r="E79" t="s">
        <v>2891</v>
      </c>
      <c r="F79" s="344">
        <v>952645.31</v>
      </c>
      <c r="G79" s="344">
        <v>0</v>
      </c>
      <c r="H79" s="344">
        <v>125428.04</v>
      </c>
      <c r="I79" s="319">
        <v>698191.92</v>
      </c>
      <c r="J79" s="319">
        <v>45583.72</v>
      </c>
      <c r="K79" s="350">
        <v>51500</v>
      </c>
      <c r="L79" s="350">
        <v>60685.26</v>
      </c>
      <c r="M79" s="350">
        <v>57830</v>
      </c>
      <c r="N79" s="350">
        <v>575.58000000000004</v>
      </c>
      <c r="O79"/>
      <c r="P79"/>
      <c r="Q79" s="319">
        <v>-630477.06999999995</v>
      </c>
      <c r="R79" s="319">
        <v>2089445.48</v>
      </c>
      <c r="S79" s="350">
        <v>804448.07</v>
      </c>
      <c r="T79" s="349"/>
      <c r="U79" s="350">
        <v>861.71</v>
      </c>
      <c r="V79" s="349"/>
      <c r="W79" s="350">
        <v>792670</v>
      </c>
      <c r="X79" s="349"/>
      <c r="Y79" s="353">
        <v>959010</v>
      </c>
      <c r="Z79" s="352"/>
      <c r="AA79" s="353">
        <v>540</v>
      </c>
      <c r="AB79" s="353">
        <v>325309</v>
      </c>
      <c r="AC79" s="353">
        <v>110623.03999999999</v>
      </c>
      <c r="AD79" s="352"/>
      <c r="AE79" s="352"/>
      <c r="AF79" s="353">
        <v>10208</v>
      </c>
      <c r="AG79" s="355">
        <f t="shared" si="7"/>
        <v>1078073.3500000001</v>
      </c>
      <c r="AH79" s="50">
        <f t="shared" si="8"/>
        <v>170590.84</v>
      </c>
      <c r="AI79" s="356">
        <f t="shared" si="9"/>
        <v>907482.51000000013</v>
      </c>
      <c r="AJ79" s="357">
        <f t="shared" si="10"/>
        <v>1597979.7799999998</v>
      </c>
      <c r="AK79" s="358">
        <f t="shared" si="11"/>
        <v>1405690.04</v>
      </c>
      <c r="AL79" s="56">
        <f t="shared" si="12"/>
        <v>192289.73999999976</v>
      </c>
    </row>
    <row r="80" spans="1:38" ht="14.4" thickBot="1" x14ac:dyDescent="0.3">
      <c r="A80" s="38" t="s">
        <v>391</v>
      </c>
      <c r="B80" s="38" t="s">
        <v>392</v>
      </c>
      <c r="C80" s="63">
        <v>4280</v>
      </c>
      <c r="D80" s="64" t="s">
        <v>759</v>
      </c>
      <c r="E80" t="s">
        <v>2892</v>
      </c>
      <c r="F80" s="344">
        <v>530704.37</v>
      </c>
      <c r="G80" s="344">
        <v>53297</v>
      </c>
      <c r="H80" s="344">
        <v>37075</v>
      </c>
      <c r="I80" s="319">
        <v>274034.71000000002</v>
      </c>
      <c r="J80" s="319">
        <v>110706.96</v>
      </c>
      <c r="K80" s="350">
        <v>-61300</v>
      </c>
      <c r="L80" s="350">
        <v>-24000</v>
      </c>
      <c r="M80" s="349"/>
      <c r="N80" s="350">
        <v>1630.41</v>
      </c>
      <c r="O80"/>
      <c r="P80"/>
      <c r="Q80" s="319">
        <v>-476694.24</v>
      </c>
      <c r="R80" s="319">
        <v>1725194.64</v>
      </c>
      <c r="S80" s="350">
        <v>299197.09000000003</v>
      </c>
      <c r="T80" s="349"/>
      <c r="U80" s="350">
        <v>1111.23</v>
      </c>
      <c r="V80" s="349"/>
      <c r="W80" s="349"/>
      <c r="X80" s="350">
        <v>166400</v>
      </c>
      <c r="Y80" s="353">
        <v>161698</v>
      </c>
      <c r="Z80" s="353">
        <v>2180</v>
      </c>
      <c r="AA80" s="353">
        <v>1260</v>
      </c>
      <c r="AB80" s="353">
        <v>377827.89</v>
      </c>
      <c r="AC80" s="353">
        <v>82755.199999999997</v>
      </c>
      <c r="AD80" s="352"/>
      <c r="AE80" s="352"/>
      <c r="AF80" s="352"/>
      <c r="AG80" s="355">
        <f t="shared" si="7"/>
        <v>621076.37</v>
      </c>
      <c r="AH80" s="50">
        <f t="shared" si="8"/>
        <v>-83669.59</v>
      </c>
      <c r="AI80" s="356">
        <f t="shared" si="9"/>
        <v>704745.96</v>
      </c>
      <c r="AJ80" s="357">
        <f t="shared" si="10"/>
        <v>466708.32</v>
      </c>
      <c r="AK80" s="358">
        <f t="shared" si="11"/>
        <v>625721.09</v>
      </c>
      <c r="AL80" s="56">
        <f t="shared" si="12"/>
        <v>-159012.76999999996</v>
      </c>
    </row>
    <row r="81" spans="1:38" ht="14.4" thickBot="1" x14ac:dyDescent="0.3">
      <c r="A81" s="38" t="s">
        <v>391</v>
      </c>
      <c r="B81" s="38" t="s">
        <v>392</v>
      </c>
      <c r="C81" s="63">
        <v>2682</v>
      </c>
      <c r="D81" s="64" t="s">
        <v>760</v>
      </c>
      <c r="E81" t="s">
        <v>2893</v>
      </c>
      <c r="F81" s="344">
        <v>852758.19</v>
      </c>
      <c r="G81" s="344">
        <v>0</v>
      </c>
      <c r="H81" s="344">
        <v>63975.199999999997</v>
      </c>
      <c r="I81" s="319">
        <v>131276.06</v>
      </c>
      <c r="J81" s="319">
        <v>49997.64</v>
      </c>
      <c r="K81" s="350">
        <v>9500</v>
      </c>
      <c r="L81" s="350">
        <v>33040.239999999998</v>
      </c>
      <c r="M81" s="349"/>
      <c r="N81" s="350">
        <v>343.6</v>
      </c>
      <c r="O81"/>
      <c r="P81"/>
      <c r="Q81" s="319">
        <v>219920.02</v>
      </c>
      <c r="R81" s="319">
        <v>613262.28</v>
      </c>
      <c r="S81" s="350">
        <v>672694.93</v>
      </c>
      <c r="T81" s="349"/>
      <c r="U81" s="350">
        <v>827.8</v>
      </c>
      <c r="V81" s="349"/>
      <c r="W81" s="350">
        <v>982810</v>
      </c>
      <c r="X81" s="349"/>
      <c r="Y81" s="353">
        <v>1114580</v>
      </c>
      <c r="Z81" s="352"/>
      <c r="AA81" s="353">
        <v>3600</v>
      </c>
      <c r="AB81" s="353">
        <v>296040.17</v>
      </c>
      <c r="AC81" s="353">
        <v>16209.61</v>
      </c>
      <c r="AD81" s="352"/>
      <c r="AE81" s="352"/>
      <c r="AF81" s="353">
        <v>3962</v>
      </c>
      <c r="AG81" s="355">
        <f t="shared" si="7"/>
        <v>916733.3899999999</v>
      </c>
      <c r="AH81" s="50">
        <f t="shared" si="8"/>
        <v>42883.839999999997</v>
      </c>
      <c r="AI81" s="356">
        <f t="shared" si="9"/>
        <v>873849.54999999993</v>
      </c>
      <c r="AJ81" s="357">
        <f t="shared" si="10"/>
        <v>1656332.73</v>
      </c>
      <c r="AK81" s="358">
        <f t="shared" si="11"/>
        <v>1434391.78</v>
      </c>
      <c r="AL81" s="56">
        <f t="shared" si="12"/>
        <v>221940.94999999995</v>
      </c>
    </row>
    <row r="82" spans="1:38" ht="14.4" thickBot="1" x14ac:dyDescent="0.3">
      <c r="A82" s="38" t="s">
        <v>391</v>
      </c>
      <c r="B82" s="38" t="s">
        <v>392</v>
      </c>
      <c r="C82" s="63">
        <v>742</v>
      </c>
      <c r="D82" s="64" t="s">
        <v>761</v>
      </c>
      <c r="E82" t="s">
        <v>2894</v>
      </c>
      <c r="F82" s="344">
        <v>623895.24</v>
      </c>
      <c r="G82" s="344">
        <v>0</v>
      </c>
      <c r="H82" s="344">
        <v>22871.61</v>
      </c>
      <c r="I82" s="319">
        <v>187495.79</v>
      </c>
      <c r="J82" s="319">
        <v>64902.7</v>
      </c>
      <c r="K82" s="350">
        <v>2000</v>
      </c>
      <c r="L82" s="350">
        <v>26544.23</v>
      </c>
      <c r="M82" s="350">
        <v>8700</v>
      </c>
      <c r="N82" s="350">
        <v>706.39</v>
      </c>
      <c r="O82"/>
      <c r="P82"/>
      <c r="Q82" s="319">
        <v>-55769.66</v>
      </c>
      <c r="R82" s="319">
        <v>788047.76</v>
      </c>
      <c r="S82" s="350">
        <v>550311.76</v>
      </c>
      <c r="T82" s="349"/>
      <c r="U82" s="350">
        <v>198.56</v>
      </c>
      <c r="V82" s="349"/>
      <c r="W82" s="350">
        <v>446770</v>
      </c>
      <c r="X82" s="349"/>
      <c r="Y82" s="353">
        <v>597304</v>
      </c>
      <c r="Z82" s="352"/>
      <c r="AA82" s="353">
        <v>4210</v>
      </c>
      <c r="AB82" s="353">
        <v>235559.46</v>
      </c>
      <c r="AC82" s="353">
        <v>30770.240000000002</v>
      </c>
      <c r="AD82" s="352"/>
      <c r="AE82" s="352"/>
      <c r="AF82" s="353">
        <v>500</v>
      </c>
      <c r="AG82" s="355">
        <f t="shared" si="7"/>
        <v>646766.85</v>
      </c>
      <c r="AH82" s="50">
        <f t="shared" si="8"/>
        <v>37950.619999999995</v>
      </c>
      <c r="AI82" s="356">
        <f t="shared" si="9"/>
        <v>608816.23</v>
      </c>
      <c r="AJ82" s="357">
        <f t="shared" si="10"/>
        <v>997280.32000000007</v>
      </c>
      <c r="AK82" s="358">
        <f t="shared" si="11"/>
        <v>868343.7</v>
      </c>
      <c r="AL82" s="56">
        <f t="shared" si="12"/>
        <v>128936.62000000011</v>
      </c>
    </row>
    <row r="83" spans="1:38" ht="14.4" thickBot="1" x14ac:dyDescent="0.3">
      <c r="A83" s="38" t="s">
        <v>391</v>
      </c>
      <c r="B83" s="38" t="s">
        <v>392</v>
      </c>
      <c r="C83" s="63">
        <v>697</v>
      </c>
      <c r="D83" s="64" t="s">
        <v>762</v>
      </c>
      <c r="E83" t="s">
        <v>2895</v>
      </c>
      <c r="F83" s="344">
        <v>679292.72</v>
      </c>
      <c r="G83" s="344">
        <v>30686</v>
      </c>
      <c r="H83" s="344">
        <v>59895.1</v>
      </c>
      <c r="I83" s="319">
        <v>-1533103.59</v>
      </c>
      <c r="J83" s="319">
        <v>44739.55</v>
      </c>
      <c r="K83" s="350">
        <v>0</v>
      </c>
      <c r="L83" s="350">
        <v>27079.96</v>
      </c>
      <c r="M83" s="350">
        <v>33000</v>
      </c>
      <c r="N83" s="350">
        <v>1406.82</v>
      </c>
      <c r="O83" s="319">
        <v>-11150</v>
      </c>
      <c r="P83"/>
      <c r="Q83" s="319">
        <v>-1159147.27</v>
      </c>
      <c r="R83" s="319">
        <v>123193.16</v>
      </c>
      <c r="S83" s="350">
        <v>556273.02</v>
      </c>
      <c r="T83" s="349"/>
      <c r="U83" s="350">
        <v>637.99</v>
      </c>
      <c r="V83" s="349"/>
      <c r="W83" s="350">
        <v>85158.1</v>
      </c>
      <c r="X83" s="350">
        <v>1560</v>
      </c>
      <c r="Y83" s="353">
        <v>187107.1</v>
      </c>
      <c r="Z83" s="352"/>
      <c r="AA83" s="352"/>
      <c r="AB83" s="353">
        <v>151194.57999999999</v>
      </c>
      <c r="AC83" s="353">
        <v>38200.32</v>
      </c>
      <c r="AD83" s="352"/>
      <c r="AE83" s="352"/>
      <c r="AF83" s="352"/>
      <c r="AG83" s="355">
        <f t="shared" si="7"/>
        <v>769873.82</v>
      </c>
      <c r="AH83" s="50">
        <f t="shared" si="8"/>
        <v>61486.78</v>
      </c>
      <c r="AI83" s="356">
        <f t="shared" si="9"/>
        <v>708387.03999999992</v>
      </c>
      <c r="AJ83" s="357">
        <f t="shared" si="10"/>
        <v>643629.11</v>
      </c>
      <c r="AK83" s="358">
        <f t="shared" si="11"/>
        <v>376502</v>
      </c>
      <c r="AL83" s="56">
        <f t="shared" si="12"/>
        <v>267127.11</v>
      </c>
    </row>
    <row r="84" spans="1:38" ht="14.4" thickBot="1" x14ac:dyDescent="0.3">
      <c r="A84" s="38" t="s">
        <v>391</v>
      </c>
      <c r="B84" s="38" t="s">
        <v>392</v>
      </c>
      <c r="C84" s="63">
        <v>783</v>
      </c>
      <c r="D84" s="64" t="s">
        <v>763</v>
      </c>
      <c r="E84" t="s">
        <v>2940</v>
      </c>
      <c r="F84" s="344">
        <v>570344.62</v>
      </c>
      <c r="G84" s="344">
        <v>0</v>
      </c>
      <c r="H84" s="344">
        <v>71205</v>
      </c>
      <c r="I84" s="319">
        <v>220558.16</v>
      </c>
      <c r="J84" s="319">
        <v>18401.12</v>
      </c>
      <c r="K84" s="349"/>
      <c r="L84" s="350">
        <v>34615.760000000002</v>
      </c>
      <c r="M84" s="350">
        <v>85515</v>
      </c>
      <c r="N84" s="350">
        <v>-263.42</v>
      </c>
      <c r="O84"/>
      <c r="P84"/>
      <c r="Q84" s="319">
        <v>-1430969.81</v>
      </c>
      <c r="R84" s="319">
        <v>2101746.27</v>
      </c>
      <c r="S84" s="350">
        <v>531860.6</v>
      </c>
      <c r="T84" s="349"/>
      <c r="U84" s="350">
        <v>524.12</v>
      </c>
      <c r="V84" s="349"/>
      <c r="W84" s="350">
        <v>580160</v>
      </c>
      <c r="X84" s="349"/>
      <c r="Y84" s="353">
        <v>730059</v>
      </c>
      <c r="Z84" s="352"/>
      <c r="AA84" s="353">
        <v>1780</v>
      </c>
      <c r="AB84" s="353">
        <v>198615.62</v>
      </c>
      <c r="AC84" s="353">
        <v>71176</v>
      </c>
      <c r="AD84" s="352"/>
      <c r="AE84" s="352"/>
      <c r="AF84" s="353">
        <v>21049</v>
      </c>
      <c r="AG84" s="355">
        <f t="shared" si="7"/>
        <v>641549.62</v>
      </c>
      <c r="AH84" s="50">
        <f t="shared" si="8"/>
        <v>119867.34000000001</v>
      </c>
      <c r="AI84" s="356">
        <f t="shared" si="9"/>
        <v>521682.27999999997</v>
      </c>
      <c r="AJ84" s="357">
        <f t="shared" si="10"/>
        <v>1112544.72</v>
      </c>
      <c r="AK84" s="358">
        <f t="shared" si="11"/>
        <v>1022679.62</v>
      </c>
      <c r="AL84" s="56">
        <f t="shared" si="12"/>
        <v>89865.099999999977</v>
      </c>
    </row>
    <row r="85" spans="1:38" ht="14.4" thickBot="1" x14ac:dyDescent="0.3">
      <c r="A85" s="38" t="s">
        <v>395</v>
      </c>
      <c r="B85" s="38" t="s">
        <v>396</v>
      </c>
      <c r="C85" s="63">
        <v>3757</v>
      </c>
      <c r="D85" s="64" t="s">
        <v>764</v>
      </c>
      <c r="E85" t="s">
        <v>2896</v>
      </c>
      <c r="F85" s="344">
        <v>462936.49</v>
      </c>
      <c r="G85" s="344">
        <v>0</v>
      </c>
      <c r="H85" s="344">
        <v>54507.86</v>
      </c>
      <c r="I85" s="319">
        <v>1092817.2</v>
      </c>
      <c r="J85" s="319">
        <v>87636.67</v>
      </c>
      <c r="K85" s="350">
        <v>0</v>
      </c>
      <c r="L85" s="349"/>
      <c r="M85" s="350">
        <v>21</v>
      </c>
      <c r="N85" s="350">
        <v>0</v>
      </c>
      <c r="O85"/>
      <c r="P85"/>
      <c r="Q85" s="319">
        <v>627482.03</v>
      </c>
      <c r="R85" s="319">
        <v>1047464</v>
      </c>
      <c r="S85" s="350">
        <v>450919.76</v>
      </c>
      <c r="T85" s="350">
        <v>318050</v>
      </c>
      <c r="U85" s="350">
        <v>586.69000000000005</v>
      </c>
      <c r="V85" s="349"/>
      <c r="W85" s="350">
        <v>935440</v>
      </c>
      <c r="X85" s="349"/>
      <c r="Y85" s="353">
        <v>1117945</v>
      </c>
      <c r="Z85" s="352"/>
      <c r="AA85" s="352"/>
      <c r="AB85" s="353">
        <v>473062.99</v>
      </c>
      <c r="AC85" s="353">
        <v>91057.27</v>
      </c>
      <c r="AD85" s="352"/>
      <c r="AE85" s="352"/>
      <c r="AF85" s="352"/>
      <c r="AG85" s="355">
        <f t="shared" si="7"/>
        <v>517444.35</v>
      </c>
      <c r="AH85" s="50">
        <f t="shared" si="8"/>
        <v>21</v>
      </c>
      <c r="AI85" s="356">
        <f t="shared" si="9"/>
        <v>517423.35</v>
      </c>
      <c r="AJ85" s="357">
        <f t="shared" si="10"/>
        <v>1704996.45</v>
      </c>
      <c r="AK85" s="358">
        <f t="shared" si="11"/>
        <v>1682065.26</v>
      </c>
      <c r="AL85" s="56">
        <f t="shared" si="12"/>
        <v>22931.189999999944</v>
      </c>
    </row>
    <row r="86" spans="1:38" ht="14.4" thickBot="1" x14ac:dyDescent="0.3">
      <c r="A86" s="38" t="s">
        <v>395</v>
      </c>
      <c r="B86" s="38" t="s">
        <v>396</v>
      </c>
      <c r="C86" s="63">
        <v>7605</v>
      </c>
      <c r="D86" s="64" t="s">
        <v>765</v>
      </c>
      <c r="E86" t="s">
        <v>2897</v>
      </c>
      <c r="F86" s="344">
        <v>837215.91</v>
      </c>
      <c r="G86" s="344">
        <v>92403.6</v>
      </c>
      <c r="H86" s="344">
        <v>126471.63</v>
      </c>
      <c r="I86" s="319">
        <v>3465020.58</v>
      </c>
      <c r="J86" s="319">
        <v>376235.77</v>
      </c>
      <c r="K86" s="350">
        <v>-745.4</v>
      </c>
      <c r="L86" s="349"/>
      <c r="M86" s="349"/>
      <c r="N86" s="350">
        <v>-1298.01</v>
      </c>
      <c r="O86" s="319">
        <v>466365</v>
      </c>
      <c r="P86"/>
      <c r="Q86" s="319">
        <v>-9278760.1199999992</v>
      </c>
      <c r="R86" s="319">
        <v>14214425</v>
      </c>
      <c r="S86" s="350">
        <v>1540884.18</v>
      </c>
      <c r="T86" s="349"/>
      <c r="U86" s="350">
        <v>791.19</v>
      </c>
      <c r="V86" s="349"/>
      <c r="W86" s="349"/>
      <c r="X86" s="349"/>
      <c r="Y86" s="353">
        <v>690502</v>
      </c>
      <c r="Z86" s="353">
        <v>2712</v>
      </c>
      <c r="AA86" s="352"/>
      <c r="AB86" s="353">
        <v>1084993.8500000001</v>
      </c>
      <c r="AC86" s="353">
        <v>266106.5</v>
      </c>
      <c r="AD86" s="352"/>
      <c r="AE86" s="352"/>
      <c r="AF86" s="352"/>
      <c r="AG86" s="355">
        <f t="shared" si="7"/>
        <v>1056091.1400000001</v>
      </c>
      <c r="AH86" s="50">
        <f t="shared" si="8"/>
        <v>-2043.4099999999999</v>
      </c>
      <c r="AI86" s="356">
        <f t="shared" si="9"/>
        <v>1058134.55</v>
      </c>
      <c r="AJ86" s="357">
        <f t="shared" si="10"/>
        <v>1541675.3699999999</v>
      </c>
      <c r="AK86" s="358">
        <f t="shared" si="11"/>
        <v>2044314.35</v>
      </c>
      <c r="AL86" s="56">
        <f t="shared" si="12"/>
        <v>-502638.98000000021</v>
      </c>
    </row>
    <row r="87" spans="1:38" ht="14.4" thickBot="1" x14ac:dyDescent="0.3">
      <c r="A87" s="38" t="s">
        <v>395</v>
      </c>
      <c r="B87" s="38" t="s">
        <v>396</v>
      </c>
      <c r="C87" s="63">
        <v>7029</v>
      </c>
      <c r="D87" s="64" t="s">
        <v>766</v>
      </c>
      <c r="E87" t="s">
        <v>2898</v>
      </c>
      <c r="F87" s="344">
        <v>1326476.1200000001</v>
      </c>
      <c r="G87" s="344">
        <v>0</v>
      </c>
      <c r="H87" s="344">
        <v>72605.320000000007</v>
      </c>
      <c r="I87" s="319">
        <v>1044628.44</v>
      </c>
      <c r="J87" s="319">
        <v>306535.11</v>
      </c>
      <c r="K87" s="349"/>
      <c r="L87" s="350">
        <v>28100</v>
      </c>
      <c r="M87" s="349"/>
      <c r="N87" s="350">
        <v>-1944.8</v>
      </c>
      <c r="O87"/>
      <c r="P87"/>
      <c r="Q87" s="319">
        <v>1758205.12</v>
      </c>
      <c r="R87" s="319">
        <v>1212550.31</v>
      </c>
      <c r="S87" s="350">
        <v>1262421.4099999999</v>
      </c>
      <c r="T87" s="349"/>
      <c r="U87" s="350">
        <v>1636.55</v>
      </c>
      <c r="V87" s="349"/>
      <c r="W87" s="350">
        <v>1513736</v>
      </c>
      <c r="X87" s="349"/>
      <c r="Y87" s="353">
        <v>2228398</v>
      </c>
      <c r="Z87" s="353">
        <v>15900</v>
      </c>
      <c r="AA87" s="353">
        <v>9754</v>
      </c>
      <c r="AB87" s="353">
        <v>730844.53</v>
      </c>
      <c r="AC87" s="353">
        <v>39563.07</v>
      </c>
      <c r="AD87" s="352"/>
      <c r="AE87" s="352"/>
      <c r="AF87" s="352"/>
      <c r="AG87" s="355">
        <f t="shared" si="7"/>
        <v>1399081.4400000002</v>
      </c>
      <c r="AH87" s="50">
        <f t="shared" si="8"/>
        <v>26155.200000000001</v>
      </c>
      <c r="AI87" s="356">
        <f t="shared" si="9"/>
        <v>1372926.2400000002</v>
      </c>
      <c r="AJ87" s="357">
        <f t="shared" si="10"/>
        <v>2777793.96</v>
      </c>
      <c r="AK87" s="358">
        <f t="shared" si="11"/>
        <v>3024459.6</v>
      </c>
      <c r="AL87" s="56">
        <f t="shared" si="12"/>
        <v>-246665.64000000013</v>
      </c>
    </row>
    <row r="88" spans="1:38" ht="14.4" thickBot="1" x14ac:dyDescent="0.3">
      <c r="A88" s="38" t="s">
        <v>395</v>
      </c>
      <c r="B88" s="38" t="s">
        <v>396</v>
      </c>
      <c r="C88" s="63">
        <v>4650</v>
      </c>
      <c r="D88" s="64" t="s">
        <v>767</v>
      </c>
      <c r="E88" t="s">
        <v>2899</v>
      </c>
      <c r="F88" s="344">
        <v>570221.43000000005</v>
      </c>
      <c r="G88" s="344">
        <v>0</v>
      </c>
      <c r="H88" s="344">
        <v>73213.38</v>
      </c>
      <c r="I88" s="319">
        <v>3040443.94</v>
      </c>
      <c r="J88" s="319">
        <v>98905.57</v>
      </c>
      <c r="K88" s="349"/>
      <c r="L88" s="349"/>
      <c r="M88" s="350">
        <v>259079</v>
      </c>
      <c r="N88" s="350">
        <v>-2152</v>
      </c>
      <c r="O88"/>
      <c r="P88"/>
      <c r="Q88" s="319">
        <v>2669490.1</v>
      </c>
      <c r="R88" s="319">
        <v>1047464</v>
      </c>
      <c r="S88" s="350">
        <v>724426.41</v>
      </c>
      <c r="T88" s="349"/>
      <c r="U88" s="350">
        <v>812.2</v>
      </c>
      <c r="V88" s="349"/>
      <c r="W88" s="350">
        <v>1228410</v>
      </c>
      <c r="X88" s="349"/>
      <c r="Y88" s="353">
        <v>1553738</v>
      </c>
      <c r="Z88" s="352"/>
      <c r="AA88" s="352"/>
      <c r="AB88" s="353">
        <v>408849.62</v>
      </c>
      <c r="AC88" s="353">
        <v>173897.77</v>
      </c>
      <c r="AD88" s="352"/>
      <c r="AE88" s="352"/>
      <c r="AF88" s="353">
        <v>8260</v>
      </c>
      <c r="AG88" s="355">
        <f t="shared" si="7"/>
        <v>643434.81000000006</v>
      </c>
      <c r="AH88" s="50">
        <f t="shared" si="8"/>
        <v>256927</v>
      </c>
      <c r="AI88" s="356">
        <f t="shared" si="9"/>
        <v>386507.81000000006</v>
      </c>
      <c r="AJ88" s="357">
        <f t="shared" si="10"/>
        <v>1953648.6099999999</v>
      </c>
      <c r="AK88" s="358">
        <f t="shared" si="11"/>
        <v>2144745.39</v>
      </c>
      <c r="AL88" s="56">
        <f t="shared" si="12"/>
        <v>-191096.78000000026</v>
      </c>
    </row>
    <row r="89" spans="1:38" ht="14.4" thickBot="1" x14ac:dyDescent="0.3">
      <c r="A89" s="38" t="s">
        <v>395</v>
      </c>
      <c r="B89" s="38" t="s">
        <v>396</v>
      </c>
      <c r="C89" s="63">
        <v>3899</v>
      </c>
      <c r="D89" s="64" t="s">
        <v>768</v>
      </c>
      <c r="E89" t="s">
        <v>2900</v>
      </c>
      <c r="F89" s="344">
        <v>479297.29</v>
      </c>
      <c r="G89" s="344">
        <v>0</v>
      </c>
      <c r="H89" s="344">
        <v>421044.78</v>
      </c>
      <c r="I89" s="319">
        <v>1642720.83</v>
      </c>
      <c r="J89" s="319">
        <v>270706.74</v>
      </c>
      <c r="K89" s="350">
        <v>0</v>
      </c>
      <c r="L89" s="349"/>
      <c r="M89" s="350">
        <v>132335</v>
      </c>
      <c r="N89" s="350">
        <v>1304</v>
      </c>
      <c r="O89" s="319">
        <v>124684</v>
      </c>
      <c r="P89"/>
      <c r="Q89" s="319">
        <v>166119.72</v>
      </c>
      <c r="R89" s="319">
        <v>2617329.11</v>
      </c>
      <c r="S89" s="350">
        <v>440652.97</v>
      </c>
      <c r="T89" s="349"/>
      <c r="U89" s="350">
        <v>450.01</v>
      </c>
      <c r="V89" s="349"/>
      <c r="W89" s="350">
        <v>788520</v>
      </c>
      <c r="X89" s="349"/>
      <c r="Y89" s="353">
        <v>1014994</v>
      </c>
      <c r="Z89" s="352"/>
      <c r="AA89" s="353">
        <v>11618</v>
      </c>
      <c r="AB89" s="353">
        <v>302738.18</v>
      </c>
      <c r="AC89" s="353">
        <v>128274.99</v>
      </c>
      <c r="AD89" s="352"/>
      <c r="AE89" s="352"/>
      <c r="AF89" s="352"/>
      <c r="AG89" s="355">
        <f t="shared" si="7"/>
        <v>900342.07000000007</v>
      </c>
      <c r="AH89" s="50">
        <f t="shared" si="8"/>
        <v>133639</v>
      </c>
      <c r="AI89" s="356">
        <f t="shared" si="9"/>
        <v>766703.07000000007</v>
      </c>
      <c r="AJ89" s="357">
        <f t="shared" si="10"/>
        <v>1229622.98</v>
      </c>
      <c r="AK89" s="358">
        <f t="shared" si="11"/>
        <v>1457625.17</v>
      </c>
      <c r="AL89" s="56">
        <f t="shared" si="12"/>
        <v>-228002.18999999994</v>
      </c>
    </row>
    <row r="90" spans="1:38" ht="14.4" thickBot="1" x14ac:dyDescent="0.3">
      <c r="A90" s="38" t="s">
        <v>395</v>
      </c>
      <c r="B90" s="38" t="s">
        <v>396</v>
      </c>
      <c r="C90" s="63">
        <v>1800</v>
      </c>
      <c r="D90" s="64" t="s">
        <v>769</v>
      </c>
      <c r="E90" t="s">
        <v>2901</v>
      </c>
      <c r="F90" s="344">
        <v>249146.09</v>
      </c>
      <c r="G90" s="344">
        <v>3522</v>
      </c>
      <c r="H90" s="344">
        <v>9669.85</v>
      </c>
      <c r="I90" s="319">
        <v>464157.15</v>
      </c>
      <c r="J90" s="319">
        <v>71779.25</v>
      </c>
      <c r="K90" s="350">
        <v>194738.51</v>
      </c>
      <c r="L90" s="349"/>
      <c r="M90" s="349"/>
      <c r="N90" s="350">
        <v>45.05</v>
      </c>
      <c r="O90" s="319">
        <v>53140</v>
      </c>
      <c r="P90"/>
      <c r="Q90" s="319">
        <v>-383089.77</v>
      </c>
      <c r="R90" s="319">
        <v>1047464</v>
      </c>
      <c r="S90" s="350">
        <v>346567.1</v>
      </c>
      <c r="T90" s="349"/>
      <c r="U90" s="350">
        <v>719.62</v>
      </c>
      <c r="V90" s="349"/>
      <c r="W90" s="350">
        <v>400160</v>
      </c>
      <c r="X90" s="349"/>
      <c r="Y90" s="353">
        <v>590600</v>
      </c>
      <c r="Z90" s="353">
        <v>12371</v>
      </c>
      <c r="AA90" s="352"/>
      <c r="AB90" s="353">
        <v>193820.01</v>
      </c>
      <c r="AC90" s="353">
        <v>64679.16</v>
      </c>
      <c r="AD90" s="352"/>
      <c r="AE90" s="352"/>
      <c r="AF90" s="352"/>
      <c r="AG90" s="355">
        <f t="shared" si="7"/>
        <v>262337.94</v>
      </c>
      <c r="AH90" s="50">
        <f t="shared" si="8"/>
        <v>194783.56</v>
      </c>
      <c r="AI90" s="356">
        <f t="shared" si="9"/>
        <v>67554.38</v>
      </c>
      <c r="AJ90" s="357">
        <f t="shared" si="10"/>
        <v>747446.72</v>
      </c>
      <c r="AK90" s="358">
        <f t="shared" si="11"/>
        <v>861470.17</v>
      </c>
      <c r="AL90" s="56">
        <f t="shared" si="12"/>
        <v>-114023.45000000007</v>
      </c>
    </row>
    <row r="91" spans="1:38" ht="14.4" thickBot="1" x14ac:dyDescent="0.3">
      <c r="A91" s="38" t="s">
        <v>395</v>
      </c>
      <c r="B91" s="38" t="s">
        <v>396</v>
      </c>
      <c r="C91" s="63">
        <v>5876</v>
      </c>
      <c r="D91" s="64" t="s">
        <v>770</v>
      </c>
      <c r="E91" t="s">
        <v>2902</v>
      </c>
      <c r="F91" s="344">
        <v>203021.11</v>
      </c>
      <c r="G91" s="344">
        <v>185791.8</v>
      </c>
      <c r="H91" s="344">
        <v>764989.06</v>
      </c>
      <c r="I91" s="319">
        <v>8608114.1500000004</v>
      </c>
      <c r="J91" s="319">
        <v>321480.11</v>
      </c>
      <c r="K91" s="350">
        <v>31913.25</v>
      </c>
      <c r="L91" s="350">
        <v>46654</v>
      </c>
      <c r="M91" s="350">
        <v>447143</v>
      </c>
      <c r="N91" s="350">
        <v>-1279.71</v>
      </c>
      <c r="O91"/>
      <c r="P91"/>
      <c r="Q91" s="319">
        <v>8362578.2199999997</v>
      </c>
      <c r="R91" s="319">
        <v>1215671.21</v>
      </c>
      <c r="S91" s="350">
        <v>1084027.69</v>
      </c>
      <c r="T91" s="349"/>
      <c r="U91" s="350">
        <v>473.6</v>
      </c>
      <c r="V91" s="349"/>
      <c r="W91" s="350">
        <v>1453690</v>
      </c>
      <c r="X91" s="349"/>
      <c r="Y91" s="353">
        <v>2175891</v>
      </c>
      <c r="Z91" s="352"/>
      <c r="AA91" s="353">
        <v>5819</v>
      </c>
      <c r="AB91" s="353">
        <v>283181.45</v>
      </c>
      <c r="AC91" s="353">
        <v>92583.58</v>
      </c>
      <c r="AD91" s="352"/>
      <c r="AE91" s="352"/>
      <c r="AF91" s="352"/>
      <c r="AG91" s="355">
        <f t="shared" si="7"/>
        <v>1153801.97</v>
      </c>
      <c r="AH91" s="50">
        <f t="shared" si="8"/>
        <v>524430.54</v>
      </c>
      <c r="AI91" s="356">
        <f t="shared" si="9"/>
        <v>629371.42999999993</v>
      </c>
      <c r="AJ91" s="357">
        <f t="shared" si="10"/>
        <v>2538191.29</v>
      </c>
      <c r="AK91" s="358">
        <f t="shared" si="11"/>
        <v>2557475.0300000003</v>
      </c>
      <c r="AL91" s="56">
        <f t="shared" si="12"/>
        <v>-19283.740000000224</v>
      </c>
    </row>
    <row r="92" spans="1:38" ht="14.4" thickBot="1" x14ac:dyDescent="0.3">
      <c r="A92" s="38" t="s">
        <v>395</v>
      </c>
      <c r="B92" s="38" t="s">
        <v>396</v>
      </c>
      <c r="C92" s="63">
        <v>1689</v>
      </c>
      <c r="D92" s="64" t="s">
        <v>771</v>
      </c>
      <c r="E92" t="s">
        <v>2903</v>
      </c>
      <c r="F92" s="344">
        <v>329231.63</v>
      </c>
      <c r="G92" s="344">
        <v>0</v>
      </c>
      <c r="H92" s="344">
        <v>59292.08</v>
      </c>
      <c r="I92" s="319">
        <v>1007075.1</v>
      </c>
      <c r="J92" s="319">
        <v>222268.3</v>
      </c>
      <c r="K92" s="350">
        <v>219395.85</v>
      </c>
      <c r="L92" s="350">
        <v>5886.26</v>
      </c>
      <c r="M92" s="350">
        <v>18</v>
      </c>
      <c r="N92" s="350">
        <v>14950.63</v>
      </c>
      <c r="O92" s="319">
        <v>106290</v>
      </c>
      <c r="P92" s="319">
        <v>-134642.35</v>
      </c>
      <c r="Q92" s="319">
        <v>-508861.44</v>
      </c>
      <c r="R92" s="319">
        <v>1849378.08</v>
      </c>
      <c r="S92" s="350">
        <v>974042.15</v>
      </c>
      <c r="T92" s="349"/>
      <c r="U92" s="350">
        <v>264.42</v>
      </c>
      <c r="V92" s="349"/>
      <c r="W92" s="350">
        <v>1027230</v>
      </c>
      <c r="X92" s="349"/>
      <c r="Y92" s="353">
        <v>1188197</v>
      </c>
      <c r="Z92" s="352"/>
      <c r="AA92" s="352"/>
      <c r="AB92" s="353">
        <v>648839.65</v>
      </c>
      <c r="AC92" s="353">
        <v>99047.84</v>
      </c>
      <c r="AD92" s="352"/>
      <c r="AE92" s="352"/>
      <c r="AF92" s="352"/>
      <c r="AG92" s="355">
        <f t="shared" si="7"/>
        <v>388523.71</v>
      </c>
      <c r="AH92" s="50">
        <f t="shared" si="8"/>
        <v>240250.74000000002</v>
      </c>
      <c r="AI92" s="356">
        <f t="shared" si="9"/>
        <v>148272.97</v>
      </c>
      <c r="AJ92" s="357">
        <f t="shared" si="10"/>
        <v>2001536.57</v>
      </c>
      <c r="AK92" s="358">
        <f t="shared" si="11"/>
        <v>1936084.49</v>
      </c>
      <c r="AL92" s="56">
        <f t="shared" si="12"/>
        <v>65452.080000000075</v>
      </c>
    </row>
    <row r="93" spans="1:38" ht="14.4" thickBot="1" x14ac:dyDescent="0.3">
      <c r="A93" s="38" t="s">
        <v>395</v>
      </c>
      <c r="B93" s="38" t="s">
        <v>396</v>
      </c>
      <c r="C93" s="63">
        <v>3572</v>
      </c>
      <c r="D93" s="64" t="s">
        <v>772</v>
      </c>
      <c r="E93" t="s">
        <v>2904</v>
      </c>
      <c r="F93" s="344">
        <v>516190.26</v>
      </c>
      <c r="G93" s="344">
        <v>0</v>
      </c>
      <c r="H93" s="344">
        <v>33796.81</v>
      </c>
      <c r="I93" s="319">
        <v>1305089.0900000001</v>
      </c>
      <c r="J93" s="319">
        <v>96824.73</v>
      </c>
      <c r="K93" s="350">
        <v>204505</v>
      </c>
      <c r="L93" s="349"/>
      <c r="M93" s="349"/>
      <c r="N93" s="350">
        <v>1437.91</v>
      </c>
      <c r="O93" s="319">
        <v>172650</v>
      </c>
      <c r="P93" s="319">
        <v>111.4</v>
      </c>
      <c r="Q93" s="319">
        <v>1733076.14</v>
      </c>
      <c r="R93" s="319">
        <v>281440</v>
      </c>
      <c r="S93" s="350">
        <v>493031.89</v>
      </c>
      <c r="T93" s="349"/>
      <c r="U93" s="350">
        <v>692.45</v>
      </c>
      <c r="V93" s="349"/>
      <c r="W93" s="349"/>
      <c r="X93" s="349"/>
      <c r="Y93" s="353">
        <v>285824</v>
      </c>
      <c r="Z93" s="352"/>
      <c r="AA93" s="353">
        <v>-1480</v>
      </c>
      <c r="AB93" s="353">
        <v>443854.87</v>
      </c>
      <c r="AC93" s="353">
        <v>206845.03</v>
      </c>
      <c r="AD93" s="352"/>
      <c r="AE93" s="352"/>
      <c r="AF93" s="352"/>
      <c r="AG93" s="355">
        <f t="shared" si="7"/>
        <v>549987.07000000007</v>
      </c>
      <c r="AH93" s="50">
        <f t="shared" si="8"/>
        <v>205942.91</v>
      </c>
      <c r="AI93" s="356">
        <f t="shared" si="9"/>
        <v>344044.16000000003</v>
      </c>
      <c r="AJ93" s="357">
        <f t="shared" si="10"/>
        <v>493724.34</v>
      </c>
      <c r="AK93" s="358">
        <f t="shared" si="11"/>
        <v>935043.9</v>
      </c>
      <c r="AL93" s="56">
        <f t="shared" si="12"/>
        <v>-441319.56</v>
      </c>
    </row>
    <row r="94" spans="1:38" ht="14.4" thickBot="1" x14ac:dyDescent="0.3">
      <c r="A94" s="38" t="s">
        <v>395</v>
      </c>
      <c r="B94" s="38" t="s">
        <v>396</v>
      </c>
      <c r="C94" s="63">
        <v>3222</v>
      </c>
      <c r="D94" s="64" t="s">
        <v>773</v>
      </c>
      <c r="E94" t="s">
        <v>2905</v>
      </c>
      <c r="F94" s="344">
        <v>243943.49</v>
      </c>
      <c r="G94" s="344">
        <v>0</v>
      </c>
      <c r="H94" s="344">
        <v>39848.980000000003</v>
      </c>
      <c r="I94" s="319">
        <v>3560408.59</v>
      </c>
      <c r="J94" s="319">
        <v>273310.23</v>
      </c>
      <c r="K94" s="350">
        <v>-1684.11</v>
      </c>
      <c r="L94" s="349"/>
      <c r="M94" s="350">
        <v>72670</v>
      </c>
      <c r="N94" s="350">
        <v>8255.11</v>
      </c>
      <c r="O94"/>
      <c r="P94"/>
      <c r="Q94" s="319">
        <v>1565087.69</v>
      </c>
      <c r="R94" s="319">
        <v>2812906.16</v>
      </c>
      <c r="S94" s="350">
        <v>503166.51</v>
      </c>
      <c r="T94" s="349"/>
      <c r="U94" s="350">
        <v>466.53</v>
      </c>
      <c r="V94" s="349"/>
      <c r="W94" s="350">
        <v>922440</v>
      </c>
      <c r="X94" s="349"/>
      <c r="Y94" s="353">
        <v>1116571</v>
      </c>
      <c r="Z94" s="352"/>
      <c r="AA94" s="352"/>
      <c r="AB94" s="353">
        <v>413295.83</v>
      </c>
      <c r="AC94" s="353">
        <v>235929.77</v>
      </c>
      <c r="AD94" s="352"/>
      <c r="AE94" s="352"/>
      <c r="AF94" s="352"/>
      <c r="AG94" s="355">
        <f t="shared" si="7"/>
        <v>283792.46999999997</v>
      </c>
      <c r="AH94" s="50">
        <f t="shared" si="8"/>
        <v>79241</v>
      </c>
      <c r="AI94" s="356">
        <f t="shared" si="9"/>
        <v>204551.46999999997</v>
      </c>
      <c r="AJ94" s="357">
        <f t="shared" si="10"/>
        <v>1426073.04</v>
      </c>
      <c r="AK94" s="358">
        <f t="shared" si="11"/>
        <v>1765796.6</v>
      </c>
      <c r="AL94" s="56">
        <f t="shared" si="12"/>
        <v>-339723.56000000006</v>
      </c>
    </row>
    <row r="95" spans="1:38" ht="14.4" thickBot="1" x14ac:dyDescent="0.3">
      <c r="A95" s="38" t="s">
        <v>395</v>
      </c>
      <c r="B95" s="38" t="s">
        <v>396</v>
      </c>
      <c r="C95" s="63">
        <v>3078</v>
      </c>
      <c r="D95" s="64" t="s">
        <v>774</v>
      </c>
      <c r="E95" t="s">
        <v>2906</v>
      </c>
      <c r="F95" s="344">
        <v>318069.17</v>
      </c>
      <c r="G95" s="344">
        <v>0</v>
      </c>
      <c r="H95" s="344">
        <v>42261.89</v>
      </c>
      <c r="I95" s="319">
        <v>2861665.05</v>
      </c>
      <c r="J95" s="319">
        <v>12378</v>
      </c>
      <c r="K95" s="350">
        <v>0</v>
      </c>
      <c r="L95" s="349"/>
      <c r="M95" s="349"/>
      <c r="N95" s="350">
        <v>-83.36</v>
      </c>
      <c r="O95" s="319">
        <v>86380</v>
      </c>
      <c r="P95"/>
      <c r="Q95" s="319">
        <v>2272478.4700000002</v>
      </c>
      <c r="R95" s="319">
        <v>1047464</v>
      </c>
      <c r="S95" s="350">
        <v>385407.08</v>
      </c>
      <c r="T95" s="349"/>
      <c r="U95" s="350">
        <v>401.99</v>
      </c>
      <c r="V95" s="349"/>
      <c r="W95" s="350">
        <v>720790</v>
      </c>
      <c r="X95" s="349"/>
      <c r="Y95" s="353">
        <v>962072</v>
      </c>
      <c r="Z95" s="352"/>
      <c r="AA95" s="352"/>
      <c r="AB95" s="353">
        <v>172337.21</v>
      </c>
      <c r="AC95" s="353">
        <v>144054.85999999999</v>
      </c>
      <c r="AD95" s="352"/>
      <c r="AE95" s="352"/>
      <c r="AF95" s="352"/>
      <c r="AG95" s="355">
        <f t="shared" si="7"/>
        <v>360331.06</v>
      </c>
      <c r="AH95" s="50">
        <f t="shared" si="8"/>
        <v>-83.36</v>
      </c>
      <c r="AI95" s="356">
        <f t="shared" si="9"/>
        <v>360414.42</v>
      </c>
      <c r="AJ95" s="357">
        <f t="shared" si="10"/>
        <v>1106599.07</v>
      </c>
      <c r="AK95" s="358">
        <f t="shared" si="11"/>
        <v>1278464.0699999998</v>
      </c>
      <c r="AL95" s="56">
        <f t="shared" si="12"/>
        <v>-171864.99999999977</v>
      </c>
    </row>
    <row r="96" spans="1:38" ht="14.4" thickBot="1" x14ac:dyDescent="0.3">
      <c r="A96" s="38" t="s">
        <v>395</v>
      </c>
      <c r="B96" s="38" t="s">
        <v>396</v>
      </c>
      <c r="C96" s="63">
        <v>4264</v>
      </c>
      <c r="D96" s="64" t="s">
        <v>775</v>
      </c>
      <c r="E96" t="s">
        <v>2907</v>
      </c>
      <c r="F96" s="344">
        <v>669260.52</v>
      </c>
      <c r="G96" s="344">
        <v>0</v>
      </c>
      <c r="H96" s="344">
        <v>42598.54</v>
      </c>
      <c r="I96" s="319">
        <v>879237.83</v>
      </c>
      <c r="J96" s="319">
        <v>796720.51</v>
      </c>
      <c r="K96" s="350">
        <v>0</v>
      </c>
      <c r="L96" s="349"/>
      <c r="M96" s="350">
        <v>23615</v>
      </c>
      <c r="N96" s="350">
        <v>0</v>
      </c>
      <c r="O96" s="319">
        <v>216480</v>
      </c>
      <c r="P96"/>
      <c r="Q96" s="319">
        <v>820520.77</v>
      </c>
      <c r="R96" s="319">
        <v>1334838.29</v>
      </c>
      <c r="S96" s="350">
        <v>885726.5</v>
      </c>
      <c r="T96" s="349"/>
      <c r="U96" s="350">
        <v>597.73</v>
      </c>
      <c r="V96" s="349"/>
      <c r="W96" s="349"/>
      <c r="X96" s="349"/>
      <c r="Y96" s="353">
        <v>286737</v>
      </c>
      <c r="Z96" s="352"/>
      <c r="AA96" s="353">
        <v>1640</v>
      </c>
      <c r="AB96" s="353">
        <v>408580.45</v>
      </c>
      <c r="AC96" s="353">
        <v>197003.44</v>
      </c>
      <c r="AD96" s="352"/>
      <c r="AE96" s="352"/>
      <c r="AF96" s="352"/>
      <c r="AG96" s="355">
        <f t="shared" si="7"/>
        <v>711859.06</v>
      </c>
      <c r="AH96" s="50">
        <f t="shared" si="8"/>
        <v>23615</v>
      </c>
      <c r="AI96" s="356">
        <f t="shared" si="9"/>
        <v>688244.06</v>
      </c>
      <c r="AJ96" s="357">
        <f t="shared" si="10"/>
        <v>886324.23</v>
      </c>
      <c r="AK96" s="358">
        <f t="shared" si="11"/>
        <v>893960.8899999999</v>
      </c>
      <c r="AL96" s="56">
        <f t="shared" si="12"/>
        <v>-7636.6599999999162</v>
      </c>
    </row>
    <row r="97" spans="1:38" ht="14.4" thickBot="1" x14ac:dyDescent="0.3">
      <c r="A97" s="38" t="s">
        <v>395</v>
      </c>
      <c r="B97" s="38" t="s">
        <v>396</v>
      </c>
      <c r="C97" s="63">
        <v>5763</v>
      </c>
      <c r="D97" s="64" t="s">
        <v>776</v>
      </c>
      <c r="E97" t="s">
        <v>2908</v>
      </c>
      <c r="F97" s="344">
        <v>329583.01</v>
      </c>
      <c r="G97" s="344">
        <v>-367147.05</v>
      </c>
      <c r="H97" s="344">
        <v>48476.58</v>
      </c>
      <c r="I97" s="319">
        <v>1286589.19</v>
      </c>
      <c r="J97" s="319">
        <v>1185131.94</v>
      </c>
      <c r="K97" s="350">
        <v>0</v>
      </c>
      <c r="L97" s="350">
        <v>924</v>
      </c>
      <c r="M97" s="349"/>
      <c r="N97" s="350">
        <v>2701.12</v>
      </c>
      <c r="O97"/>
      <c r="P97"/>
      <c r="Q97" s="319">
        <v>2947462.7</v>
      </c>
      <c r="R97" s="319">
        <v>613325.81999999995</v>
      </c>
      <c r="S97" s="350">
        <v>-41950.91</v>
      </c>
      <c r="T97" s="349"/>
      <c r="U97" s="350">
        <v>749.18</v>
      </c>
      <c r="V97" s="349"/>
      <c r="W97" s="350">
        <v>521230</v>
      </c>
      <c r="X97" s="350">
        <v>-13746</v>
      </c>
      <c r="Y97" s="353">
        <v>796720</v>
      </c>
      <c r="Z97" s="352"/>
      <c r="AA97" s="352"/>
      <c r="AB97" s="353">
        <v>722940.24</v>
      </c>
      <c r="AC97" s="353">
        <v>1032</v>
      </c>
      <c r="AD97" s="352"/>
      <c r="AE97" s="352"/>
      <c r="AF97" s="353">
        <v>27370</v>
      </c>
      <c r="AG97" s="355">
        <f t="shared" si="7"/>
        <v>10912.540000000023</v>
      </c>
      <c r="AH97" s="50">
        <f t="shared" si="8"/>
        <v>3625.12</v>
      </c>
      <c r="AI97" s="356">
        <f t="shared" si="9"/>
        <v>7287.4200000000228</v>
      </c>
      <c r="AJ97" s="357">
        <f t="shared" si="10"/>
        <v>466282.27</v>
      </c>
      <c r="AK97" s="358">
        <f t="shared" si="11"/>
        <v>1548062.24</v>
      </c>
      <c r="AL97" s="56">
        <f t="shared" si="12"/>
        <v>-1081779.97</v>
      </c>
    </row>
    <row r="98" spans="1:38" ht="14.4" thickBot="1" x14ac:dyDescent="0.3">
      <c r="A98" s="38" t="s">
        <v>395</v>
      </c>
      <c r="B98" s="38" t="s">
        <v>396</v>
      </c>
      <c r="C98" s="63">
        <v>3934</v>
      </c>
      <c r="D98" s="64" t="s">
        <v>777</v>
      </c>
      <c r="E98" t="s">
        <v>2909</v>
      </c>
      <c r="F98" s="344">
        <v>284861.11</v>
      </c>
      <c r="G98" s="344">
        <v>0</v>
      </c>
      <c r="H98" s="344">
        <v>132799.29999999999</v>
      </c>
      <c r="I98" s="319">
        <v>888864.27</v>
      </c>
      <c r="J98" s="319">
        <v>-259706.36</v>
      </c>
      <c r="K98" s="349"/>
      <c r="L98" s="349"/>
      <c r="M98" s="349"/>
      <c r="N98" s="350">
        <v>-3652</v>
      </c>
      <c r="O98"/>
      <c r="P98"/>
      <c r="Q98" s="319">
        <v>-554320.09</v>
      </c>
      <c r="R98" s="319">
        <v>1790978.12</v>
      </c>
      <c r="S98" s="350">
        <v>736860.65</v>
      </c>
      <c r="T98" s="349"/>
      <c r="U98" s="350">
        <v>397.65</v>
      </c>
      <c r="V98" s="349"/>
      <c r="W98" s="350">
        <v>1050141.6000000001</v>
      </c>
      <c r="X98" s="349"/>
      <c r="Y98" s="353">
        <v>1327818.6000000001</v>
      </c>
      <c r="Z98" s="352"/>
      <c r="AA98" s="352"/>
      <c r="AB98" s="353">
        <v>315642.78999999998</v>
      </c>
      <c r="AC98" s="353">
        <v>110210.58</v>
      </c>
      <c r="AD98" s="352"/>
      <c r="AE98" s="352"/>
      <c r="AF98" s="353">
        <v>219915.64</v>
      </c>
      <c r="AG98" s="355">
        <f t="shared" si="7"/>
        <v>417660.41</v>
      </c>
      <c r="AH98" s="50">
        <f t="shared" si="8"/>
        <v>-3652</v>
      </c>
      <c r="AI98" s="356">
        <f t="shared" si="9"/>
        <v>421312.41</v>
      </c>
      <c r="AJ98" s="357">
        <f t="shared" si="10"/>
        <v>1787399.9000000001</v>
      </c>
      <c r="AK98" s="358">
        <f t="shared" si="11"/>
        <v>1973587.6100000003</v>
      </c>
      <c r="AL98" s="56">
        <f t="shared" si="12"/>
        <v>-186187.7100000002</v>
      </c>
    </row>
    <row r="99" spans="1:38" ht="14.4" thickBot="1" x14ac:dyDescent="0.3">
      <c r="A99" s="38" t="s">
        <v>395</v>
      </c>
      <c r="B99" s="38" t="s">
        <v>396</v>
      </c>
      <c r="C99" s="63">
        <v>5633</v>
      </c>
      <c r="D99" s="64" t="s">
        <v>778</v>
      </c>
      <c r="E99" t="s">
        <v>2910</v>
      </c>
      <c r="F99" s="344">
        <v>1402720.44</v>
      </c>
      <c r="G99" s="344">
        <v>0</v>
      </c>
      <c r="H99" s="344">
        <v>63280.1</v>
      </c>
      <c r="I99" s="319">
        <v>4044766.45</v>
      </c>
      <c r="J99" s="319">
        <v>1021915</v>
      </c>
      <c r="K99" s="350">
        <v>0</v>
      </c>
      <c r="L99" s="349"/>
      <c r="M99" s="349"/>
      <c r="N99" s="350">
        <v>0</v>
      </c>
      <c r="O99" s="319">
        <v>164284</v>
      </c>
      <c r="P99"/>
      <c r="Q99" s="319">
        <v>5803272.3300000001</v>
      </c>
      <c r="R99" s="319">
        <v>1047464</v>
      </c>
      <c r="S99" s="350">
        <v>748229.21</v>
      </c>
      <c r="T99" s="350">
        <v>268710</v>
      </c>
      <c r="U99" s="350">
        <v>1699.54</v>
      </c>
      <c r="V99" s="349"/>
      <c r="W99" s="350">
        <v>1623360</v>
      </c>
      <c r="X99" s="350">
        <v>73500</v>
      </c>
      <c r="Y99" s="353">
        <v>2129234</v>
      </c>
      <c r="Z99" s="353">
        <v>13760</v>
      </c>
      <c r="AA99" s="353">
        <v>1376</v>
      </c>
      <c r="AB99" s="353">
        <v>608579.03</v>
      </c>
      <c r="AC99" s="353">
        <v>444888.06</v>
      </c>
      <c r="AD99" s="352"/>
      <c r="AE99" s="352"/>
      <c r="AF99" s="352"/>
      <c r="AG99" s="355">
        <f t="shared" si="7"/>
        <v>1466000.54</v>
      </c>
      <c r="AH99" s="50">
        <f t="shared" si="8"/>
        <v>0</v>
      </c>
      <c r="AI99" s="356">
        <f t="shared" si="9"/>
        <v>1466000.54</v>
      </c>
      <c r="AJ99" s="357">
        <f t="shared" si="10"/>
        <v>2715498.75</v>
      </c>
      <c r="AK99" s="358">
        <f t="shared" si="11"/>
        <v>3197837.0900000003</v>
      </c>
      <c r="AL99" s="56">
        <f t="shared" si="12"/>
        <v>-482338.34000000032</v>
      </c>
    </row>
    <row r="100" spans="1:38" ht="14.4" thickBot="1" x14ac:dyDescent="0.3">
      <c r="A100" s="38" t="s">
        <v>395</v>
      </c>
      <c r="B100" s="38" t="s">
        <v>396</v>
      </c>
      <c r="C100" s="63">
        <v>3215</v>
      </c>
      <c r="D100" s="64" t="s">
        <v>779</v>
      </c>
      <c r="E100" t="s">
        <v>2911</v>
      </c>
      <c r="F100" s="344">
        <v>175068.61</v>
      </c>
      <c r="G100" s="344">
        <v>14800</v>
      </c>
      <c r="H100" s="344">
        <v>88441.85</v>
      </c>
      <c r="I100" s="319">
        <v>1065959.3700000001</v>
      </c>
      <c r="J100" s="319">
        <v>82955.37</v>
      </c>
      <c r="K100" s="350">
        <v>0</v>
      </c>
      <c r="L100" s="349"/>
      <c r="M100" s="350">
        <v>109500</v>
      </c>
      <c r="N100" s="350">
        <v>-2556.92</v>
      </c>
      <c r="O100"/>
      <c r="P100"/>
      <c r="Q100" s="319">
        <v>-131964.51</v>
      </c>
      <c r="R100" s="319">
        <v>1768225.65</v>
      </c>
      <c r="S100" s="350">
        <v>488348.51</v>
      </c>
      <c r="T100" s="349"/>
      <c r="U100" s="350">
        <v>227.49</v>
      </c>
      <c r="V100" s="349"/>
      <c r="W100" s="349"/>
      <c r="X100" s="349"/>
      <c r="Y100" s="353">
        <v>215051</v>
      </c>
      <c r="Z100" s="352"/>
      <c r="AA100" s="352"/>
      <c r="AB100" s="353">
        <v>476075.72</v>
      </c>
      <c r="AC100" s="353">
        <v>113428.3</v>
      </c>
      <c r="AD100" s="352"/>
      <c r="AE100" s="352"/>
      <c r="AF100" s="352"/>
      <c r="AG100" s="355">
        <f t="shared" si="7"/>
        <v>278310.45999999996</v>
      </c>
      <c r="AH100" s="50">
        <f t="shared" si="8"/>
        <v>106943.08</v>
      </c>
      <c r="AI100" s="356">
        <f t="shared" si="9"/>
        <v>171367.37999999995</v>
      </c>
      <c r="AJ100" s="357">
        <f t="shared" si="10"/>
        <v>488576</v>
      </c>
      <c r="AK100" s="358">
        <f t="shared" si="11"/>
        <v>804555.02</v>
      </c>
      <c r="AL100" s="56">
        <f t="shared" si="12"/>
        <v>-315979.02</v>
      </c>
    </row>
    <row r="101" spans="1:38" ht="14.4" thickBot="1" x14ac:dyDescent="0.3">
      <c r="A101" s="38" t="s">
        <v>395</v>
      </c>
      <c r="B101" s="38" t="s">
        <v>396</v>
      </c>
      <c r="C101" s="63">
        <v>4457</v>
      </c>
      <c r="D101" s="64" t="s">
        <v>780</v>
      </c>
      <c r="E101" t="s">
        <v>2941</v>
      </c>
      <c r="F101" s="344">
        <v>180372.66</v>
      </c>
      <c r="G101" s="344">
        <v>0</v>
      </c>
      <c r="H101" s="344">
        <v>38379.480000000003</v>
      </c>
      <c r="I101" s="319">
        <v>611666.63</v>
      </c>
      <c r="J101" s="319">
        <v>141217.59</v>
      </c>
      <c r="K101" s="349"/>
      <c r="L101" s="349"/>
      <c r="M101" s="350">
        <v>190705</v>
      </c>
      <c r="N101" s="350">
        <v>-517</v>
      </c>
      <c r="O101"/>
      <c r="P101"/>
      <c r="Q101" s="319">
        <v>-135061.65</v>
      </c>
      <c r="R101" s="319">
        <v>1440650.38</v>
      </c>
      <c r="S101" s="350">
        <v>575018.05000000005</v>
      </c>
      <c r="T101" s="349"/>
      <c r="U101" s="350">
        <v>190.12</v>
      </c>
      <c r="V101" s="349"/>
      <c r="W101" s="350">
        <v>1397360</v>
      </c>
      <c r="X101" s="349"/>
      <c r="Y101" s="353">
        <v>1730778</v>
      </c>
      <c r="Z101" s="353">
        <v>1600</v>
      </c>
      <c r="AA101" s="352"/>
      <c r="AB101" s="353">
        <v>630206.80000000005</v>
      </c>
      <c r="AC101" s="353">
        <v>134123.74</v>
      </c>
      <c r="AD101" s="352"/>
      <c r="AE101" s="352"/>
      <c r="AF101" s="352"/>
      <c r="AG101" s="355">
        <f t="shared" si="7"/>
        <v>218752.14</v>
      </c>
      <c r="AH101" s="50">
        <f t="shared" si="8"/>
        <v>190188</v>
      </c>
      <c r="AI101" s="356">
        <f t="shared" si="9"/>
        <v>28564.140000000014</v>
      </c>
      <c r="AJ101" s="357">
        <f t="shared" si="10"/>
        <v>1972568.17</v>
      </c>
      <c r="AK101" s="358">
        <f t="shared" si="11"/>
        <v>2496708.54</v>
      </c>
      <c r="AL101" s="56">
        <f t="shared" si="12"/>
        <v>-524140.37000000011</v>
      </c>
    </row>
    <row r="102" spans="1:38" ht="14.4" thickBot="1" x14ac:dyDescent="0.3">
      <c r="A102" s="38" t="s">
        <v>399</v>
      </c>
      <c r="B102" s="38" t="s">
        <v>400</v>
      </c>
      <c r="C102" s="63">
        <v>2578</v>
      </c>
      <c r="D102" s="64" t="s">
        <v>781</v>
      </c>
      <c r="E102" t="s">
        <v>2912</v>
      </c>
      <c r="F102" s="344">
        <v>452703.2</v>
      </c>
      <c r="G102" s="344">
        <v>0</v>
      </c>
      <c r="H102" s="344">
        <v>49640.54</v>
      </c>
      <c r="I102" s="319">
        <v>1296613.5</v>
      </c>
      <c r="J102" s="319">
        <v>432053.43</v>
      </c>
      <c r="K102" s="350">
        <v>118120</v>
      </c>
      <c r="L102" s="350">
        <v>27200</v>
      </c>
      <c r="M102" s="349"/>
      <c r="N102" s="350">
        <v>1581.11</v>
      </c>
      <c r="O102"/>
      <c r="P102"/>
      <c r="Q102" s="319">
        <v>-441038.62</v>
      </c>
      <c r="R102" s="319">
        <v>2439714</v>
      </c>
      <c r="S102" s="350">
        <v>807842.38</v>
      </c>
      <c r="T102" s="349"/>
      <c r="U102" s="350">
        <v>473.43</v>
      </c>
      <c r="V102" s="349"/>
      <c r="W102" s="350">
        <v>962240</v>
      </c>
      <c r="X102" s="349"/>
      <c r="Y102" s="353">
        <v>1037968</v>
      </c>
      <c r="Z102" s="352"/>
      <c r="AA102" s="352"/>
      <c r="AB102" s="353">
        <v>425984.42</v>
      </c>
      <c r="AC102" s="353">
        <v>210017.96</v>
      </c>
      <c r="AD102" s="352"/>
      <c r="AE102" s="352"/>
      <c r="AF102" s="353">
        <v>11151.25</v>
      </c>
      <c r="AG102" s="355">
        <f t="shared" si="7"/>
        <v>502343.74</v>
      </c>
      <c r="AH102" s="50">
        <f t="shared" si="8"/>
        <v>146901.10999999999</v>
      </c>
      <c r="AI102" s="356">
        <f t="shared" si="9"/>
        <v>355442.63</v>
      </c>
      <c r="AJ102" s="357">
        <f t="shared" si="10"/>
        <v>1770555.81</v>
      </c>
      <c r="AK102" s="358">
        <f t="shared" si="11"/>
        <v>1685121.63</v>
      </c>
      <c r="AL102" s="56">
        <f t="shared" si="12"/>
        <v>85434.180000000168</v>
      </c>
    </row>
    <row r="103" spans="1:38" ht="14.4" thickBot="1" x14ac:dyDescent="0.3">
      <c r="A103" s="38" t="s">
        <v>399</v>
      </c>
      <c r="B103" s="38" t="s">
        <v>400</v>
      </c>
      <c r="C103" s="63">
        <v>5205</v>
      </c>
      <c r="D103" s="64" t="s">
        <v>782</v>
      </c>
      <c r="E103" t="s">
        <v>2913</v>
      </c>
      <c r="F103" s="344">
        <v>342097.97</v>
      </c>
      <c r="G103" s="344">
        <v>19760</v>
      </c>
      <c r="H103" s="344">
        <v>138511.92000000001</v>
      </c>
      <c r="I103" s="319">
        <v>921804.63</v>
      </c>
      <c r="J103" s="319">
        <v>200565.41</v>
      </c>
      <c r="K103" s="349"/>
      <c r="L103" s="350">
        <v>30140</v>
      </c>
      <c r="M103" s="349"/>
      <c r="N103" s="350">
        <v>1422.17</v>
      </c>
      <c r="O103"/>
      <c r="P103"/>
      <c r="Q103" s="319">
        <v>-1592654.36</v>
      </c>
      <c r="R103" s="319">
        <v>3137825</v>
      </c>
      <c r="S103" s="350">
        <v>733501.35</v>
      </c>
      <c r="T103" s="349"/>
      <c r="U103" s="350">
        <v>411.04</v>
      </c>
      <c r="V103" s="349"/>
      <c r="W103" s="349"/>
      <c r="X103" s="349"/>
      <c r="Y103" s="353">
        <v>217901</v>
      </c>
      <c r="Z103" s="353">
        <v>6664</v>
      </c>
      <c r="AA103" s="353">
        <v>712</v>
      </c>
      <c r="AB103" s="353">
        <v>291824.95</v>
      </c>
      <c r="AC103" s="353">
        <v>167886.32</v>
      </c>
      <c r="AD103" s="352"/>
      <c r="AE103" s="352"/>
      <c r="AF103" s="353">
        <v>2917</v>
      </c>
      <c r="AG103" s="355">
        <f t="shared" si="7"/>
        <v>500369.89</v>
      </c>
      <c r="AH103" s="50">
        <f t="shared" si="8"/>
        <v>31562.17</v>
      </c>
      <c r="AI103" s="356">
        <f t="shared" si="9"/>
        <v>468807.72000000003</v>
      </c>
      <c r="AJ103" s="357">
        <f t="shared" si="10"/>
        <v>733912.39</v>
      </c>
      <c r="AK103" s="358">
        <f t="shared" si="11"/>
        <v>687905.27</v>
      </c>
      <c r="AL103" s="56">
        <f t="shared" si="12"/>
        <v>46007.119999999995</v>
      </c>
    </row>
    <row r="104" spans="1:38" ht="14.4" thickBot="1" x14ac:dyDescent="0.3">
      <c r="A104" s="38" t="s">
        <v>399</v>
      </c>
      <c r="B104" s="38" t="s">
        <v>400</v>
      </c>
      <c r="C104" s="63">
        <v>2942</v>
      </c>
      <c r="D104" s="64" t="s">
        <v>783</v>
      </c>
      <c r="E104" t="s">
        <v>2916</v>
      </c>
      <c r="F104" s="344">
        <v>39246.75</v>
      </c>
      <c r="G104" s="344">
        <v>0</v>
      </c>
      <c r="H104" s="344">
        <v>60417.3</v>
      </c>
      <c r="I104" s="319">
        <v>1194699.3</v>
      </c>
      <c r="J104" s="319">
        <v>338514.41</v>
      </c>
      <c r="K104" s="349"/>
      <c r="L104" s="350">
        <v>26691.040000000001</v>
      </c>
      <c r="M104" s="349"/>
      <c r="N104" s="350">
        <v>6392.38</v>
      </c>
      <c r="O104"/>
      <c r="P104"/>
      <c r="Q104" s="319">
        <v>216836.87</v>
      </c>
      <c r="R104" s="319">
        <v>1499736.2</v>
      </c>
      <c r="S104" s="350">
        <v>592130.98</v>
      </c>
      <c r="T104" s="349"/>
      <c r="U104" s="350">
        <v>152.19</v>
      </c>
      <c r="V104" s="349"/>
      <c r="W104" s="350">
        <v>932800</v>
      </c>
      <c r="X104" s="350">
        <v>10500</v>
      </c>
      <c r="Y104" s="353">
        <v>1173867.5</v>
      </c>
      <c r="Z104" s="352"/>
      <c r="AA104" s="353">
        <v>4608</v>
      </c>
      <c r="AB104" s="353">
        <v>334860.71999999997</v>
      </c>
      <c r="AC104" s="353">
        <v>96464.57</v>
      </c>
      <c r="AD104" s="353">
        <v>9665.9500000000007</v>
      </c>
      <c r="AE104" s="352"/>
      <c r="AF104" s="353">
        <v>32895.160000000003</v>
      </c>
      <c r="AG104" s="355">
        <f t="shared" si="7"/>
        <v>99664.05</v>
      </c>
      <c r="AH104" s="50">
        <f t="shared" si="8"/>
        <v>33083.42</v>
      </c>
      <c r="AI104" s="356">
        <f t="shared" si="9"/>
        <v>66580.63</v>
      </c>
      <c r="AJ104" s="357">
        <f t="shared" si="10"/>
        <v>1535583.17</v>
      </c>
      <c r="AK104" s="358">
        <f t="shared" si="11"/>
        <v>1652361.9</v>
      </c>
      <c r="AL104" s="56">
        <f t="shared" si="12"/>
        <v>-116778.72999999998</v>
      </c>
    </row>
    <row r="105" spans="1:38" ht="14.4" thickBot="1" x14ac:dyDescent="0.3">
      <c r="A105" s="38" t="s">
        <v>399</v>
      </c>
      <c r="B105" s="38" t="s">
        <v>400</v>
      </c>
      <c r="C105" s="63">
        <v>3193</v>
      </c>
      <c r="D105" s="64" t="s">
        <v>784</v>
      </c>
      <c r="E105" t="s">
        <v>2917</v>
      </c>
      <c r="F105" s="344">
        <v>353050.49</v>
      </c>
      <c r="G105" s="344">
        <v>13390</v>
      </c>
      <c r="H105" s="344">
        <v>59868.69</v>
      </c>
      <c r="I105" s="319">
        <v>652751.79</v>
      </c>
      <c r="J105" s="319">
        <v>306226.62</v>
      </c>
      <c r="K105" s="350">
        <v>0</v>
      </c>
      <c r="L105" s="350">
        <v>65890</v>
      </c>
      <c r="M105" s="349"/>
      <c r="N105" s="350">
        <v>4894.4399999999996</v>
      </c>
      <c r="O105"/>
      <c r="P105"/>
      <c r="Q105" s="319">
        <v>-813925.34</v>
      </c>
      <c r="R105" s="319">
        <v>2219622</v>
      </c>
      <c r="S105" s="350">
        <v>661433.71</v>
      </c>
      <c r="T105" s="349"/>
      <c r="U105" s="350">
        <v>463.22</v>
      </c>
      <c r="V105" s="349"/>
      <c r="W105" s="350">
        <v>640480</v>
      </c>
      <c r="X105" s="350">
        <v>10500</v>
      </c>
      <c r="Y105" s="353">
        <v>873702</v>
      </c>
      <c r="Z105" s="352"/>
      <c r="AA105" s="352"/>
      <c r="AB105" s="353">
        <v>338695.21</v>
      </c>
      <c r="AC105" s="353">
        <v>140547.84</v>
      </c>
      <c r="AD105" s="352"/>
      <c r="AE105" s="352"/>
      <c r="AF105" s="353">
        <v>51125.39</v>
      </c>
      <c r="AG105" s="355">
        <f t="shared" si="7"/>
        <v>426309.18</v>
      </c>
      <c r="AH105" s="50">
        <f t="shared" si="8"/>
        <v>70784.44</v>
      </c>
      <c r="AI105" s="356">
        <f t="shared" si="9"/>
        <v>355524.74</v>
      </c>
      <c r="AJ105" s="357">
        <f t="shared" si="10"/>
        <v>1312876.93</v>
      </c>
      <c r="AK105" s="358">
        <f t="shared" si="11"/>
        <v>1404070.44</v>
      </c>
      <c r="AL105" s="56">
        <f t="shared" si="12"/>
        <v>-91193.510000000009</v>
      </c>
    </row>
    <row r="106" spans="1:38" ht="14.4" thickBot="1" x14ac:dyDescent="0.3">
      <c r="A106" s="38" t="s">
        <v>399</v>
      </c>
      <c r="B106" s="38" t="s">
        <v>400</v>
      </c>
      <c r="C106" s="63">
        <v>4152</v>
      </c>
      <c r="D106" s="64" t="s">
        <v>785</v>
      </c>
      <c r="E106" t="s">
        <v>2919</v>
      </c>
      <c r="F106" s="344">
        <v>381104.73</v>
      </c>
      <c r="G106" s="344">
        <v>0</v>
      </c>
      <c r="H106" s="344">
        <v>51452.45</v>
      </c>
      <c r="I106" s="319">
        <v>839099.47</v>
      </c>
      <c r="J106" s="319">
        <v>357252.55</v>
      </c>
      <c r="K106" s="349"/>
      <c r="L106" s="350">
        <v>56123.15</v>
      </c>
      <c r="M106" s="349"/>
      <c r="N106" s="350">
        <v>-11232.15</v>
      </c>
      <c r="O106" s="319">
        <v>2000</v>
      </c>
      <c r="P106"/>
      <c r="Q106" s="319">
        <v>1471642.12</v>
      </c>
      <c r="R106" s="319">
        <v>57641</v>
      </c>
      <c r="S106" s="350">
        <v>826108.51</v>
      </c>
      <c r="T106" s="349"/>
      <c r="U106" s="350">
        <v>458.49</v>
      </c>
      <c r="V106" s="349"/>
      <c r="W106" s="350">
        <v>343580</v>
      </c>
      <c r="X106" s="350">
        <v>28816</v>
      </c>
      <c r="Y106" s="353">
        <v>678282</v>
      </c>
      <c r="Z106" s="353">
        <v>1680</v>
      </c>
      <c r="AA106" s="353">
        <v>7496</v>
      </c>
      <c r="AB106" s="353">
        <v>307840.52</v>
      </c>
      <c r="AC106" s="353">
        <v>115434.15</v>
      </c>
      <c r="AD106" s="352"/>
      <c r="AE106" s="352"/>
      <c r="AF106" s="353">
        <v>35495.25</v>
      </c>
      <c r="AG106" s="355">
        <f t="shared" si="7"/>
        <v>432557.18</v>
      </c>
      <c r="AH106" s="50">
        <f t="shared" si="8"/>
        <v>44891</v>
      </c>
      <c r="AI106" s="356">
        <f t="shared" si="9"/>
        <v>387666.18</v>
      </c>
      <c r="AJ106" s="357">
        <f t="shared" si="10"/>
        <v>1198963</v>
      </c>
      <c r="AK106" s="358">
        <f t="shared" si="11"/>
        <v>1146227.92</v>
      </c>
      <c r="AL106" s="56">
        <f t="shared" si="12"/>
        <v>52735.080000000075</v>
      </c>
    </row>
    <row r="107" spans="1:38" ht="14.4" thickBot="1" x14ac:dyDescent="0.3">
      <c r="A107" s="38" t="s">
        <v>403</v>
      </c>
      <c r="B107" s="38" t="s">
        <v>404</v>
      </c>
      <c r="C107" s="63">
        <v>4559</v>
      </c>
      <c r="D107" s="64" t="s">
        <v>786</v>
      </c>
      <c r="E107" t="s">
        <v>2921</v>
      </c>
      <c r="F107" s="344">
        <v>1014464.1</v>
      </c>
      <c r="G107" s="344">
        <v>21800</v>
      </c>
      <c r="H107" s="344">
        <v>141891</v>
      </c>
      <c r="I107" s="319">
        <v>922146.73</v>
      </c>
      <c r="J107" s="319">
        <v>174419.15</v>
      </c>
      <c r="K107" s="350">
        <v>0</v>
      </c>
      <c r="L107" s="349"/>
      <c r="M107" s="349"/>
      <c r="N107" s="350">
        <v>1035.55</v>
      </c>
      <c r="O107"/>
      <c r="P107"/>
      <c r="Q107" s="319">
        <v>-2565518.88</v>
      </c>
      <c r="R107" s="319">
        <v>4303318.3099999996</v>
      </c>
      <c r="S107" s="350">
        <v>1141008.58</v>
      </c>
      <c r="T107" s="350">
        <v>128000</v>
      </c>
      <c r="U107" s="350">
        <v>1255.82</v>
      </c>
      <c r="V107" s="349"/>
      <c r="W107" s="350">
        <v>1635892</v>
      </c>
      <c r="X107" s="349"/>
      <c r="Y107" s="353">
        <v>1894348</v>
      </c>
      <c r="Z107" s="353">
        <v>14798</v>
      </c>
      <c r="AA107" s="352"/>
      <c r="AB107" s="353">
        <v>383189.6</v>
      </c>
      <c r="AC107" s="353">
        <v>77934.8</v>
      </c>
      <c r="AD107" s="352"/>
      <c r="AE107" s="352"/>
      <c r="AF107" s="352"/>
      <c r="AG107" s="355">
        <f t="shared" si="7"/>
        <v>1178155.1000000001</v>
      </c>
      <c r="AH107" s="50">
        <f t="shared" si="8"/>
        <v>1035.55</v>
      </c>
      <c r="AI107" s="356">
        <f t="shared" si="9"/>
        <v>1177119.55</v>
      </c>
      <c r="AJ107" s="357">
        <f t="shared" si="10"/>
        <v>2906156.4000000004</v>
      </c>
      <c r="AK107" s="358">
        <f t="shared" si="11"/>
        <v>2370270.4</v>
      </c>
      <c r="AL107" s="56">
        <f t="shared" si="12"/>
        <v>535886.00000000047</v>
      </c>
    </row>
    <row r="108" spans="1:38" ht="14.4" thickBot="1" x14ac:dyDescent="0.3">
      <c r="A108" s="38" t="s">
        <v>403</v>
      </c>
      <c r="B108" s="38" t="s">
        <v>404</v>
      </c>
      <c r="C108" s="63">
        <v>1402</v>
      </c>
      <c r="D108" s="64" t="s">
        <v>787</v>
      </c>
      <c r="E108" t="s">
        <v>2922</v>
      </c>
      <c r="F108" s="344">
        <v>385157.65</v>
      </c>
      <c r="G108" s="344">
        <v>449.5</v>
      </c>
      <c r="H108" s="344">
        <v>37468.17</v>
      </c>
      <c r="I108" s="319">
        <v>546904.27</v>
      </c>
      <c r="J108" s="319">
        <v>225170.64</v>
      </c>
      <c r="K108" s="349"/>
      <c r="L108" s="350">
        <v>22340</v>
      </c>
      <c r="M108" s="349"/>
      <c r="N108" s="350">
        <v>156</v>
      </c>
      <c r="O108"/>
      <c r="P108"/>
      <c r="Q108" s="319">
        <v>-1225763.6200000001</v>
      </c>
      <c r="R108" s="319">
        <v>2346487</v>
      </c>
      <c r="S108" s="350">
        <v>650160.69999999995</v>
      </c>
      <c r="T108" s="349"/>
      <c r="U108" s="350">
        <v>406.81</v>
      </c>
      <c r="V108" s="349"/>
      <c r="W108" s="350">
        <v>1010702.4</v>
      </c>
      <c r="X108" s="349"/>
      <c r="Y108" s="353">
        <v>1164502.3999999999</v>
      </c>
      <c r="Z108" s="352"/>
      <c r="AA108" s="352"/>
      <c r="AB108" s="353">
        <v>310974.63</v>
      </c>
      <c r="AC108" s="353">
        <v>133862.03</v>
      </c>
      <c r="AD108" s="352"/>
      <c r="AE108" s="352"/>
      <c r="AF108" s="352"/>
      <c r="AG108" s="355">
        <f t="shared" si="7"/>
        <v>423075.32</v>
      </c>
      <c r="AH108" s="50">
        <f t="shared" si="8"/>
        <v>22496</v>
      </c>
      <c r="AI108" s="356">
        <f t="shared" si="9"/>
        <v>400579.32</v>
      </c>
      <c r="AJ108" s="357">
        <f t="shared" si="10"/>
        <v>1661269.9100000001</v>
      </c>
      <c r="AK108" s="358">
        <f t="shared" si="11"/>
        <v>1609339.0599999998</v>
      </c>
      <c r="AL108" s="56">
        <f t="shared" si="12"/>
        <v>51930.850000000326</v>
      </c>
    </row>
    <row r="109" spans="1:38" ht="14.4" thickBot="1" x14ac:dyDescent="0.3">
      <c r="A109" s="38" t="s">
        <v>403</v>
      </c>
      <c r="B109" s="38" t="s">
        <v>404</v>
      </c>
      <c r="C109" s="63">
        <v>4041</v>
      </c>
      <c r="D109" s="64" t="s">
        <v>788</v>
      </c>
      <c r="E109" t="s">
        <v>2923</v>
      </c>
      <c r="F109" s="344">
        <v>730932.26</v>
      </c>
      <c r="G109" s="344">
        <v>0</v>
      </c>
      <c r="H109" s="344">
        <v>101612.29</v>
      </c>
      <c r="I109" s="319">
        <v>861333.01</v>
      </c>
      <c r="J109" s="319">
        <v>243663.4</v>
      </c>
      <c r="K109" s="350">
        <v>0</v>
      </c>
      <c r="L109" s="350">
        <v>31967.06</v>
      </c>
      <c r="M109" s="349"/>
      <c r="N109" s="350">
        <v>173.04</v>
      </c>
      <c r="O109"/>
      <c r="P109"/>
      <c r="Q109" s="319">
        <v>-88525.28</v>
      </c>
      <c r="R109" s="319">
        <v>2125037.4300000002</v>
      </c>
      <c r="S109" s="350">
        <v>1050257.3400000001</v>
      </c>
      <c r="T109" s="349"/>
      <c r="U109" s="350">
        <v>945.65</v>
      </c>
      <c r="V109" s="349"/>
      <c r="W109" s="350">
        <v>1021868</v>
      </c>
      <c r="X109" s="350">
        <v>81424</v>
      </c>
      <c r="Y109" s="353">
        <v>1276194</v>
      </c>
      <c r="Z109" s="353">
        <v>12756</v>
      </c>
      <c r="AA109" s="353">
        <v>2350</v>
      </c>
      <c r="AB109" s="353">
        <v>868600.5</v>
      </c>
      <c r="AC109" s="353">
        <v>125705.78</v>
      </c>
      <c r="AD109" s="352"/>
      <c r="AE109" s="352"/>
      <c r="AF109" s="352"/>
      <c r="AG109" s="355">
        <f t="shared" si="7"/>
        <v>832544.55</v>
      </c>
      <c r="AH109" s="50">
        <f t="shared" si="8"/>
        <v>32140.100000000002</v>
      </c>
      <c r="AI109" s="356">
        <f t="shared" si="9"/>
        <v>800404.45000000007</v>
      </c>
      <c r="AJ109" s="357">
        <f t="shared" si="10"/>
        <v>2154494.9900000002</v>
      </c>
      <c r="AK109" s="358">
        <f t="shared" si="11"/>
        <v>2285606.2799999998</v>
      </c>
      <c r="AL109" s="56">
        <f t="shared" si="12"/>
        <v>-131111.28999999957</v>
      </c>
    </row>
    <row r="110" spans="1:38" ht="14.4" thickBot="1" x14ac:dyDescent="0.3">
      <c r="A110" s="38" t="s">
        <v>403</v>
      </c>
      <c r="B110" s="38" t="s">
        <v>404</v>
      </c>
      <c r="C110" s="63">
        <v>3664</v>
      </c>
      <c r="D110" s="64" t="s">
        <v>789</v>
      </c>
      <c r="E110" t="s">
        <v>2924</v>
      </c>
      <c r="F110" s="344">
        <v>761156.67</v>
      </c>
      <c r="G110" s="344">
        <v>0</v>
      </c>
      <c r="H110" s="344">
        <v>40356.559999999998</v>
      </c>
      <c r="I110" s="319">
        <v>2969522.09</v>
      </c>
      <c r="J110" s="319">
        <v>524918.27</v>
      </c>
      <c r="K110" s="350">
        <v>0</v>
      </c>
      <c r="L110" s="350">
        <v>34880</v>
      </c>
      <c r="M110" s="349"/>
      <c r="N110" s="350">
        <v>3213.36</v>
      </c>
      <c r="O110"/>
      <c r="P110"/>
      <c r="Q110" s="319">
        <v>2671271.17</v>
      </c>
      <c r="R110" s="319">
        <v>1196485.3400000001</v>
      </c>
      <c r="S110" s="350">
        <v>1239641.69</v>
      </c>
      <c r="T110" s="349"/>
      <c r="U110" s="350">
        <v>1161.44</v>
      </c>
      <c r="V110" s="349"/>
      <c r="W110" s="350">
        <v>725340</v>
      </c>
      <c r="X110" s="350">
        <v>94983.67</v>
      </c>
      <c r="Y110" s="353">
        <v>1058817</v>
      </c>
      <c r="Z110" s="353">
        <v>13290</v>
      </c>
      <c r="AA110" s="352"/>
      <c r="AB110" s="353">
        <v>422361.59</v>
      </c>
      <c r="AC110" s="353">
        <v>176054.49</v>
      </c>
      <c r="AD110" s="352"/>
      <c r="AE110" s="352"/>
      <c r="AF110" s="353">
        <v>500</v>
      </c>
      <c r="AG110" s="355">
        <f t="shared" si="7"/>
        <v>801513.23</v>
      </c>
      <c r="AH110" s="50">
        <f t="shared" si="8"/>
        <v>38093.360000000001</v>
      </c>
      <c r="AI110" s="356">
        <f t="shared" si="9"/>
        <v>763419.87</v>
      </c>
      <c r="AJ110" s="357">
        <f t="shared" si="10"/>
        <v>2061126.7999999998</v>
      </c>
      <c r="AK110" s="358">
        <f t="shared" si="11"/>
        <v>1671023.08</v>
      </c>
      <c r="AL110" s="56">
        <f t="shared" si="12"/>
        <v>390103.71999999974</v>
      </c>
    </row>
    <row r="111" spans="1:38" ht="14.4" thickBot="1" x14ac:dyDescent="0.3">
      <c r="A111" s="38" t="s">
        <v>403</v>
      </c>
      <c r="B111" s="38" t="s">
        <v>404</v>
      </c>
      <c r="C111" s="63">
        <v>1748</v>
      </c>
      <c r="D111" s="64" t="s">
        <v>790</v>
      </c>
      <c r="E111" t="s">
        <v>2942</v>
      </c>
      <c r="F111" s="344">
        <v>429277.12</v>
      </c>
      <c r="G111" s="344">
        <v>0</v>
      </c>
      <c r="H111" s="344">
        <v>95089.76</v>
      </c>
      <c r="I111" s="319">
        <v>422564.86</v>
      </c>
      <c r="J111" s="319">
        <v>181823.47</v>
      </c>
      <c r="K111" s="350">
        <v>0</v>
      </c>
      <c r="L111" s="350">
        <v>22752.5</v>
      </c>
      <c r="M111" s="349"/>
      <c r="N111" s="350">
        <v>299.45999999999998</v>
      </c>
      <c r="O111"/>
      <c r="P111"/>
      <c r="Q111" s="319">
        <v>-100784.98</v>
      </c>
      <c r="R111" s="319">
        <v>1169693.49</v>
      </c>
      <c r="S111" s="350">
        <v>666956.97</v>
      </c>
      <c r="T111" s="349"/>
      <c r="U111" s="350">
        <v>490.73</v>
      </c>
      <c r="V111" s="349"/>
      <c r="W111" s="350">
        <v>562142</v>
      </c>
      <c r="X111" s="349"/>
      <c r="Y111" s="353">
        <v>833157</v>
      </c>
      <c r="Z111" s="353">
        <v>3000</v>
      </c>
      <c r="AA111" s="353">
        <v>2872</v>
      </c>
      <c r="AB111" s="353">
        <v>225248.47</v>
      </c>
      <c r="AC111" s="353">
        <v>128017.49</v>
      </c>
      <c r="AD111" s="352"/>
      <c r="AE111" s="352"/>
      <c r="AF111" s="353">
        <v>500</v>
      </c>
      <c r="AG111" s="355">
        <f t="shared" si="7"/>
        <v>524366.88</v>
      </c>
      <c r="AH111" s="50">
        <f t="shared" si="8"/>
        <v>23051.96</v>
      </c>
      <c r="AI111" s="356">
        <f t="shared" si="9"/>
        <v>501314.92</v>
      </c>
      <c r="AJ111" s="357">
        <f t="shared" si="10"/>
        <v>1229589.7</v>
      </c>
      <c r="AK111" s="358">
        <f t="shared" si="11"/>
        <v>1192794.96</v>
      </c>
      <c r="AL111" s="56">
        <f t="shared" si="12"/>
        <v>36794.739999999991</v>
      </c>
    </row>
    <row r="112" spans="1:38" ht="14.4" thickBot="1" x14ac:dyDescent="0.3">
      <c r="A112" s="38" t="s">
        <v>407</v>
      </c>
      <c r="B112" s="38" t="s">
        <v>408</v>
      </c>
      <c r="C112" s="63">
        <v>5082</v>
      </c>
      <c r="D112" s="64" t="s">
        <v>791</v>
      </c>
      <c r="E112" t="s">
        <v>2925</v>
      </c>
      <c r="F112" s="344">
        <v>1163881.01</v>
      </c>
      <c r="G112" s="344">
        <v>3311.02</v>
      </c>
      <c r="H112" s="344">
        <v>73272.34</v>
      </c>
      <c r="I112" s="319">
        <v>1227663.7</v>
      </c>
      <c r="J112" s="319">
        <v>550051.68000000005</v>
      </c>
      <c r="K112" s="350">
        <v>0</v>
      </c>
      <c r="L112" s="350">
        <v>51740</v>
      </c>
      <c r="M112" s="350">
        <v>170000</v>
      </c>
      <c r="N112" s="350">
        <v>1937.63</v>
      </c>
      <c r="O112"/>
      <c r="P112"/>
      <c r="Q112" s="319">
        <v>2042456.77</v>
      </c>
      <c r="R112" s="319">
        <v>620039.24</v>
      </c>
      <c r="S112" s="350">
        <v>979117.68</v>
      </c>
      <c r="T112" s="349"/>
      <c r="U112" s="350">
        <v>1452.69</v>
      </c>
      <c r="V112" s="350">
        <v>630</v>
      </c>
      <c r="W112" s="350">
        <v>1068970.7</v>
      </c>
      <c r="X112" s="350">
        <v>941745.16</v>
      </c>
      <c r="Y112" s="353">
        <v>1472302.38</v>
      </c>
      <c r="Z112" s="353">
        <v>17644</v>
      </c>
      <c r="AA112" s="353">
        <v>3388</v>
      </c>
      <c r="AB112" s="353">
        <v>1089211.3999999999</v>
      </c>
      <c r="AC112" s="353">
        <v>200237.91</v>
      </c>
      <c r="AD112" s="352"/>
      <c r="AE112" s="353">
        <v>6</v>
      </c>
      <c r="AF112" s="353">
        <v>77120.429999999993</v>
      </c>
      <c r="AG112" s="355">
        <f t="shared" si="7"/>
        <v>1240464.3700000001</v>
      </c>
      <c r="AH112" s="50">
        <f t="shared" si="8"/>
        <v>223677.63</v>
      </c>
      <c r="AI112" s="356">
        <f t="shared" si="9"/>
        <v>1016786.7400000001</v>
      </c>
      <c r="AJ112" s="357">
        <f t="shared" si="10"/>
        <v>2991916.23</v>
      </c>
      <c r="AK112" s="358">
        <f t="shared" si="11"/>
        <v>2859910.12</v>
      </c>
      <c r="AL112" s="56">
        <f t="shared" si="12"/>
        <v>132006.10999999987</v>
      </c>
    </row>
    <row r="113" spans="1:38" ht="14.4" thickBot="1" x14ac:dyDescent="0.3">
      <c r="A113" s="38" t="s">
        <v>407</v>
      </c>
      <c r="B113" s="38" t="s">
        <v>408</v>
      </c>
      <c r="C113" s="63">
        <v>5235</v>
      </c>
      <c r="D113" s="64" t="s">
        <v>792</v>
      </c>
      <c r="E113" t="s">
        <v>2926</v>
      </c>
      <c r="F113" s="344">
        <v>1762234.04</v>
      </c>
      <c r="G113" s="344">
        <v>0</v>
      </c>
      <c r="H113" s="344">
        <v>129099.52</v>
      </c>
      <c r="I113" s="319">
        <v>981568.92</v>
      </c>
      <c r="J113" s="319">
        <v>311895.67</v>
      </c>
      <c r="K113" s="350">
        <v>3000</v>
      </c>
      <c r="L113" s="350">
        <v>87679</v>
      </c>
      <c r="M113" s="350">
        <v>129080</v>
      </c>
      <c r="N113" s="350">
        <v>-4598.07</v>
      </c>
      <c r="O113" s="319">
        <v>536711</v>
      </c>
      <c r="P113"/>
      <c r="Q113" s="319">
        <v>-966267.04</v>
      </c>
      <c r="R113" s="319">
        <v>3271774.09</v>
      </c>
      <c r="S113" s="350">
        <v>2122744.79</v>
      </c>
      <c r="T113" s="349"/>
      <c r="U113" s="350">
        <v>1335.82</v>
      </c>
      <c r="V113" s="350">
        <v>860</v>
      </c>
      <c r="W113" s="350">
        <v>914619</v>
      </c>
      <c r="X113" s="349"/>
      <c r="Y113" s="353">
        <v>1534264</v>
      </c>
      <c r="Z113" s="353">
        <v>500</v>
      </c>
      <c r="AA113" s="353">
        <v>6936</v>
      </c>
      <c r="AB113" s="353">
        <v>1197139.75</v>
      </c>
      <c r="AC113" s="353">
        <v>173300.69</v>
      </c>
      <c r="AD113" s="352"/>
      <c r="AE113" s="352"/>
      <c r="AF113" s="352"/>
      <c r="AG113" s="355">
        <f t="shared" si="7"/>
        <v>1891333.56</v>
      </c>
      <c r="AH113" s="50">
        <f t="shared" si="8"/>
        <v>215160.93</v>
      </c>
      <c r="AI113" s="356">
        <f t="shared" si="9"/>
        <v>1676172.6300000001</v>
      </c>
      <c r="AJ113" s="357">
        <f t="shared" si="10"/>
        <v>3039559.61</v>
      </c>
      <c r="AK113" s="358">
        <f t="shared" si="11"/>
        <v>2912140.44</v>
      </c>
      <c r="AL113" s="56">
        <f t="shared" si="12"/>
        <v>127419.16999999993</v>
      </c>
    </row>
    <row r="114" spans="1:38" ht="14.4" thickBot="1" x14ac:dyDescent="0.3">
      <c r="A114" s="38" t="s">
        <v>407</v>
      </c>
      <c r="B114" s="38" t="s">
        <v>408</v>
      </c>
      <c r="C114" s="63">
        <v>2707</v>
      </c>
      <c r="D114" s="64" t="s">
        <v>793</v>
      </c>
      <c r="E114" t="s">
        <v>2927</v>
      </c>
      <c r="F114" s="344">
        <v>765380.86</v>
      </c>
      <c r="G114" s="344">
        <v>0</v>
      </c>
      <c r="H114" s="344">
        <v>40364</v>
      </c>
      <c r="I114" s="319">
        <v>757536.92</v>
      </c>
      <c r="J114" s="319">
        <v>64721.72</v>
      </c>
      <c r="K114" s="350">
        <v>-31900</v>
      </c>
      <c r="L114" s="349"/>
      <c r="M114" s="350">
        <v>9000</v>
      </c>
      <c r="N114" s="350">
        <v>-640</v>
      </c>
      <c r="O114"/>
      <c r="P114"/>
      <c r="Q114" s="319">
        <v>308969.83</v>
      </c>
      <c r="R114" s="319">
        <v>1131001.29</v>
      </c>
      <c r="S114" s="350">
        <v>834448.55</v>
      </c>
      <c r="T114" s="350">
        <v>56000</v>
      </c>
      <c r="U114" s="350">
        <v>771.05</v>
      </c>
      <c r="V114" s="350">
        <v>830</v>
      </c>
      <c r="W114" s="350">
        <v>613120</v>
      </c>
      <c r="X114" s="349"/>
      <c r="Y114" s="353">
        <v>840821</v>
      </c>
      <c r="Z114" s="353">
        <v>15072</v>
      </c>
      <c r="AA114" s="353">
        <v>1288</v>
      </c>
      <c r="AB114" s="353">
        <v>375541.18</v>
      </c>
      <c r="AC114" s="353">
        <v>60875.040000000001</v>
      </c>
      <c r="AD114" s="352"/>
      <c r="AE114" s="352"/>
      <c r="AF114" s="352"/>
      <c r="AG114" s="355">
        <f t="shared" si="7"/>
        <v>805744.86</v>
      </c>
      <c r="AH114" s="50">
        <f t="shared" si="8"/>
        <v>-23540</v>
      </c>
      <c r="AI114" s="356">
        <f t="shared" si="9"/>
        <v>829284.86</v>
      </c>
      <c r="AJ114" s="357">
        <f t="shared" si="10"/>
        <v>1505169.6</v>
      </c>
      <c r="AK114" s="358">
        <f t="shared" si="11"/>
        <v>1293597.22</v>
      </c>
      <c r="AL114" s="56">
        <f t="shared" si="12"/>
        <v>211572.38000000012</v>
      </c>
    </row>
    <row r="115" spans="1:38" ht="14.4" thickBot="1" x14ac:dyDescent="0.3">
      <c r="A115" s="38" t="s">
        <v>407</v>
      </c>
      <c r="B115" s="38" t="s">
        <v>408</v>
      </c>
      <c r="C115" s="63">
        <v>4472</v>
      </c>
      <c r="D115" s="64" t="s">
        <v>794</v>
      </c>
      <c r="E115" t="s">
        <v>2928</v>
      </c>
      <c r="F115" s="344">
        <v>445055.61</v>
      </c>
      <c r="G115" s="344">
        <v>25996.52</v>
      </c>
      <c r="H115" s="344">
        <v>20352.86</v>
      </c>
      <c r="I115" s="319">
        <v>812920.83</v>
      </c>
      <c r="J115" s="319">
        <v>507289.31</v>
      </c>
      <c r="K115" s="349"/>
      <c r="L115" s="349"/>
      <c r="M115" s="349"/>
      <c r="N115" s="350">
        <v>-831.78</v>
      </c>
      <c r="O115"/>
      <c r="P115"/>
      <c r="Q115" s="319">
        <v>424546.92</v>
      </c>
      <c r="R115" s="319">
        <v>1731639.01</v>
      </c>
      <c r="S115" s="350">
        <v>1329622.3999999999</v>
      </c>
      <c r="T115" s="350">
        <v>9600</v>
      </c>
      <c r="U115" s="350">
        <v>660.56</v>
      </c>
      <c r="V115" s="350">
        <v>1140</v>
      </c>
      <c r="W115" s="350">
        <v>1247200</v>
      </c>
      <c r="X115" s="350">
        <v>135600</v>
      </c>
      <c r="Y115" s="353">
        <v>1805228</v>
      </c>
      <c r="Z115" s="352"/>
      <c r="AA115" s="353">
        <v>13028</v>
      </c>
      <c r="AB115" s="353">
        <v>1077418.1000000001</v>
      </c>
      <c r="AC115" s="353">
        <v>171887.88</v>
      </c>
      <c r="AD115" s="352"/>
      <c r="AE115" s="352"/>
      <c r="AF115" s="352"/>
      <c r="AG115" s="355">
        <f t="shared" si="7"/>
        <v>491404.99</v>
      </c>
      <c r="AH115" s="50">
        <f t="shared" si="8"/>
        <v>-831.78</v>
      </c>
      <c r="AI115" s="356">
        <f t="shared" si="9"/>
        <v>492236.77</v>
      </c>
      <c r="AJ115" s="357">
        <f t="shared" si="10"/>
        <v>2723822.96</v>
      </c>
      <c r="AK115" s="358">
        <f t="shared" si="11"/>
        <v>3067561.98</v>
      </c>
      <c r="AL115" s="56">
        <f t="shared" si="12"/>
        <v>-343739.02</v>
      </c>
    </row>
    <row r="116" spans="1:38" ht="14.4" thickBot="1" x14ac:dyDescent="0.3">
      <c r="A116" s="38" t="s">
        <v>407</v>
      </c>
      <c r="B116" s="38" t="s">
        <v>408</v>
      </c>
      <c r="C116" s="63">
        <v>1392</v>
      </c>
      <c r="D116" s="64" t="s">
        <v>795</v>
      </c>
      <c r="E116" t="s">
        <v>2929</v>
      </c>
      <c r="F116" s="344">
        <v>379957.03</v>
      </c>
      <c r="G116" s="344">
        <v>0</v>
      </c>
      <c r="H116" s="344">
        <v>20308.63</v>
      </c>
      <c r="I116" s="319">
        <v>518964.58</v>
      </c>
      <c r="J116" s="319">
        <v>218744.61</v>
      </c>
      <c r="K116" s="350">
        <v>0</v>
      </c>
      <c r="L116" s="349"/>
      <c r="M116" s="349"/>
      <c r="N116" s="350">
        <v>0</v>
      </c>
      <c r="O116"/>
      <c r="P116"/>
      <c r="Q116" s="319">
        <v>-1206287.99</v>
      </c>
      <c r="R116" s="319">
        <v>2353915.73</v>
      </c>
      <c r="S116" s="350">
        <v>497335.84</v>
      </c>
      <c r="T116" s="349"/>
      <c r="U116" s="350">
        <v>354.82</v>
      </c>
      <c r="V116" s="349"/>
      <c r="W116" s="350">
        <v>478010</v>
      </c>
      <c r="X116" s="349"/>
      <c r="Y116" s="353">
        <v>559822</v>
      </c>
      <c r="Z116" s="353">
        <v>500</v>
      </c>
      <c r="AA116" s="353">
        <v>14916</v>
      </c>
      <c r="AB116" s="353">
        <v>292564.69</v>
      </c>
      <c r="AC116" s="353">
        <v>117550.86</v>
      </c>
      <c r="AD116" s="352"/>
      <c r="AE116" s="352"/>
      <c r="AF116" s="352"/>
      <c r="AG116" s="355">
        <f t="shared" si="7"/>
        <v>400265.66000000003</v>
      </c>
      <c r="AH116" s="50">
        <f t="shared" si="8"/>
        <v>0</v>
      </c>
      <c r="AI116" s="356">
        <f t="shared" si="9"/>
        <v>400265.66000000003</v>
      </c>
      <c r="AJ116" s="357">
        <f t="shared" si="10"/>
        <v>975700.66</v>
      </c>
      <c r="AK116" s="358">
        <f t="shared" si="11"/>
        <v>985353.54999999993</v>
      </c>
      <c r="AL116" s="56">
        <f t="shared" si="12"/>
        <v>-9652.8899999998976</v>
      </c>
    </row>
    <row r="117" spans="1:38" ht="14.4" thickBot="1" x14ac:dyDescent="0.3">
      <c r="A117" s="38" t="s">
        <v>407</v>
      </c>
      <c r="B117" s="38" t="s">
        <v>408</v>
      </c>
      <c r="C117" s="63">
        <v>4729</v>
      </c>
      <c r="D117" s="64" t="s">
        <v>796</v>
      </c>
      <c r="E117" t="s">
        <v>2930</v>
      </c>
      <c r="F117" s="344">
        <v>1178617.49</v>
      </c>
      <c r="G117" s="344">
        <v>21928.29</v>
      </c>
      <c r="H117" s="344">
        <v>82542.59</v>
      </c>
      <c r="I117" s="319">
        <v>2223174.1</v>
      </c>
      <c r="J117" s="319">
        <v>568177.17000000004</v>
      </c>
      <c r="K117" s="350">
        <v>0</v>
      </c>
      <c r="L117" s="350">
        <v>4613</v>
      </c>
      <c r="M117" s="350">
        <v>110000</v>
      </c>
      <c r="N117" s="350">
        <v>-4594.24</v>
      </c>
      <c r="O117"/>
      <c r="P117"/>
      <c r="Q117" s="319">
        <v>2522891.41</v>
      </c>
      <c r="R117" s="319">
        <v>1221990.08</v>
      </c>
      <c r="S117" s="350">
        <v>1791179.87</v>
      </c>
      <c r="T117" s="350">
        <v>494521.25</v>
      </c>
      <c r="U117" s="350">
        <v>1179.18</v>
      </c>
      <c r="V117" s="350">
        <v>1280</v>
      </c>
      <c r="W117" s="350">
        <v>1237600</v>
      </c>
      <c r="X117" s="349"/>
      <c r="Y117" s="353">
        <v>1691973</v>
      </c>
      <c r="Z117" s="353">
        <v>500</v>
      </c>
      <c r="AA117" s="353">
        <v>13744</v>
      </c>
      <c r="AB117" s="353">
        <v>1399387.96</v>
      </c>
      <c r="AC117" s="353">
        <v>198543.88</v>
      </c>
      <c r="AD117" s="352"/>
      <c r="AE117" s="352"/>
      <c r="AF117" s="353">
        <v>2072.0700000000002</v>
      </c>
      <c r="AG117" s="355">
        <f t="shared" si="7"/>
        <v>1283088.3700000001</v>
      </c>
      <c r="AH117" s="50">
        <f t="shared" si="8"/>
        <v>110018.76</v>
      </c>
      <c r="AI117" s="356">
        <f t="shared" si="9"/>
        <v>1173069.6100000001</v>
      </c>
      <c r="AJ117" s="357">
        <f t="shared" si="10"/>
        <v>3525760.3000000003</v>
      </c>
      <c r="AK117" s="358">
        <f t="shared" si="11"/>
        <v>3306220.9099999997</v>
      </c>
      <c r="AL117" s="56">
        <f t="shared" si="12"/>
        <v>219539.3900000006</v>
      </c>
    </row>
    <row r="118" spans="1:38" ht="14.4" thickBot="1" x14ac:dyDescent="0.3">
      <c r="A118" s="38" t="s">
        <v>411</v>
      </c>
      <c r="B118" s="38" t="s">
        <v>412</v>
      </c>
      <c r="C118" s="63">
        <v>3571</v>
      </c>
      <c r="D118" s="64" t="s">
        <v>797</v>
      </c>
      <c r="E118" t="s">
        <v>2931</v>
      </c>
      <c r="F118" s="344">
        <v>1111669.98</v>
      </c>
      <c r="G118" s="344">
        <v>0</v>
      </c>
      <c r="H118" s="344">
        <v>135076.91</v>
      </c>
      <c r="I118" s="319">
        <v>829509.41</v>
      </c>
      <c r="J118" s="319">
        <v>81060.45</v>
      </c>
      <c r="K118" s="349"/>
      <c r="L118" s="350">
        <v>42715.5</v>
      </c>
      <c r="M118" s="350">
        <v>28518</v>
      </c>
      <c r="N118" s="350">
        <v>5671</v>
      </c>
      <c r="O118" s="319">
        <v>54451</v>
      </c>
      <c r="P118"/>
      <c r="Q118" s="319">
        <v>193408.92</v>
      </c>
      <c r="R118" s="319">
        <v>1488507.55</v>
      </c>
      <c r="S118" s="350">
        <v>909706.17</v>
      </c>
      <c r="T118" s="349"/>
      <c r="U118" s="350">
        <v>875.97</v>
      </c>
      <c r="V118" s="349"/>
      <c r="W118" s="350">
        <v>898296</v>
      </c>
      <c r="X118" s="349"/>
      <c r="Y118" s="353">
        <v>1119974</v>
      </c>
      <c r="Z118" s="352"/>
      <c r="AA118" s="353">
        <v>904</v>
      </c>
      <c r="AB118" s="353">
        <v>230687.78</v>
      </c>
      <c r="AC118" s="353">
        <v>103922.58</v>
      </c>
      <c r="AD118" s="352"/>
      <c r="AE118" s="352"/>
      <c r="AF118" s="353">
        <v>9345</v>
      </c>
      <c r="AG118" s="355">
        <f t="shared" si="7"/>
        <v>1246746.8899999999</v>
      </c>
      <c r="AH118" s="50">
        <f t="shared" si="8"/>
        <v>76904.5</v>
      </c>
      <c r="AI118" s="356">
        <f t="shared" si="9"/>
        <v>1169842.3899999999</v>
      </c>
      <c r="AJ118" s="357">
        <f t="shared" si="10"/>
        <v>1808878.1400000001</v>
      </c>
      <c r="AK118" s="358">
        <f t="shared" si="11"/>
        <v>1464833.36</v>
      </c>
      <c r="AL118" s="56">
        <f t="shared" si="12"/>
        <v>344044.78</v>
      </c>
    </row>
    <row r="119" spans="1:38" ht="14.4" thickBot="1" x14ac:dyDescent="0.3">
      <c r="A119" s="38" t="s">
        <v>411</v>
      </c>
      <c r="B119" s="38" t="s">
        <v>412</v>
      </c>
      <c r="C119" s="63">
        <v>3383</v>
      </c>
      <c r="D119" s="64" t="s">
        <v>798</v>
      </c>
      <c r="E119" t="s">
        <v>2932</v>
      </c>
      <c r="F119" s="344">
        <v>1035572.74</v>
      </c>
      <c r="G119" s="344">
        <v>0</v>
      </c>
      <c r="H119" s="344">
        <v>94464.17</v>
      </c>
      <c r="I119" s="319">
        <v>598845.16</v>
      </c>
      <c r="J119" s="319">
        <v>119321.79</v>
      </c>
      <c r="K119" s="349"/>
      <c r="L119" s="350">
        <v>9000</v>
      </c>
      <c r="M119" s="349"/>
      <c r="N119" s="350">
        <v>0</v>
      </c>
      <c r="O119" s="319">
        <v>208485</v>
      </c>
      <c r="P119"/>
      <c r="Q119" s="319">
        <v>518960.03</v>
      </c>
      <c r="R119" s="319">
        <v>1247302.3600000001</v>
      </c>
      <c r="S119" s="350">
        <v>636140.91</v>
      </c>
      <c r="T119" s="349"/>
      <c r="U119" s="350">
        <v>1123.98</v>
      </c>
      <c r="V119" s="349"/>
      <c r="W119" s="350">
        <v>756203</v>
      </c>
      <c r="X119" s="349"/>
      <c r="Y119" s="353">
        <v>1067083</v>
      </c>
      <c r="Z119" s="352"/>
      <c r="AA119" s="352"/>
      <c r="AB119" s="353">
        <v>385396.42</v>
      </c>
      <c r="AC119" s="353">
        <v>76532</v>
      </c>
      <c r="AD119" s="352"/>
      <c r="AE119" s="352"/>
      <c r="AF119" s="352"/>
      <c r="AG119" s="355">
        <f t="shared" si="7"/>
        <v>1130036.9099999999</v>
      </c>
      <c r="AH119" s="50">
        <f t="shared" si="8"/>
        <v>9000</v>
      </c>
      <c r="AI119" s="356">
        <f t="shared" si="9"/>
        <v>1121036.9099999999</v>
      </c>
      <c r="AJ119" s="357">
        <f t="shared" si="10"/>
        <v>1393467.8900000001</v>
      </c>
      <c r="AK119" s="358">
        <f t="shared" si="11"/>
        <v>1529011.42</v>
      </c>
      <c r="AL119" s="56">
        <f t="shared" si="12"/>
        <v>-135543.5299999998</v>
      </c>
    </row>
    <row r="120" spans="1:38" ht="14.4" thickBot="1" x14ac:dyDescent="0.3">
      <c r="A120" s="38" t="s">
        <v>411</v>
      </c>
      <c r="B120" s="38" t="s">
        <v>412</v>
      </c>
      <c r="C120" s="63">
        <v>3666</v>
      </c>
      <c r="D120" s="64" t="s">
        <v>799</v>
      </c>
      <c r="E120" t="s">
        <v>2933</v>
      </c>
      <c r="F120" s="344">
        <v>1136048.06</v>
      </c>
      <c r="G120" s="344">
        <v>0</v>
      </c>
      <c r="H120" s="344">
        <v>18855.87</v>
      </c>
      <c r="I120" s="319">
        <v>515682.37</v>
      </c>
      <c r="J120" s="319">
        <v>77326.17</v>
      </c>
      <c r="K120" s="350">
        <v>0</v>
      </c>
      <c r="L120" s="350">
        <v>59842.19</v>
      </c>
      <c r="M120" s="349"/>
      <c r="N120" s="350">
        <v>6340.4</v>
      </c>
      <c r="O120" s="319">
        <v>112518.9</v>
      </c>
      <c r="P120"/>
      <c r="Q120" s="319">
        <v>-346621.88</v>
      </c>
      <c r="R120" s="319">
        <v>1693308.65</v>
      </c>
      <c r="S120" s="350">
        <v>914915.83</v>
      </c>
      <c r="T120" s="349"/>
      <c r="U120" s="350">
        <v>929.76</v>
      </c>
      <c r="V120" s="349"/>
      <c r="W120" s="350">
        <v>773067.5</v>
      </c>
      <c r="X120" s="349"/>
      <c r="Y120" s="353">
        <v>1038891.5</v>
      </c>
      <c r="Z120" s="353">
        <v>840</v>
      </c>
      <c r="AA120" s="353">
        <v>1008</v>
      </c>
      <c r="AB120" s="353">
        <v>355380.25</v>
      </c>
      <c r="AC120" s="353">
        <v>70269.13</v>
      </c>
      <c r="AD120" s="352"/>
      <c r="AE120" s="352"/>
      <c r="AF120" s="352"/>
      <c r="AG120" s="355">
        <f t="shared" si="7"/>
        <v>1154903.9300000002</v>
      </c>
      <c r="AH120" s="50">
        <f t="shared" si="8"/>
        <v>66182.59</v>
      </c>
      <c r="AI120" s="356">
        <f t="shared" si="9"/>
        <v>1088721.3400000001</v>
      </c>
      <c r="AJ120" s="357">
        <f t="shared" si="10"/>
        <v>1688913.0899999999</v>
      </c>
      <c r="AK120" s="358">
        <f t="shared" si="11"/>
        <v>1466388.88</v>
      </c>
      <c r="AL120" s="56">
        <f t="shared" si="12"/>
        <v>222524.20999999996</v>
      </c>
    </row>
    <row r="121" spans="1:38" ht="14.4" thickBot="1" x14ac:dyDescent="0.3">
      <c r="A121" s="38" t="s">
        <v>411</v>
      </c>
      <c r="B121" s="38" t="s">
        <v>412</v>
      </c>
      <c r="C121" s="63">
        <v>4139</v>
      </c>
      <c r="D121" s="64" t="s">
        <v>800</v>
      </c>
      <c r="E121" t="s">
        <v>2934</v>
      </c>
      <c r="F121" s="344">
        <v>973672.15</v>
      </c>
      <c r="G121" s="344">
        <v>0</v>
      </c>
      <c r="H121" s="344">
        <v>207602.11</v>
      </c>
      <c r="I121" s="319">
        <v>843692.18</v>
      </c>
      <c r="J121" s="319">
        <v>262582.90000000002</v>
      </c>
      <c r="K121" s="349"/>
      <c r="L121" s="350">
        <v>152384.28</v>
      </c>
      <c r="M121" s="350">
        <v>51444</v>
      </c>
      <c r="N121" s="350">
        <v>0</v>
      </c>
      <c r="O121"/>
      <c r="P121"/>
      <c r="Q121" s="319">
        <v>2036761.22</v>
      </c>
      <c r="R121"/>
      <c r="S121" s="350">
        <v>1021377.76</v>
      </c>
      <c r="T121" s="349"/>
      <c r="U121" s="350">
        <v>854.14</v>
      </c>
      <c r="V121" s="349"/>
      <c r="W121" s="350">
        <v>1337102</v>
      </c>
      <c r="X121" s="349"/>
      <c r="Y121" s="353">
        <v>1818822</v>
      </c>
      <c r="Z121" s="353">
        <v>4304</v>
      </c>
      <c r="AA121" s="352"/>
      <c r="AB121" s="353">
        <v>293714.74</v>
      </c>
      <c r="AC121" s="353">
        <v>155728.32000000001</v>
      </c>
      <c r="AD121" s="352"/>
      <c r="AE121" s="352"/>
      <c r="AF121" s="353">
        <v>39805</v>
      </c>
      <c r="AG121" s="355">
        <f t="shared" si="7"/>
        <v>1181274.26</v>
      </c>
      <c r="AH121" s="50">
        <f t="shared" si="8"/>
        <v>203828.28</v>
      </c>
      <c r="AI121" s="356">
        <f t="shared" si="9"/>
        <v>977445.98</v>
      </c>
      <c r="AJ121" s="357">
        <f t="shared" si="10"/>
        <v>2359333.9</v>
      </c>
      <c r="AK121" s="358">
        <f t="shared" si="11"/>
        <v>2312374.06</v>
      </c>
      <c r="AL121" s="56">
        <f t="shared" si="12"/>
        <v>46959.839999999851</v>
      </c>
    </row>
    <row r="122" spans="1:38" ht="14.4" thickBot="1" x14ac:dyDescent="0.3">
      <c r="A122" s="38" t="s">
        <v>411</v>
      </c>
      <c r="B122" s="38" t="s">
        <v>412</v>
      </c>
      <c r="C122" s="63">
        <v>1457</v>
      </c>
      <c r="D122" s="64" t="s">
        <v>801</v>
      </c>
      <c r="E122" t="s">
        <v>2935</v>
      </c>
      <c r="F122" s="344">
        <v>474633.06</v>
      </c>
      <c r="G122" s="344">
        <v>0</v>
      </c>
      <c r="H122" s="344">
        <v>129024.98</v>
      </c>
      <c r="I122" s="319">
        <v>306356.77</v>
      </c>
      <c r="J122" s="319">
        <v>111123.6</v>
      </c>
      <c r="K122" s="350">
        <v>0</v>
      </c>
      <c r="L122" s="350">
        <v>22192.42</v>
      </c>
      <c r="M122" s="350">
        <v>39000</v>
      </c>
      <c r="N122" s="350">
        <v>2449</v>
      </c>
      <c r="O122"/>
      <c r="P122"/>
      <c r="Q122" s="319">
        <v>416282.88</v>
      </c>
      <c r="R122" s="319">
        <v>345503.07</v>
      </c>
      <c r="S122" s="350">
        <v>697009.63</v>
      </c>
      <c r="T122" s="349"/>
      <c r="U122" s="350">
        <v>428.9</v>
      </c>
      <c r="V122" s="349"/>
      <c r="W122" s="350">
        <v>507503</v>
      </c>
      <c r="X122" s="350">
        <v>1351</v>
      </c>
      <c r="Y122" s="353">
        <v>735396.2</v>
      </c>
      <c r="Z122" s="353">
        <v>1532</v>
      </c>
      <c r="AA122" s="352"/>
      <c r="AB122" s="353">
        <v>239406.2</v>
      </c>
      <c r="AC122" s="353">
        <v>34247.089999999997</v>
      </c>
      <c r="AD122" s="352"/>
      <c r="AE122" s="352"/>
      <c r="AF122" s="352"/>
      <c r="AG122" s="355">
        <f t="shared" si="7"/>
        <v>603658.04</v>
      </c>
      <c r="AH122" s="50">
        <f t="shared" si="8"/>
        <v>63641.42</v>
      </c>
      <c r="AI122" s="356">
        <f t="shared" si="9"/>
        <v>540016.62</v>
      </c>
      <c r="AJ122" s="357">
        <f t="shared" si="10"/>
        <v>1206292.53</v>
      </c>
      <c r="AK122" s="358">
        <f t="shared" si="11"/>
        <v>1010581.4899999999</v>
      </c>
      <c r="AL122" s="56">
        <f t="shared" si="12"/>
        <v>195711.04000000015</v>
      </c>
    </row>
    <row r="123" spans="1:38" ht="14.4" thickBot="1" x14ac:dyDescent="0.3">
      <c r="A123" s="38" t="s">
        <v>411</v>
      </c>
      <c r="B123" s="38" t="s">
        <v>412</v>
      </c>
      <c r="C123" s="63">
        <v>2356</v>
      </c>
      <c r="D123" s="64" t="s">
        <v>802</v>
      </c>
      <c r="E123" t="s">
        <v>2943</v>
      </c>
      <c r="F123" s="344">
        <v>634444.52</v>
      </c>
      <c r="G123" s="344">
        <v>0</v>
      </c>
      <c r="H123" s="344">
        <v>102694.96</v>
      </c>
      <c r="I123" s="319">
        <v>472285.7</v>
      </c>
      <c r="J123" s="319">
        <v>151053.91</v>
      </c>
      <c r="K123" s="349"/>
      <c r="L123" s="350">
        <v>43322.99</v>
      </c>
      <c r="M123" s="349"/>
      <c r="N123" s="350">
        <v>0</v>
      </c>
      <c r="O123"/>
      <c r="P123"/>
      <c r="Q123" s="319">
        <v>-1307541.75</v>
      </c>
      <c r="R123" s="319">
        <v>2439641.09</v>
      </c>
      <c r="S123" s="350">
        <v>667903.69999999995</v>
      </c>
      <c r="T123" s="349"/>
      <c r="U123" s="350">
        <v>577.29999999999995</v>
      </c>
      <c r="V123" s="349"/>
      <c r="W123" s="350">
        <v>580115.5</v>
      </c>
      <c r="X123" s="349"/>
      <c r="Y123" s="353">
        <v>740015.5</v>
      </c>
      <c r="Z123" s="352"/>
      <c r="AA123" s="352"/>
      <c r="AB123" s="353">
        <v>260802.87</v>
      </c>
      <c r="AC123" s="353">
        <v>61787.37</v>
      </c>
      <c r="AD123" s="352"/>
      <c r="AE123" s="352"/>
      <c r="AF123" s="353">
        <v>934</v>
      </c>
      <c r="AG123" s="355">
        <f t="shared" si="7"/>
        <v>737139.48</v>
      </c>
      <c r="AH123" s="50">
        <f t="shared" si="8"/>
        <v>43322.99</v>
      </c>
      <c r="AI123" s="356">
        <f t="shared" si="9"/>
        <v>693816.49</v>
      </c>
      <c r="AJ123" s="357">
        <f t="shared" si="10"/>
        <v>1248596.5</v>
      </c>
      <c r="AK123" s="358">
        <f t="shared" si="11"/>
        <v>1063539.74</v>
      </c>
      <c r="AL123" s="56">
        <f t="shared" si="12"/>
        <v>185056.76</v>
      </c>
    </row>
    <row r="124" spans="1:38" ht="14.4" thickBot="1" x14ac:dyDescent="0.3">
      <c r="A124" s="38" t="s">
        <v>411</v>
      </c>
      <c r="B124" s="38" t="s">
        <v>412</v>
      </c>
      <c r="C124" s="63">
        <v>3094</v>
      </c>
      <c r="D124" s="64" t="s">
        <v>803</v>
      </c>
      <c r="E124" t="s">
        <v>2945</v>
      </c>
      <c r="F124" s="344">
        <v>714742.17</v>
      </c>
      <c r="G124" s="344">
        <v>0</v>
      </c>
      <c r="H124" s="344">
        <v>234039.76</v>
      </c>
      <c r="I124" s="319">
        <v>581543.07999999996</v>
      </c>
      <c r="J124" s="319">
        <v>128999.4</v>
      </c>
      <c r="K124" s="349"/>
      <c r="L124" s="350">
        <v>35800</v>
      </c>
      <c r="M124" s="350">
        <v>48550</v>
      </c>
      <c r="N124" s="350">
        <v>3868.01</v>
      </c>
      <c r="O124"/>
      <c r="P124"/>
      <c r="Q124" s="319">
        <v>-1491330.92</v>
      </c>
      <c r="R124" s="319">
        <v>3028722.67</v>
      </c>
      <c r="S124" s="350">
        <v>698634.09</v>
      </c>
      <c r="T124" s="349"/>
      <c r="U124" s="350">
        <v>736.47</v>
      </c>
      <c r="V124" s="349"/>
      <c r="W124" s="350">
        <v>798075.8</v>
      </c>
      <c r="X124" s="349"/>
      <c r="Y124" s="353">
        <v>1013081.8</v>
      </c>
      <c r="Z124" s="353">
        <v>720</v>
      </c>
      <c r="AA124" s="352"/>
      <c r="AB124" s="353">
        <v>208168.68</v>
      </c>
      <c r="AC124" s="353">
        <v>219732.23</v>
      </c>
      <c r="AD124" s="352"/>
      <c r="AE124" s="352"/>
      <c r="AF124" s="353">
        <v>22029</v>
      </c>
      <c r="AG124" s="355">
        <f t="shared" si="7"/>
        <v>948781.93</v>
      </c>
      <c r="AH124" s="50">
        <f t="shared" si="8"/>
        <v>88218.01</v>
      </c>
      <c r="AI124" s="356">
        <f t="shared" si="9"/>
        <v>860563.92</v>
      </c>
      <c r="AJ124" s="357">
        <f t="shared" si="10"/>
        <v>1497446.3599999999</v>
      </c>
      <c r="AK124" s="358">
        <f t="shared" si="11"/>
        <v>1463731.71</v>
      </c>
      <c r="AL124" s="56">
        <f t="shared" si="12"/>
        <v>33714.649999999907</v>
      </c>
    </row>
    <row r="125" spans="1:38" ht="14.4" thickBot="1" x14ac:dyDescent="0.3">
      <c r="A125" s="38" t="s">
        <v>411</v>
      </c>
      <c r="B125" s="38" t="s">
        <v>412</v>
      </c>
      <c r="C125" s="63">
        <v>2499</v>
      </c>
      <c r="D125" s="64" t="s">
        <v>804</v>
      </c>
      <c r="E125" t="s">
        <v>2947</v>
      </c>
      <c r="F125" s="344">
        <v>482699.19</v>
      </c>
      <c r="G125" s="344">
        <v>0</v>
      </c>
      <c r="H125" s="344">
        <v>30491.54</v>
      </c>
      <c r="I125" s="319">
        <v>959085.72</v>
      </c>
      <c r="J125" s="319">
        <v>22106.3</v>
      </c>
      <c r="K125" s="350">
        <v>0</v>
      </c>
      <c r="L125" s="350">
        <v>43626.36</v>
      </c>
      <c r="M125" s="349"/>
      <c r="N125" s="350">
        <v>0</v>
      </c>
      <c r="O125"/>
      <c r="P125"/>
      <c r="Q125" s="319">
        <v>1268482.83</v>
      </c>
      <c r="R125"/>
      <c r="S125" s="350">
        <v>842017.35</v>
      </c>
      <c r="T125" s="349"/>
      <c r="U125" s="350">
        <v>369.12</v>
      </c>
      <c r="V125" s="349"/>
      <c r="W125" s="350">
        <v>931926.42</v>
      </c>
      <c r="X125" s="349"/>
      <c r="Y125" s="353">
        <v>1155153.42</v>
      </c>
      <c r="Z125" s="353">
        <v>25632</v>
      </c>
      <c r="AA125" s="353">
        <v>376</v>
      </c>
      <c r="AB125" s="353">
        <v>225025.18</v>
      </c>
      <c r="AC125" s="353">
        <v>185602.73</v>
      </c>
      <c r="AD125" s="352"/>
      <c r="AE125" s="352"/>
      <c r="AF125" s="353">
        <v>250</v>
      </c>
      <c r="AG125" s="355">
        <f t="shared" si="7"/>
        <v>513190.73</v>
      </c>
      <c r="AH125" s="50">
        <f t="shared" si="8"/>
        <v>43626.36</v>
      </c>
      <c r="AI125" s="356">
        <f t="shared" si="9"/>
        <v>469564.37</v>
      </c>
      <c r="AJ125" s="357">
        <f t="shared" si="10"/>
        <v>1774312.8900000001</v>
      </c>
      <c r="AK125" s="358">
        <f t="shared" si="11"/>
        <v>1592039.3299999998</v>
      </c>
      <c r="AL125" s="56">
        <f t="shared" si="12"/>
        <v>182273.56000000029</v>
      </c>
    </row>
    <row r="126" spans="1:38" ht="14.4" thickBot="1" x14ac:dyDescent="0.3">
      <c r="A126" s="38" t="s">
        <v>415</v>
      </c>
      <c r="B126" s="38" t="s">
        <v>416</v>
      </c>
      <c r="C126" s="63">
        <v>5132</v>
      </c>
      <c r="D126" s="64" t="s">
        <v>805</v>
      </c>
      <c r="E126" t="s">
        <v>2914</v>
      </c>
      <c r="F126" s="344">
        <v>640140.69999999995</v>
      </c>
      <c r="G126" s="344">
        <v>0</v>
      </c>
      <c r="H126" s="344">
        <v>12627.05</v>
      </c>
      <c r="I126" s="319">
        <v>741999.82</v>
      </c>
      <c r="J126" s="319">
        <v>266270.2</v>
      </c>
      <c r="K126" s="349"/>
      <c r="L126" s="350">
        <v>76374.210000000006</v>
      </c>
      <c r="M126" s="349"/>
      <c r="N126" s="350">
        <v>2060</v>
      </c>
      <c r="O126" s="319">
        <v>85640</v>
      </c>
      <c r="P126"/>
      <c r="Q126" s="319">
        <v>-1135870.18</v>
      </c>
      <c r="R126" s="319">
        <v>2656385</v>
      </c>
      <c r="S126" s="350">
        <v>1213627.27</v>
      </c>
      <c r="T126" s="349"/>
      <c r="U126" s="350">
        <v>669.82</v>
      </c>
      <c r="V126" s="349"/>
      <c r="W126" s="350">
        <v>1382526.3</v>
      </c>
      <c r="X126" s="350">
        <v>102970</v>
      </c>
      <c r="Y126" s="353">
        <v>2065383.3</v>
      </c>
      <c r="Z126" s="352"/>
      <c r="AA126" s="352"/>
      <c r="AB126" s="353">
        <v>463272.7</v>
      </c>
      <c r="AC126" s="353">
        <v>162043.23000000001</v>
      </c>
      <c r="AD126" s="352"/>
      <c r="AE126" s="352"/>
      <c r="AF126" s="353">
        <v>32645.42</v>
      </c>
      <c r="AG126" s="355">
        <f t="shared" si="7"/>
        <v>652767.75</v>
      </c>
      <c r="AH126" s="50">
        <f t="shared" si="8"/>
        <v>78434.210000000006</v>
      </c>
      <c r="AI126" s="356">
        <f t="shared" si="9"/>
        <v>574333.54</v>
      </c>
      <c r="AJ126" s="357">
        <f t="shared" si="10"/>
        <v>2699793.39</v>
      </c>
      <c r="AK126" s="358">
        <f t="shared" si="11"/>
        <v>2723344.65</v>
      </c>
      <c r="AL126" s="56">
        <f t="shared" si="12"/>
        <v>-23551.259999999776</v>
      </c>
    </row>
    <row r="127" spans="1:38" ht="14.4" thickBot="1" x14ac:dyDescent="0.3">
      <c r="A127" s="38" t="s">
        <v>415</v>
      </c>
      <c r="B127" s="38" t="s">
        <v>416</v>
      </c>
      <c r="C127" s="63">
        <v>2779</v>
      </c>
      <c r="D127" s="64" t="s">
        <v>806</v>
      </c>
      <c r="E127" t="s">
        <v>2915</v>
      </c>
      <c r="F127" s="344">
        <v>773388.2</v>
      </c>
      <c r="G127" s="344">
        <v>30600</v>
      </c>
      <c r="H127" s="344">
        <v>26078.87</v>
      </c>
      <c r="I127" s="319">
        <v>213873.66</v>
      </c>
      <c r="J127" s="319">
        <v>193711.98</v>
      </c>
      <c r="K127" s="349"/>
      <c r="L127" s="350">
        <v>52024.01</v>
      </c>
      <c r="M127" s="349"/>
      <c r="N127" s="350">
        <v>729</v>
      </c>
      <c r="O127"/>
      <c r="P127"/>
      <c r="Q127" s="319">
        <v>-1513336.85</v>
      </c>
      <c r="R127" s="319">
        <v>2668500</v>
      </c>
      <c r="S127" s="350">
        <v>739387.36</v>
      </c>
      <c r="T127" s="350">
        <v>102668</v>
      </c>
      <c r="U127" s="350">
        <v>827.78</v>
      </c>
      <c r="V127" s="349"/>
      <c r="W127" s="350">
        <v>1253941.3999999999</v>
      </c>
      <c r="X127" s="350">
        <v>400</v>
      </c>
      <c r="Y127" s="353">
        <v>1603827.4</v>
      </c>
      <c r="Z127" s="352"/>
      <c r="AA127" s="352"/>
      <c r="AB127" s="353">
        <v>323715.11</v>
      </c>
      <c r="AC127" s="353">
        <v>125603.48</v>
      </c>
      <c r="AD127" s="352"/>
      <c r="AE127" s="352"/>
      <c r="AF127" s="353">
        <v>14342</v>
      </c>
      <c r="AG127" s="355">
        <f t="shared" si="7"/>
        <v>830067.07</v>
      </c>
      <c r="AH127" s="50">
        <f t="shared" si="8"/>
        <v>52753.01</v>
      </c>
      <c r="AI127" s="356">
        <f t="shared" si="9"/>
        <v>777314.05999999994</v>
      </c>
      <c r="AJ127" s="357">
        <f t="shared" si="10"/>
        <v>2097224.54</v>
      </c>
      <c r="AK127" s="358">
        <f t="shared" si="11"/>
        <v>2067487.9899999998</v>
      </c>
      <c r="AL127" s="56">
        <f t="shared" si="12"/>
        <v>29736.550000000279</v>
      </c>
    </row>
    <row r="128" spans="1:38" ht="14.4" thickBot="1" x14ac:dyDescent="0.3">
      <c r="A128" s="38" t="s">
        <v>415</v>
      </c>
      <c r="B128" s="38" t="s">
        <v>416</v>
      </c>
      <c r="C128" s="63">
        <v>5936</v>
      </c>
      <c r="D128" s="64" t="s">
        <v>807</v>
      </c>
      <c r="E128" t="s">
        <v>2918</v>
      </c>
      <c r="F128" s="344">
        <v>1530110.7</v>
      </c>
      <c r="G128" s="344">
        <v>0</v>
      </c>
      <c r="H128" s="344">
        <v>33455.199999999997</v>
      </c>
      <c r="I128" s="319">
        <v>4523687.8099999996</v>
      </c>
      <c r="J128" s="319">
        <v>1735.9</v>
      </c>
      <c r="K128" s="350">
        <v>0</v>
      </c>
      <c r="L128" s="350">
        <v>82482</v>
      </c>
      <c r="M128" s="349"/>
      <c r="N128" s="350">
        <v>23.23</v>
      </c>
      <c r="O128"/>
      <c r="P128"/>
      <c r="Q128" s="319">
        <v>-3880517.46</v>
      </c>
      <c r="R128" s="319">
        <v>9526566.6699999999</v>
      </c>
      <c r="S128" s="350">
        <v>1917585.78</v>
      </c>
      <c r="T128" s="350">
        <v>564575</v>
      </c>
      <c r="U128" s="350">
        <v>1196.72</v>
      </c>
      <c r="V128" s="349"/>
      <c r="W128" s="350">
        <v>2263705.16</v>
      </c>
      <c r="X128" s="350">
        <v>141990</v>
      </c>
      <c r="Y128" s="353">
        <v>2885759.16</v>
      </c>
      <c r="Z128" s="353">
        <v>7300.1</v>
      </c>
      <c r="AA128" s="352"/>
      <c r="AB128" s="353">
        <v>764173.84</v>
      </c>
      <c r="AC128" s="353">
        <v>815075.55</v>
      </c>
      <c r="AD128" s="352"/>
      <c r="AE128" s="352"/>
      <c r="AF128" s="353">
        <v>56308.84</v>
      </c>
      <c r="AG128" s="355">
        <f t="shared" si="7"/>
        <v>1563565.9</v>
      </c>
      <c r="AH128" s="50">
        <f t="shared" si="8"/>
        <v>82505.23</v>
      </c>
      <c r="AI128" s="356">
        <f t="shared" si="9"/>
        <v>1481060.67</v>
      </c>
      <c r="AJ128" s="357">
        <f t="shared" si="10"/>
        <v>4889052.66</v>
      </c>
      <c r="AK128" s="358">
        <f t="shared" si="11"/>
        <v>4528617.49</v>
      </c>
      <c r="AL128" s="56">
        <f t="shared" si="12"/>
        <v>360435.16999999993</v>
      </c>
    </row>
    <row r="129" spans="1:38" ht="14.4" thickBot="1" x14ac:dyDescent="0.3">
      <c r="A129" s="38" t="s">
        <v>415</v>
      </c>
      <c r="B129" s="38" t="s">
        <v>416</v>
      </c>
      <c r="C129" s="63">
        <v>2905</v>
      </c>
      <c r="D129" s="64" t="s">
        <v>808</v>
      </c>
      <c r="E129" t="s">
        <v>2920</v>
      </c>
      <c r="F129" s="344">
        <v>797987.17</v>
      </c>
      <c r="G129" s="344">
        <v>12400</v>
      </c>
      <c r="H129" s="344">
        <v>0</v>
      </c>
      <c r="I129" s="319">
        <v>355467.74</v>
      </c>
      <c r="J129" s="319">
        <v>219616.04</v>
      </c>
      <c r="K129" s="350">
        <v>0</v>
      </c>
      <c r="L129" s="350">
        <v>58115.6</v>
      </c>
      <c r="M129" s="349"/>
      <c r="N129" s="350">
        <v>44.85</v>
      </c>
      <c r="O129" s="319">
        <v>155940</v>
      </c>
      <c r="P129"/>
      <c r="Q129" s="319">
        <v>-1434181.38</v>
      </c>
      <c r="R129" s="319">
        <v>2647000</v>
      </c>
      <c r="S129" s="350">
        <v>690820.84</v>
      </c>
      <c r="T129" s="349"/>
      <c r="U129" s="350">
        <v>988.47</v>
      </c>
      <c r="V129" s="349"/>
      <c r="W129" s="350">
        <v>995694</v>
      </c>
      <c r="X129" s="350">
        <v>200</v>
      </c>
      <c r="Y129" s="353">
        <v>1268638.08</v>
      </c>
      <c r="Z129" s="353">
        <v>1132</v>
      </c>
      <c r="AA129" s="352"/>
      <c r="AB129" s="353">
        <v>299269.63</v>
      </c>
      <c r="AC129" s="353">
        <v>92132.57</v>
      </c>
      <c r="AD129" s="352"/>
      <c r="AE129" s="352"/>
      <c r="AF129" s="353">
        <v>67979.149999999994</v>
      </c>
      <c r="AG129" s="355">
        <f t="shared" si="7"/>
        <v>810387.17</v>
      </c>
      <c r="AH129" s="50">
        <f t="shared" si="8"/>
        <v>58160.45</v>
      </c>
      <c r="AI129" s="356">
        <f t="shared" si="9"/>
        <v>752226.72000000009</v>
      </c>
      <c r="AJ129" s="357">
        <f t="shared" si="10"/>
        <v>1687703.31</v>
      </c>
      <c r="AK129" s="358">
        <f t="shared" si="11"/>
        <v>1729151.43</v>
      </c>
      <c r="AL129" s="56">
        <f t="shared" si="12"/>
        <v>-41448.119999999879</v>
      </c>
    </row>
    <row r="130" spans="1:38" ht="14.4" thickBot="1" x14ac:dyDescent="0.3">
      <c r="A130" s="38" t="s">
        <v>415</v>
      </c>
      <c r="B130" s="38" t="s">
        <v>416</v>
      </c>
      <c r="C130" s="63">
        <v>2680</v>
      </c>
      <c r="D130" s="64" t="s">
        <v>809</v>
      </c>
      <c r="E130" t="s">
        <v>2946</v>
      </c>
      <c r="F130" s="344">
        <v>293830.28000000003</v>
      </c>
      <c r="G130" s="344">
        <v>0</v>
      </c>
      <c r="H130" s="344">
        <v>19935.09</v>
      </c>
      <c r="I130" s="319">
        <v>319746.05</v>
      </c>
      <c r="J130" s="319">
        <v>165012.46</v>
      </c>
      <c r="K130" s="350">
        <v>0</v>
      </c>
      <c r="L130" s="350">
        <v>46614</v>
      </c>
      <c r="M130" s="349"/>
      <c r="N130" s="350">
        <v>47.2</v>
      </c>
      <c r="O130"/>
      <c r="P130"/>
      <c r="Q130" s="319">
        <v>-1204759.21</v>
      </c>
      <c r="R130" s="319">
        <v>1913700</v>
      </c>
      <c r="S130" s="350">
        <v>581019.97</v>
      </c>
      <c r="T130" s="350">
        <v>94700</v>
      </c>
      <c r="U130" s="350">
        <v>312.89999999999998</v>
      </c>
      <c r="V130" s="349"/>
      <c r="W130" s="350">
        <v>503614</v>
      </c>
      <c r="X130" s="350">
        <v>300</v>
      </c>
      <c r="Y130" s="353">
        <v>718424</v>
      </c>
      <c r="Z130" s="352"/>
      <c r="AA130" s="352"/>
      <c r="AB130" s="353">
        <v>292780.05</v>
      </c>
      <c r="AC130" s="353">
        <v>105976.18</v>
      </c>
      <c r="AD130" s="352"/>
      <c r="AE130" s="352"/>
      <c r="AF130" s="353">
        <v>19844.75</v>
      </c>
      <c r="AG130" s="355">
        <f t="shared" si="7"/>
        <v>313765.37000000005</v>
      </c>
      <c r="AH130" s="50">
        <f t="shared" si="8"/>
        <v>46661.2</v>
      </c>
      <c r="AI130" s="356">
        <f t="shared" si="9"/>
        <v>267104.17000000004</v>
      </c>
      <c r="AJ130" s="357">
        <f t="shared" si="10"/>
        <v>1179946.8700000001</v>
      </c>
      <c r="AK130" s="358">
        <f t="shared" si="11"/>
        <v>1137024.98</v>
      </c>
      <c r="AL130" s="56">
        <f t="shared" si="12"/>
        <v>42921.89000000013</v>
      </c>
    </row>
  </sheetData>
  <sheetProtection algorithmName="SHA-512" hashValue="acsNhL/K9sYA+O7ztevufBaBzWOkJMS5C3++EWE9vv5JAMkZ/dng4M3gyjoF15TmAnhLT04e1//sfexT9OffWw==" saltValue="o7jztwz51aokBQlJSHHR2A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opLeftCell="Y1" zoomScaleNormal="100" workbookViewId="0">
      <selection sqref="A1:AD1048576"/>
    </sheetView>
  </sheetViews>
  <sheetFormatPr defaultColWidth="9" defaultRowHeight="13.8" x14ac:dyDescent="0.25"/>
  <cols>
    <col min="1" max="1" width="42.3984375" style="243" bestFit="1" customWidth="1"/>
    <col min="2" max="2" width="34.8984375" style="88" bestFit="1" customWidth="1"/>
    <col min="3" max="3" width="33.8984375" style="88" bestFit="1" customWidth="1"/>
    <col min="4" max="4" width="25.5" style="88" bestFit="1" customWidth="1"/>
    <col min="5" max="5" width="24.8984375" style="88" bestFit="1" customWidth="1"/>
    <col min="6" max="7" width="17" style="243" bestFit="1" customWidth="1"/>
    <col min="8" max="8" width="19.09765625" style="231" bestFit="1" customWidth="1"/>
    <col min="9" max="9" width="21" style="231" bestFit="1" customWidth="1"/>
    <col min="10" max="10" width="20.5" style="231" bestFit="1" customWidth="1"/>
    <col min="11" max="11" width="22.8984375" style="231" bestFit="1" customWidth="1"/>
    <col min="12" max="12" width="24.8984375" style="243" bestFit="1" customWidth="1"/>
    <col min="13" max="14" width="28.59765625" style="243" bestFit="1" customWidth="1"/>
    <col min="15" max="15" width="17" style="243" bestFit="1" customWidth="1"/>
    <col min="16" max="16" width="28.8984375" style="73" bestFit="1" customWidth="1"/>
    <col min="17" max="17" width="46" style="73" bestFit="1" customWidth="1"/>
    <col min="18" max="18" width="46.59765625" style="73" bestFit="1" customWidth="1"/>
    <col min="19" max="19" width="30.09765625" style="73" bestFit="1" customWidth="1"/>
    <col min="20" max="20" width="57" style="73" bestFit="1" customWidth="1"/>
    <col min="21" max="21" width="17" style="73" bestFit="1" customWidth="1"/>
    <col min="22" max="22" width="21.59765625" style="89" bestFit="1" customWidth="1"/>
    <col min="23" max="23" width="28" style="89" bestFit="1" customWidth="1"/>
    <col min="24" max="24" width="26.3984375" style="89" bestFit="1" customWidth="1"/>
    <col min="25" max="25" width="44.8984375" style="89" bestFit="1" customWidth="1"/>
    <col min="26" max="26" width="32.3984375" style="89" bestFit="1" customWidth="1"/>
    <col min="27" max="27" width="32.8984375" style="89" bestFit="1" customWidth="1"/>
    <col min="28" max="28" width="34.19921875" style="89" bestFit="1" customWidth="1"/>
    <col min="29" max="16384" width="9" style="243"/>
  </cols>
  <sheetData>
    <row r="1" spans="1:30" x14ac:dyDescent="0.25">
      <c r="A1" t="s">
        <v>2458</v>
      </c>
      <c r="B1" t="s">
        <v>2459</v>
      </c>
      <c r="C1" t="s">
        <v>2460</v>
      </c>
      <c r="D1" t="s">
        <v>2461</v>
      </c>
      <c r="E1" t="s">
        <v>2462</v>
      </c>
      <c r="F1" t="s">
        <v>2463</v>
      </c>
      <c r="G1" t="s">
        <v>2464</v>
      </c>
      <c r="H1" t="s">
        <v>2466</v>
      </c>
      <c r="I1" t="s">
        <v>2467</v>
      </c>
      <c r="J1" t="s">
        <v>2470</v>
      </c>
      <c r="K1" t="s">
        <v>2471</v>
      </c>
      <c r="L1" t="s">
        <v>2472</v>
      </c>
      <c r="M1" t="s">
        <v>2473</v>
      </c>
      <c r="N1" t="s">
        <v>2474</v>
      </c>
      <c r="O1" t="s">
        <v>2475</v>
      </c>
      <c r="P1" t="s">
        <v>2478</v>
      </c>
      <c r="Q1" t="s">
        <v>2479</v>
      </c>
      <c r="R1" t="s">
        <v>2480</v>
      </c>
      <c r="S1" t="s">
        <v>2481</v>
      </c>
      <c r="T1" t="s">
        <v>2483</v>
      </c>
      <c r="U1" t="s">
        <v>2484</v>
      </c>
      <c r="V1" t="s">
        <v>2950</v>
      </c>
      <c r="W1" t="s">
        <v>2485</v>
      </c>
      <c r="X1" t="s">
        <v>2486</v>
      </c>
      <c r="Y1" t="s">
        <v>2487</v>
      </c>
      <c r="Z1" t="s">
        <v>2488</v>
      </c>
      <c r="AA1" t="s">
        <v>2489</v>
      </c>
      <c r="AB1" t="s">
        <v>2951</v>
      </c>
      <c r="AC1" t="s">
        <v>2490</v>
      </c>
      <c r="AD1" t="s">
        <v>2952</v>
      </c>
    </row>
    <row r="2" spans="1:30" x14ac:dyDescent="0.25">
      <c r="A2" t="s">
        <v>2491</v>
      </c>
      <c r="B2" t="s">
        <v>2492</v>
      </c>
      <c r="C2" t="s">
        <v>2493</v>
      </c>
      <c r="D2" t="s">
        <v>2494</v>
      </c>
      <c r="E2" t="s">
        <v>2495</v>
      </c>
      <c r="F2" t="s">
        <v>2496</v>
      </c>
      <c r="G2" t="s">
        <v>2497</v>
      </c>
      <c r="H2" t="s">
        <v>2499</v>
      </c>
      <c r="I2" t="s">
        <v>2500</v>
      </c>
      <c r="J2" t="s">
        <v>2503</v>
      </c>
      <c r="K2" t="s">
        <v>2504</v>
      </c>
      <c r="L2" t="s">
        <v>2505</v>
      </c>
      <c r="M2" t="s">
        <v>2506</v>
      </c>
      <c r="N2" t="s">
        <v>2507</v>
      </c>
      <c r="O2" t="s">
        <v>2508</v>
      </c>
      <c r="P2" t="s">
        <v>2511</v>
      </c>
      <c r="Q2" t="s">
        <v>2512</v>
      </c>
      <c r="R2" t="s">
        <v>2513</v>
      </c>
      <c r="S2" t="s">
        <v>2514</v>
      </c>
      <c r="T2" t="s">
        <v>2516</v>
      </c>
      <c r="U2" t="s">
        <v>2517</v>
      </c>
      <c r="V2" t="s">
        <v>2953</v>
      </c>
      <c r="W2" t="s">
        <v>2518</v>
      </c>
      <c r="X2" t="s">
        <v>2519</v>
      </c>
      <c r="Y2" t="s">
        <v>2520</v>
      </c>
      <c r="Z2" t="s">
        <v>2521</v>
      </c>
      <c r="AA2" t="s">
        <v>2522</v>
      </c>
      <c r="AB2" t="s">
        <v>2954</v>
      </c>
      <c r="AC2" t="s">
        <v>2523</v>
      </c>
      <c r="AD2" t="s">
        <v>2955</v>
      </c>
    </row>
    <row r="3" spans="1:30" x14ac:dyDescent="0.25">
      <c r="A3" t="s">
        <v>2524</v>
      </c>
      <c r="B3" s="319">
        <v>60139541.299999997</v>
      </c>
      <c r="C3" s="319">
        <v>5601390.0700000003</v>
      </c>
      <c r="D3" s="319">
        <v>3027628.02</v>
      </c>
      <c r="E3" s="319">
        <v>98.6</v>
      </c>
      <c r="F3" s="319">
        <v>81976733.840000004</v>
      </c>
      <c r="G3" s="319">
        <v>33533142.379999999</v>
      </c>
      <c r="H3" s="319">
        <v>715574.37</v>
      </c>
      <c r="I3" s="319">
        <v>1256157.92</v>
      </c>
      <c r="J3" s="319">
        <v>66540</v>
      </c>
      <c r="K3" s="319">
        <v>614095.88</v>
      </c>
      <c r="L3" s="319">
        <v>330090.21000000002</v>
      </c>
      <c r="M3" s="319">
        <v>18733517.449999999</v>
      </c>
      <c r="N3" s="319">
        <v>15170794.560000001</v>
      </c>
      <c r="O3" s="319">
        <v>134793577.41999999</v>
      </c>
      <c r="P3" s="319">
        <v>92046658.019999996</v>
      </c>
      <c r="Q3" s="319">
        <v>12097365.08</v>
      </c>
      <c r="R3" s="319">
        <v>73576.509999999995</v>
      </c>
      <c r="S3" s="319">
        <v>103273772.52</v>
      </c>
      <c r="T3" s="319">
        <v>6946338.4000000004</v>
      </c>
      <c r="U3" s="319">
        <v>131796672.06999999</v>
      </c>
      <c r="V3" s="319">
        <v>2400</v>
      </c>
      <c r="W3" s="319">
        <v>267133.5</v>
      </c>
      <c r="X3" s="319">
        <v>227263.11</v>
      </c>
      <c r="Y3" s="319">
        <v>50166884.520000003</v>
      </c>
      <c r="Z3" s="319">
        <v>16934260.460000001</v>
      </c>
      <c r="AA3" s="319">
        <v>699980</v>
      </c>
      <c r="AB3" s="319">
        <v>269.14</v>
      </c>
      <c r="AC3" s="319">
        <v>1744035.38</v>
      </c>
      <c r="AD3" s="319">
        <v>625.95000000000005</v>
      </c>
    </row>
    <row r="4" spans="1:30" x14ac:dyDescent="0.25">
      <c r="A4" t="s">
        <v>2956</v>
      </c>
      <c r="B4" s="319">
        <v>1107487.6399999999</v>
      </c>
      <c r="C4" s="319">
        <v>11250</v>
      </c>
      <c r="D4" s="319">
        <v>64276</v>
      </c>
      <c r="E4" s="319">
        <v>42.99</v>
      </c>
      <c r="F4" s="319">
        <v>8</v>
      </c>
      <c r="G4" s="319">
        <v>505726.33</v>
      </c>
      <c r="H4" s="319">
        <v>17428</v>
      </c>
      <c r="I4" s="319">
        <v>6535.25</v>
      </c>
      <c r="J4" s="319">
        <v>25500</v>
      </c>
      <c r="K4" s="319">
        <v>714360.04</v>
      </c>
      <c r="L4"/>
      <c r="M4" s="319">
        <v>571683.59</v>
      </c>
      <c r="N4" s="319">
        <v>-7.18</v>
      </c>
      <c r="O4" s="319">
        <v>560321.12</v>
      </c>
      <c r="P4"/>
      <c r="Q4"/>
      <c r="R4" s="319">
        <v>41.44</v>
      </c>
      <c r="S4" s="319">
        <v>1975266.48</v>
      </c>
      <c r="T4" s="319">
        <v>274961.58</v>
      </c>
      <c r="U4" s="319">
        <v>2060506.48</v>
      </c>
      <c r="V4"/>
      <c r="W4" s="319">
        <v>9300</v>
      </c>
      <c r="X4" s="319">
        <v>7795</v>
      </c>
      <c r="Y4" s="319">
        <v>267049.96000000002</v>
      </c>
      <c r="Z4" s="319">
        <v>112647.92</v>
      </c>
      <c r="AA4"/>
      <c r="AB4"/>
      <c r="AC4"/>
      <c r="AD4"/>
    </row>
    <row r="5" spans="1:30" x14ac:dyDescent="0.25">
      <c r="A5" t="s">
        <v>2957</v>
      </c>
      <c r="B5" s="319">
        <v>3000</v>
      </c>
      <c r="C5"/>
      <c r="D5" s="319">
        <v>10570</v>
      </c>
      <c r="E5" s="319">
        <v>0</v>
      </c>
      <c r="F5" s="319">
        <v>256323.74</v>
      </c>
      <c r="G5" s="319">
        <v>246786.93</v>
      </c>
      <c r="H5"/>
      <c r="I5" s="319">
        <v>5431.55</v>
      </c>
      <c r="J5"/>
      <c r="K5" s="319">
        <v>0</v>
      </c>
      <c r="L5"/>
      <c r="M5" s="319">
        <v>-1240421.3600000001</v>
      </c>
      <c r="N5" s="319">
        <v>-2014</v>
      </c>
      <c r="O5" s="319">
        <v>2026803.02</v>
      </c>
      <c r="P5"/>
      <c r="Q5"/>
      <c r="R5"/>
      <c r="S5" s="319">
        <v>640125.5</v>
      </c>
      <c r="T5" s="319">
        <v>195619.68</v>
      </c>
      <c r="U5" s="319">
        <v>640125.5</v>
      </c>
      <c r="V5"/>
      <c r="W5"/>
      <c r="X5"/>
      <c r="Y5" s="319">
        <v>198102.23</v>
      </c>
      <c r="Z5" s="319">
        <v>220635.99</v>
      </c>
      <c r="AA5" s="319">
        <v>50000</v>
      </c>
      <c r="AB5"/>
      <c r="AC5"/>
      <c r="AD5"/>
    </row>
    <row r="6" spans="1:30" x14ac:dyDescent="0.25">
      <c r="A6" t="s">
        <v>2958</v>
      </c>
      <c r="B6" s="319">
        <v>12640</v>
      </c>
      <c r="C6"/>
      <c r="D6" s="319">
        <v>35257</v>
      </c>
      <c r="E6" s="319">
        <v>0</v>
      </c>
      <c r="F6" s="319">
        <v>2490377.81</v>
      </c>
      <c r="G6" s="319">
        <v>12</v>
      </c>
      <c r="H6" s="319">
        <v>44627</v>
      </c>
      <c r="I6" s="319">
        <v>15113.51</v>
      </c>
      <c r="J6" s="319">
        <v>8000</v>
      </c>
      <c r="K6" s="319">
        <v>0</v>
      </c>
      <c r="L6"/>
      <c r="M6" s="319">
        <v>1942921.35</v>
      </c>
      <c r="N6"/>
      <c r="O6" s="319">
        <v>716949.66</v>
      </c>
      <c r="P6"/>
      <c r="Q6" s="319">
        <v>2000</v>
      </c>
      <c r="R6"/>
      <c r="S6" s="319">
        <v>1702775.88</v>
      </c>
      <c r="T6" s="319">
        <v>265231.14</v>
      </c>
      <c r="U6" s="319">
        <v>1712135.88</v>
      </c>
      <c r="V6"/>
      <c r="W6"/>
      <c r="X6"/>
      <c r="Y6" s="319">
        <v>236176.65</v>
      </c>
      <c r="Z6" s="319">
        <v>110699.2</v>
      </c>
      <c r="AA6" s="319">
        <v>100320</v>
      </c>
      <c r="AB6"/>
      <c r="AC6"/>
      <c r="AD6"/>
    </row>
    <row r="7" spans="1:30" x14ac:dyDescent="0.25">
      <c r="A7" t="s">
        <v>2959</v>
      </c>
      <c r="B7" s="319">
        <v>65899.649999999994</v>
      </c>
      <c r="C7"/>
      <c r="D7" s="319">
        <v>39275.54</v>
      </c>
      <c r="E7" s="319">
        <v>0</v>
      </c>
      <c r="F7" s="319">
        <v>3159793.29</v>
      </c>
      <c r="G7" s="319">
        <v>221355.68</v>
      </c>
      <c r="H7" s="319">
        <v>36950</v>
      </c>
      <c r="I7" s="319">
        <v>3889.51</v>
      </c>
      <c r="J7" s="319">
        <v>10000</v>
      </c>
      <c r="K7" s="319">
        <v>0</v>
      </c>
      <c r="L7"/>
      <c r="M7" s="319">
        <v>3083546.99</v>
      </c>
      <c r="N7" s="319">
        <v>261.14</v>
      </c>
      <c r="O7" s="319">
        <v>550717.67000000004</v>
      </c>
      <c r="P7"/>
      <c r="Q7"/>
      <c r="R7" s="319">
        <v>2.46</v>
      </c>
      <c r="S7" s="319">
        <v>1002019.85</v>
      </c>
      <c r="T7" s="319">
        <v>235435.81</v>
      </c>
      <c r="U7" s="319">
        <v>1066219.8500000001</v>
      </c>
      <c r="V7"/>
      <c r="W7"/>
      <c r="X7"/>
      <c r="Y7" s="319">
        <v>152718.10999999999</v>
      </c>
      <c r="Z7" s="319">
        <v>199292.17</v>
      </c>
      <c r="AA7" s="319">
        <v>18000</v>
      </c>
      <c r="AB7" s="319">
        <v>269.14</v>
      </c>
      <c r="AC7"/>
      <c r="AD7"/>
    </row>
    <row r="8" spans="1:30" x14ac:dyDescent="0.25">
      <c r="A8" t="s">
        <v>2960</v>
      </c>
      <c r="B8" s="319">
        <v>263638.71000000002</v>
      </c>
      <c r="C8" s="319">
        <v>15000</v>
      </c>
      <c r="D8" s="319">
        <v>13000</v>
      </c>
      <c r="E8" s="319">
        <v>0</v>
      </c>
      <c r="F8" s="319">
        <v>568733.61</v>
      </c>
      <c r="G8" s="319">
        <v>23595.21</v>
      </c>
      <c r="H8" s="319">
        <v>7800</v>
      </c>
      <c r="I8" s="319">
        <v>0</v>
      </c>
      <c r="J8" s="319">
        <v>8000</v>
      </c>
      <c r="K8" s="319">
        <v>0</v>
      </c>
      <c r="L8"/>
      <c r="M8"/>
      <c r="N8" s="319">
        <v>-1773132.64</v>
      </c>
      <c r="O8" s="319">
        <v>2257089.6800000002</v>
      </c>
      <c r="P8"/>
      <c r="Q8" s="319">
        <v>300750</v>
      </c>
      <c r="R8" s="319">
        <v>169.68</v>
      </c>
      <c r="S8" s="319">
        <v>1050099</v>
      </c>
      <c r="T8" s="319">
        <v>525627.69999999995</v>
      </c>
      <c r="U8" s="319">
        <v>1066899</v>
      </c>
      <c r="V8"/>
      <c r="W8"/>
      <c r="X8" s="319">
        <v>21776</v>
      </c>
      <c r="Y8" s="319">
        <v>276649.89</v>
      </c>
      <c r="Z8" s="319">
        <v>127111</v>
      </c>
      <c r="AA8"/>
      <c r="AB8"/>
      <c r="AC8"/>
      <c r="AD8"/>
    </row>
    <row r="9" spans="1:30" x14ac:dyDescent="0.25">
      <c r="A9" t="s">
        <v>2961</v>
      </c>
      <c r="B9" s="319">
        <v>9160</v>
      </c>
      <c r="C9"/>
      <c r="D9" s="319">
        <v>0</v>
      </c>
      <c r="E9" s="319">
        <v>0</v>
      </c>
      <c r="F9" s="319">
        <v>3711225.9</v>
      </c>
      <c r="G9" s="319">
        <v>146589.98000000001</v>
      </c>
      <c r="H9" s="319">
        <v>24500</v>
      </c>
      <c r="I9" s="319">
        <v>4491.42</v>
      </c>
      <c r="J9"/>
      <c r="K9" s="319">
        <v>0</v>
      </c>
      <c r="L9"/>
      <c r="M9" s="319">
        <v>3848274.32</v>
      </c>
      <c r="N9" s="319">
        <v>2230</v>
      </c>
      <c r="O9" s="319">
        <v>253201</v>
      </c>
      <c r="P9"/>
      <c r="Q9"/>
      <c r="R9"/>
      <c r="S9" s="319">
        <v>569700</v>
      </c>
      <c r="T9" s="319">
        <v>332531.8</v>
      </c>
      <c r="U9" s="319">
        <v>569700</v>
      </c>
      <c r="V9"/>
      <c r="W9"/>
      <c r="X9" s="319">
        <v>2854</v>
      </c>
      <c r="Y9" s="319">
        <v>159509.22</v>
      </c>
      <c r="Z9" s="319">
        <v>245889.44</v>
      </c>
      <c r="AA9" s="319">
        <v>190000</v>
      </c>
      <c r="AB9"/>
      <c r="AC9"/>
      <c r="AD9"/>
    </row>
    <row r="10" spans="1:30" x14ac:dyDescent="0.25">
      <c r="A10" t="s">
        <v>2962</v>
      </c>
      <c r="B10" s="319">
        <v>30064.560000000001</v>
      </c>
      <c r="C10"/>
      <c r="D10" s="319">
        <v>500</v>
      </c>
      <c r="E10" s="319">
        <v>0</v>
      </c>
      <c r="F10" s="319">
        <v>3240927.16</v>
      </c>
      <c r="G10" s="319">
        <v>3</v>
      </c>
      <c r="H10" s="319">
        <v>41200</v>
      </c>
      <c r="I10" s="319">
        <v>2939.39</v>
      </c>
      <c r="J10" s="319">
        <v>2040</v>
      </c>
      <c r="K10" s="319">
        <v>0</v>
      </c>
      <c r="L10"/>
      <c r="M10" s="319">
        <v>3264132.34</v>
      </c>
      <c r="N10" s="319">
        <v>6859.68</v>
      </c>
      <c r="O10"/>
      <c r="P10"/>
      <c r="Q10"/>
      <c r="R10" s="319">
        <v>22.42</v>
      </c>
      <c r="S10" s="319">
        <v>599383.63</v>
      </c>
      <c r="T10" s="319">
        <v>262290.84999999998</v>
      </c>
      <c r="U10" s="319">
        <v>611883.63</v>
      </c>
      <c r="V10"/>
      <c r="W10"/>
      <c r="X10" s="319">
        <v>7879.11</v>
      </c>
      <c r="Y10" s="319">
        <v>173683.57</v>
      </c>
      <c r="Z10" s="319">
        <v>113927.28</v>
      </c>
      <c r="AA10"/>
      <c r="AB10"/>
      <c r="AC10"/>
      <c r="AD10"/>
    </row>
    <row r="11" spans="1:30" x14ac:dyDescent="0.25">
      <c r="A11" t="s">
        <v>2963</v>
      </c>
      <c r="B11" s="319">
        <v>0</v>
      </c>
      <c r="C11"/>
      <c r="D11" s="319">
        <v>0</v>
      </c>
      <c r="E11" s="319">
        <v>0</v>
      </c>
      <c r="F11" s="319">
        <v>3542449.35</v>
      </c>
      <c r="G11" s="319">
        <v>19436.16</v>
      </c>
      <c r="H11"/>
      <c r="I11"/>
      <c r="J11"/>
      <c r="K11" s="319">
        <v>0</v>
      </c>
      <c r="L11"/>
      <c r="M11" s="319">
        <v>3583834.57</v>
      </c>
      <c r="N11" s="319">
        <v>668.56</v>
      </c>
      <c r="O11" s="319">
        <v>99610.62</v>
      </c>
      <c r="P11"/>
      <c r="Q11"/>
      <c r="R11"/>
      <c r="S11" s="319">
        <v>377853</v>
      </c>
      <c r="T11" s="319">
        <v>239339.43</v>
      </c>
      <c r="U11" s="319">
        <v>473543</v>
      </c>
      <c r="V11"/>
      <c r="W11"/>
      <c r="X11" s="319">
        <v>8934</v>
      </c>
      <c r="Y11" s="319">
        <v>134715.43</v>
      </c>
      <c r="Z11" s="319">
        <v>122228.24</v>
      </c>
      <c r="AA11"/>
      <c r="AB11"/>
      <c r="AC11"/>
      <c r="AD11"/>
    </row>
    <row r="12" spans="1:30" x14ac:dyDescent="0.25">
      <c r="A12" t="s">
        <v>2964</v>
      </c>
      <c r="B12" s="319">
        <v>519129.75</v>
      </c>
      <c r="C12" s="319">
        <v>0</v>
      </c>
      <c r="D12" s="319">
        <v>30702.01</v>
      </c>
      <c r="E12"/>
      <c r="F12" s="319">
        <v>1172534.1000000001</v>
      </c>
      <c r="G12" s="319">
        <v>419606.04</v>
      </c>
      <c r="H12" s="319">
        <v>0</v>
      </c>
      <c r="I12" s="319">
        <v>10460</v>
      </c>
      <c r="J12"/>
      <c r="K12"/>
      <c r="L12"/>
      <c r="M12"/>
      <c r="N12" s="319">
        <v>1550315.07</v>
      </c>
      <c r="O12" s="319">
        <v>685585.33</v>
      </c>
      <c r="P12" s="319">
        <v>523888.66</v>
      </c>
      <c r="Q12" s="319">
        <v>192219</v>
      </c>
      <c r="R12" s="319">
        <v>559.51</v>
      </c>
      <c r="S12" s="319">
        <v>2135308</v>
      </c>
      <c r="T12"/>
      <c r="U12" s="319">
        <v>2253416.7999999998</v>
      </c>
      <c r="V12"/>
      <c r="W12" s="319">
        <v>6000</v>
      </c>
      <c r="X12"/>
      <c r="Y12" s="319">
        <v>450377.17</v>
      </c>
      <c r="Z12" s="319">
        <v>246569.7</v>
      </c>
      <c r="AA12"/>
      <c r="AB12"/>
      <c r="AC12"/>
      <c r="AD12"/>
    </row>
    <row r="13" spans="1:30" x14ac:dyDescent="0.25">
      <c r="A13" t="s">
        <v>2965</v>
      </c>
      <c r="B13" s="319">
        <v>490734.18</v>
      </c>
      <c r="C13" s="319">
        <v>106842.5</v>
      </c>
      <c r="D13" s="319">
        <v>135309.6</v>
      </c>
      <c r="E13"/>
      <c r="F13" s="319">
        <v>269744.58</v>
      </c>
      <c r="G13" s="319">
        <v>411152.53</v>
      </c>
      <c r="H13" s="319">
        <v>0</v>
      </c>
      <c r="I13"/>
      <c r="J13"/>
      <c r="K13"/>
      <c r="L13"/>
      <c r="M13"/>
      <c r="N13" s="319">
        <v>-190995.03</v>
      </c>
      <c r="O13" s="319">
        <v>1517319.83</v>
      </c>
      <c r="P13" s="319">
        <v>632583.63</v>
      </c>
      <c r="Q13" s="319">
        <v>319920</v>
      </c>
      <c r="R13" s="319">
        <v>639.65</v>
      </c>
      <c r="S13" s="319">
        <v>1638379</v>
      </c>
      <c r="T13" s="319">
        <v>14000</v>
      </c>
      <c r="U13" s="319">
        <v>1959664</v>
      </c>
      <c r="V13"/>
      <c r="W13"/>
      <c r="X13" s="319">
        <v>2824</v>
      </c>
      <c r="Y13" s="319">
        <v>386093.71</v>
      </c>
      <c r="Z13" s="319">
        <v>169481.98</v>
      </c>
      <c r="AA13"/>
      <c r="AB13"/>
      <c r="AC13"/>
      <c r="AD13"/>
    </row>
    <row r="14" spans="1:30" x14ac:dyDescent="0.25">
      <c r="A14" t="s">
        <v>2966</v>
      </c>
      <c r="B14" s="319">
        <v>208241.8</v>
      </c>
      <c r="C14" s="319">
        <v>286550.15999999997</v>
      </c>
      <c r="D14" s="319">
        <v>37507.379999999997</v>
      </c>
      <c r="E14"/>
      <c r="F14" s="319">
        <v>885449.39</v>
      </c>
      <c r="G14" s="319">
        <v>427865.68</v>
      </c>
      <c r="H14" s="319">
        <v>0</v>
      </c>
      <c r="I14"/>
      <c r="J14"/>
      <c r="K14" s="319">
        <v>1254.5999999999999</v>
      </c>
      <c r="L14"/>
      <c r="M14"/>
      <c r="N14" s="319">
        <v>567111.87</v>
      </c>
      <c r="O14" s="319">
        <v>1326846.8</v>
      </c>
      <c r="P14" s="319">
        <v>653473.76</v>
      </c>
      <c r="Q14"/>
      <c r="R14" s="319">
        <v>271.88</v>
      </c>
      <c r="S14" s="319">
        <v>888494.5</v>
      </c>
      <c r="T14"/>
      <c r="U14" s="319">
        <v>1003769.5</v>
      </c>
      <c r="V14"/>
      <c r="W14"/>
      <c r="X14"/>
      <c r="Y14" s="319">
        <v>375673.67</v>
      </c>
      <c r="Z14" s="319">
        <v>212395.83</v>
      </c>
      <c r="AA14"/>
      <c r="AB14"/>
      <c r="AC14"/>
      <c r="AD14"/>
    </row>
    <row r="15" spans="1:30" x14ac:dyDescent="0.25">
      <c r="A15" t="s">
        <v>2967</v>
      </c>
      <c r="B15" s="319">
        <v>588815.66</v>
      </c>
      <c r="C15" s="319">
        <v>16410.27</v>
      </c>
      <c r="D15" s="319">
        <v>95444.92</v>
      </c>
      <c r="E15"/>
      <c r="F15" s="319">
        <v>27774.61</v>
      </c>
      <c r="G15" s="319">
        <v>694641.92</v>
      </c>
      <c r="H15" s="319">
        <v>-4950</v>
      </c>
      <c r="I15" s="319">
        <v>13650</v>
      </c>
      <c r="J15"/>
      <c r="K15" s="319">
        <v>0</v>
      </c>
      <c r="L15"/>
      <c r="M15"/>
      <c r="N15" s="319">
        <v>-281490.68</v>
      </c>
      <c r="O15" s="319">
        <v>1336486.2</v>
      </c>
      <c r="P15" s="319">
        <v>1116668.96</v>
      </c>
      <c r="Q15" s="319">
        <v>55160</v>
      </c>
      <c r="R15" s="319">
        <v>654.42999999999995</v>
      </c>
      <c r="S15" s="319">
        <v>1946333.5</v>
      </c>
      <c r="T15" s="319">
        <v>60600</v>
      </c>
      <c r="U15" s="319">
        <v>2161643.7000000002</v>
      </c>
      <c r="V15"/>
      <c r="W15" s="319">
        <v>12840</v>
      </c>
      <c r="X15" s="319">
        <v>900</v>
      </c>
      <c r="Y15" s="319">
        <v>507063.61</v>
      </c>
      <c r="Z15" s="319">
        <v>137577.72</v>
      </c>
      <c r="AA15"/>
      <c r="AB15"/>
      <c r="AC15"/>
      <c r="AD15"/>
    </row>
    <row r="16" spans="1:30" x14ac:dyDescent="0.25">
      <c r="A16" t="s">
        <v>2968</v>
      </c>
      <c r="B16" s="319">
        <v>1132856.47</v>
      </c>
      <c r="C16" s="319">
        <v>119801.1</v>
      </c>
      <c r="D16" s="319">
        <v>84150.17</v>
      </c>
      <c r="E16"/>
      <c r="F16" s="319">
        <v>970789.13</v>
      </c>
      <c r="G16" s="319">
        <v>487484.12</v>
      </c>
      <c r="H16" s="319">
        <v>0</v>
      </c>
      <c r="I16" s="319">
        <v>10500</v>
      </c>
      <c r="J16"/>
      <c r="K16" s="319">
        <v>0</v>
      </c>
      <c r="L16"/>
      <c r="M16"/>
      <c r="N16" s="319">
        <v>597762.29</v>
      </c>
      <c r="O16" s="319">
        <v>2146839.4900000002</v>
      </c>
      <c r="P16" s="319">
        <v>1186364.95</v>
      </c>
      <c r="Q16" s="319">
        <v>200000</v>
      </c>
      <c r="R16" s="319">
        <v>1216.8399999999999</v>
      </c>
      <c r="S16" s="319">
        <v>2043765.2</v>
      </c>
      <c r="T16"/>
      <c r="U16" s="319">
        <v>2478546.7200000002</v>
      </c>
      <c r="V16"/>
      <c r="W16" s="319">
        <v>1490</v>
      </c>
      <c r="X16" s="319">
        <v>4519</v>
      </c>
      <c r="Y16" s="319">
        <v>644278.06999999995</v>
      </c>
      <c r="Z16" s="319">
        <v>262533.99</v>
      </c>
      <c r="AA16"/>
      <c r="AB16"/>
      <c r="AC16"/>
      <c r="AD16"/>
    </row>
    <row r="17" spans="1:30" x14ac:dyDescent="0.25">
      <c r="A17" t="s">
        <v>2969</v>
      </c>
      <c r="B17" s="319">
        <v>659193.35</v>
      </c>
      <c r="C17" s="319">
        <v>9750</v>
      </c>
      <c r="D17" s="319">
        <v>76037.460000000006</v>
      </c>
      <c r="E17"/>
      <c r="F17" s="319">
        <v>101698.89</v>
      </c>
      <c r="G17" s="319">
        <v>446084.72</v>
      </c>
      <c r="H17" s="319">
        <v>6130</v>
      </c>
      <c r="I17"/>
      <c r="J17"/>
      <c r="K17" s="319">
        <v>0</v>
      </c>
      <c r="L17"/>
      <c r="M17"/>
      <c r="N17" s="319">
        <v>-263817.24</v>
      </c>
      <c r="O17" s="319">
        <v>1602780.76</v>
      </c>
      <c r="P17" s="319">
        <v>1293433.97</v>
      </c>
      <c r="Q17"/>
      <c r="R17" s="319">
        <v>1033.6400000000001</v>
      </c>
      <c r="S17" s="319">
        <v>1674249.5</v>
      </c>
      <c r="T17" s="319">
        <v>20000</v>
      </c>
      <c r="U17" s="319">
        <v>2150511.62</v>
      </c>
      <c r="V17"/>
      <c r="W17"/>
      <c r="X17" s="319">
        <v>900</v>
      </c>
      <c r="Y17" s="319">
        <v>701611.81</v>
      </c>
      <c r="Z17" s="319">
        <v>158022.78</v>
      </c>
      <c r="AA17"/>
      <c r="AB17"/>
      <c r="AC17" s="319">
        <v>30000</v>
      </c>
      <c r="AD17"/>
    </row>
    <row r="18" spans="1:30" x14ac:dyDescent="0.25">
      <c r="A18" t="s">
        <v>2970</v>
      </c>
      <c r="B18" s="319">
        <v>567209.69999999995</v>
      </c>
      <c r="C18" s="319">
        <v>1875</v>
      </c>
      <c r="D18" s="319">
        <v>29604.26</v>
      </c>
      <c r="E18"/>
      <c r="F18" s="319">
        <v>373381.55</v>
      </c>
      <c r="G18" s="319">
        <v>2247785.5299999998</v>
      </c>
      <c r="H18" s="319">
        <v>0</v>
      </c>
      <c r="I18"/>
      <c r="J18"/>
      <c r="K18" s="319">
        <v>4409.3500000000004</v>
      </c>
      <c r="L18"/>
      <c r="M18"/>
      <c r="N18" s="319">
        <v>1053796.6000000001</v>
      </c>
      <c r="O18" s="319">
        <v>2036704.82</v>
      </c>
      <c r="P18" s="319">
        <v>1175888.1000000001</v>
      </c>
      <c r="Q18" s="319">
        <v>103800</v>
      </c>
      <c r="R18" s="319">
        <v>907.48</v>
      </c>
      <c r="S18" s="319">
        <v>1007427.5</v>
      </c>
      <c r="T18"/>
      <c r="U18" s="319">
        <v>1059501.05</v>
      </c>
      <c r="V18"/>
      <c r="W18" s="319">
        <v>776</v>
      </c>
      <c r="X18"/>
      <c r="Y18" s="319">
        <v>460588.57</v>
      </c>
      <c r="Z18" s="319">
        <v>642212.18999999994</v>
      </c>
      <c r="AA18"/>
      <c r="AB18"/>
      <c r="AC18"/>
      <c r="AD18"/>
    </row>
    <row r="19" spans="1:30" x14ac:dyDescent="0.25">
      <c r="A19" t="s">
        <v>2971</v>
      </c>
      <c r="B19" s="319">
        <v>309690.83</v>
      </c>
      <c r="C19" s="319">
        <v>13904.13</v>
      </c>
      <c r="D19" s="319">
        <v>97457.57</v>
      </c>
      <c r="E19"/>
      <c r="F19" s="319">
        <v>1089310.74</v>
      </c>
      <c r="G19" s="319">
        <v>703714.2</v>
      </c>
      <c r="H19" s="319">
        <v>0</v>
      </c>
      <c r="I19" s="319">
        <v>9100</v>
      </c>
      <c r="J19"/>
      <c r="K19" s="319">
        <v>-290</v>
      </c>
      <c r="L19"/>
      <c r="M19"/>
      <c r="N19" s="319">
        <v>2189158.92</v>
      </c>
      <c r="O19" s="319">
        <v>118427.08</v>
      </c>
      <c r="P19" s="319">
        <v>489957.52</v>
      </c>
      <c r="Q19" s="319">
        <v>40000</v>
      </c>
      <c r="R19" s="319">
        <v>576.97</v>
      </c>
      <c r="S19" s="319">
        <v>806820</v>
      </c>
      <c r="T19"/>
      <c r="U19" s="319">
        <v>818420</v>
      </c>
      <c r="V19"/>
      <c r="W19"/>
      <c r="X19"/>
      <c r="Y19" s="319">
        <v>343571.02</v>
      </c>
      <c r="Z19" s="319">
        <v>277682</v>
      </c>
      <c r="AA19"/>
      <c r="AB19"/>
      <c r="AC19"/>
      <c r="AD19"/>
    </row>
    <row r="20" spans="1:30" x14ac:dyDescent="0.25">
      <c r="A20" t="s">
        <v>2972</v>
      </c>
      <c r="B20" s="319">
        <v>1377254.48</v>
      </c>
      <c r="C20" s="319">
        <v>247952.2</v>
      </c>
      <c r="D20" s="319">
        <v>46037.58</v>
      </c>
      <c r="E20"/>
      <c r="F20" s="319">
        <v>71181.94</v>
      </c>
      <c r="G20" s="319">
        <v>355702.55</v>
      </c>
      <c r="H20" s="319">
        <v>0</v>
      </c>
      <c r="I20" s="319">
        <v>7000</v>
      </c>
      <c r="J20"/>
      <c r="K20" s="319">
        <v>0</v>
      </c>
      <c r="L20"/>
      <c r="M20"/>
      <c r="N20" s="319">
        <v>14135.52</v>
      </c>
      <c r="O20" s="319">
        <v>1863971.92</v>
      </c>
      <c r="P20" s="319">
        <v>1156542.3799999999</v>
      </c>
      <c r="Q20" s="319">
        <v>353698</v>
      </c>
      <c r="R20" s="319">
        <v>1035.24</v>
      </c>
      <c r="S20" s="319">
        <v>674438.5</v>
      </c>
      <c r="T20"/>
      <c r="U20" s="319">
        <v>986573.34</v>
      </c>
      <c r="V20"/>
      <c r="W20" s="319">
        <v>1988.5</v>
      </c>
      <c r="X20" s="319">
        <v>14708</v>
      </c>
      <c r="Y20" s="319">
        <v>758883.86</v>
      </c>
      <c r="Z20" s="319">
        <v>190539.1</v>
      </c>
      <c r="AA20"/>
      <c r="AB20"/>
      <c r="AC20" s="319">
        <v>20000.009999999998</v>
      </c>
      <c r="AD20"/>
    </row>
    <row r="21" spans="1:30" x14ac:dyDescent="0.25">
      <c r="A21" t="s">
        <v>2973</v>
      </c>
      <c r="B21" s="319">
        <v>612258.5</v>
      </c>
      <c r="C21" s="319">
        <v>51716.65</v>
      </c>
      <c r="D21" s="319">
        <v>114391.49</v>
      </c>
      <c r="E21"/>
      <c r="F21" s="319">
        <v>643247.73</v>
      </c>
      <c r="G21" s="319">
        <v>1655528.09</v>
      </c>
      <c r="H21" s="319">
        <v>0</v>
      </c>
      <c r="I21" s="319">
        <v>9100</v>
      </c>
      <c r="J21"/>
      <c r="K21" s="319">
        <v>0</v>
      </c>
      <c r="L21"/>
      <c r="M21"/>
      <c r="N21" s="319">
        <v>1450422.99</v>
      </c>
      <c r="O21" s="319">
        <v>2519990.75</v>
      </c>
      <c r="P21" s="319">
        <v>1029357.65</v>
      </c>
      <c r="Q21" s="319">
        <v>184000</v>
      </c>
      <c r="R21" s="319">
        <v>1149.1600000000001</v>
      </c>
      <c r="S21" s="319">
        <v>1499962.02</v>
      </c>
      <c r="T21"/>
      <c r="U21" s="319">
        <v>1902038.02</v>
      </c>
      <c r="V21"/>
      <c r="W21" s="319">
        <v>2384</v>
      </c>
      <c r="X21"/>
      <c r="Y21" s="319">
        <v>1196255.04</v>
      </c>
      <c r="Z21" s="319">
        <v>516163.05</v>
      </c>
      <c r="AA21"/>
      <c r="AB21"/>
      <c r="AC21"/>
      <c r="AD21"/>
    </row>
    <row r="22" spans="1:30" x14ac:dyDescent="0.25">
      <c r="A22" t="s">
        <v>2974</v>
      </c>
      <c r="B22" s="319">
        <v>314514.5</v>
      </c>
      <c r="C22" s="319">
        <v>40975</v>
      </c>
      <c r="D22" s="319">
        <v>16854</v>
      </c>
      <c r="E22"/>
      <c r="F22" s="319">
        <v>509380.13</v>
      </c>
      <c r="G22" s="319">
        <v>480846.34</v>
      </c>
      <c r="H22" s="319">
        <v>0</v>
      </c>
      <c r="I22" s="319">
        <v>1135</v>
      </c>
      <c r="J22"/>
      <c r="K22"/>
      <c r="L22"/>
      <c r="M22"/>
      <c r="N22" s="319">
        <v>-3020520.54</v>
      </c>
      <c r="O22" s="319">
        <v>4994895.4800000004</v>
      </c>
      <c r="P22" s="319">
        <v>711252.41</v>
      </c>
      <c r="Q22" s="319">
        <v>207255</v>
      </c>
      <c r="R22" s="319">
        <v>554.80999999999995</v>
      </c>
      <c r="S22" s="319">
        <v>1444923.5</v>
      </c>
      <c r="T22" s="319">
        <v>10500</v>
      </c>
      <c r="U22" s="319">
        <v>1563023.5</v>
      </c>
      <c r="V22"/>
      <c r="W22" s="319">
        <v>900</v>
      </c>
      <c r="X22"/>
      <c r="Y22" s="319">
        <v>1047039.28</v>
      </c>
      <c r="Z22" s="319">
        <v>376462.91</v>
      </c>
      <c r="AA22"/>
      <c r="AB22"/>
      <c r="AC22"/>
      <c r="AD22"/>
    </row>
    <row r="23" spans="1:30" x14ac:dyDescent="0.25">
      <c r="A23" t="s">
        <v>2975</v>
      </c>
      <c r="B23" s="319">
        <v>219506.83</v>
      </c>
      <c r="C23" s="319">
        <v>199052.79</v>
      </c>
      <c r="D23" s="319">
        <v>103400.01</v>
      </c>
      <c r="E23"/>
      <c r="F23" s="319">
        <v>817268.27</v>
      </c>
      <c r="G23" s="319">
        <v>654811.13</v>
      </c>
      <c r="H23" s="319">
        <v>19000</v>
      </c>
      <c r="I23" s="319">
        <v>13200</v>
      </c>
      <c r="J23"/>
      <c r="K23" s="319">
        <v>425.23</v>
      </c>
      <c r="L23"/>
      <c r="M23"/>
      <c r="N23" s="319">
        <v>416580.98</v>
      </c>
      <c r="O23" s="319">
        <v>1550129.81</v>
      </c>
      <c r="P23" s="319">
        <v>1075882.6200000001</v>
      </c>
      <c r="Q23" s="319">
        <v>276635</v>
      </c>
      <c r="R23" s="319">
        <v>531.71</v>
      </c>
      <c r="S23" s="319">
        <v>1704713</v>
      </c>
      <c r="T23" s="319">
        <v>20000</v>
      </c>
      <c r="U23" s="319">
        <v>1845928.4</v>
      </c>
      <c r="V23"/>
      <c r="W23" s="319">
        <v>8820</v>
      </c>
      <c r="X23"/>
      <c r="Y23" s="319">
        <v>964978.71</v>
      </c>
      <c r="Z23" s="319">
        <v>263301.59999999998</v>
      </c>
      <c r="AA23"/>
      <c r="AB23"/>
      <c r="AC23" s="319">
        <v>30.61</v>
      </c>
      <c r="AD23"/>
    </row>
    <row r="24" spans="1:30" x14ac:dyDescent="0.25">
      <c r="A24" t="s">
        <v>2976</v>
      </c>
      <c r="B24" s="319">
        <v>3088104.81</v>
      </c>
      <c r="C24" s="319">
        <v>91314.6</v>
      </c>
      <c r="D24" s="319">
        <v>14284.46</v>
      </c>
      <c r="E24"/>
      <c r="F24" s="319">
        <v>79833.740000000005</v>
      </c>
      <c r="G24" s="319">
        <v>711044.38</v>
      </c>
      <c r="H24" s="319">
        <v>0</v>
      </c>
      <c r="I24" s="319">
        <v>20080</v>
      </c>
      <c r="J24"/>
      <c r="K24" s="319">
        <v>0</v>
      </c>
      <c r="L24"/>
      <c r="M24"/>
      <c r="N24" s="319">
        <v>651223.92000000004</v>
      </c>
      <c r="O24" s="319">
        <v>2878887.21</v>
      </c>
      <c r="P24" s="319">
        <v>1536223.03</v>
      </c>
      <c r="Q24" s="319">
        <v>251900</v>
      </c>
      <c r="R24" s="319">
        <v>3308.35</v>
      </c>
      <c r="S24" s="319">
        <v>2723433.3</v>
      </c>
      <c r="T24" s="319">
        <v>415000</v>
      </c>
      <c r="U24" s="319">
        <v>2966430.3</v>
      </c>
      <c r="V24"/>
      <c r="W24"/>
      <c r="X24" s="319">
        <v>900</v>
      </c>
      <c r="Y24" s="319">
        <v>1244564.79</v>
      </c>
      <c r="Z24" s="319">
        <v>283578.73</v>
      </c>
      <c r="AA24"/>
      <c r="AB24"/>
      <c r="AC24"/>
      <c r="AD24"/>
    </row>
    <row r="25" spans="1:30" x14ac:dyDescent="0.25">
      <c r="A25" t="s">
        <v>2977</v>
      </c>
      <c r="B25" s="319">
        <v>400553.06</v>
      </c>
      <c r="C25" s="319">
        <v>129841.55</v>
      </c>
      <c r="D25" s="319">
        <v>35843.96</v>
      </c>
      <c r="E25"/>
      <c r="F25" s="319">
        <v>383653.29</v>
      </c>
      <c r="G25" s="319">
        <v>433039.43</v>
      </c>
      <c r="H25" s="319">
        <v>0</v>
      </c>
      <c r="I25"/>
      <c r="J25"/>
      <c r="K25" s="319">
        <v>1594.95</v>
      </c>
      <c r="L25"/>
      <c r="M25"/>
      <c r="N25" s="319">
        <v>-655818.47</v>
      </c>
      <c r="O25" s="319">
        <v>2079998.65</v>
      </c>
      <c r="P25" s="319">
        <v>652593.64</v>
      </c>
      <c r="Q25" s="319">
        <v>373930</v>
      </c>
      <c r="R25" s="319">
        <v>654.17999999999995</v>
      </c>
      <c r="S25" s="319">
        <v>1901880</v>
      </c>
      <c r="T25"/>
      <c r="U25" s="319">
        <v>2113446</v>
      </c>
      <c r="V25"/>
      <c r="W25" s="319">
        <v>960</v>
      </c>
      <c r="X25" s="319">
        <v>1272</v>
      </c>
      <c r="Y25" s="319">
        <v>641270.03</v>
      </c>
      <c r="Z25" s="319">
        <v>214795.63</v>
      </c>
      <c r="AA25"/>
      <c r="AB25"/>
      <c r="AC25" s="319">
        <v>158</v>
      </c>
      <c r="AD25"/>
    </row>
    <row r="26" spans="1:30" x14ac:dyDescent="0.25">
      <c r="A26" t="s">
        <v>2978</v>
      </c>
      <c r="B26" s="319">
        <v>390525.63</v>
      </c>
      <c r="C26" s="319">
        <v>55038.6</v>
      </c>
      <c r="D26" s="319">
        <v>40277.78</v>
      </c>
      <c r="E26"/>
      <c r="F26" s="319">
        <v>1051920.82</v>
      </c>
      <c r="G26" s="319">
        <v>318521.15000000002</v>
      </c>
      <c r="H26" s="319">
        <v>0</v>
      </c>
      <c r="I26" s="319">
        <v>14157.88</v>
      </c>
      <c r="J26"/>
      <c r="K26"/>
      <c r="L26"/>
      <c r="M26"/>
      <c r="N26" s="319">
        <v>1790344.81</v>
      </c>
      <c r="O26" s="319">
        <v>413083.29</v>
      </c>
      <c r="P26" s="319">
        <v>674716.51</v>
      </c>
      <c r="Q26" s="319">
        <v>150000</v>
      </c>
      <c r="R26" s="319">
        <v>821.61</v>
      </c>
      <c r="S26" s="319">
        <v>1585332</v>
      </c>
      <c r="T26" s="319">
        <v>9.81</v>
      </c>
      <c r="U26" s="319">
        <v>1812348.6</v>
      </c>
      <c r="V26"/>
      <c r="W26" s="319">
        <v>3000</v>
      </c>
      <c r="X26"/>
      <c r="Y26" s="319">
        <v>529909.66</v>
      </c>
      <c r="Z26" s="319">
        <v>176923.67</v>
      </c>
      <c r="AA26"/>
      <c r="AB26"/>
      <c r="AC26" s="319">
        <v>250000</v>
      </c>
      <c r="AD26"/>
    </row>
    <row r="27" spans="1:30" x14ac:dyDescent="0.25">
      <c r="A27" t="s">
        <v>2979</v>
      </c>
      <c r="B27" s="319">
        <v>587376.64000000001</v>
      </c>
      <c r="C27" s="319">
        <v>53125</v>
      </c>
      <c r="D27" s="319">
        <v>18784</v>
      </c>
      <c r="E27"/>
      <c r="F27" s="319">
        <v>623312.76</v>
      </c>
      <c r="G27" s="319">
        <v>344165.29</v>
      </c>
      <c r="H27" s="319">
        <v>0</v>
      </c>
      <c r="I27"/>
      <c r="J27"/>
      <c r="K27"/>
      <c r="L27"/>
      <c r="M27"/>
      <c r="N27" s="319">
        <v>-724117.39</v>
      </c>
      <c r="O27" s="319">
        <v>2337378.21</v>
      </c>
      <c r="P27" s="319">
        <v>735086.27</v>
      </c>
      <c r="Q27" s="319">
        <v>239010</v>
      </c>
      <c r="R27" s="319">
        <v>691.42</v>
      </c>
      <c r="S27" s="319">
        <v>1197633.8999999999</v>
      </c>
      <c r="T27"/>
      <c r="U27" s="319">
        <v>1238024.1399999999</v>
      </c>
      <c r="V27"/>
      <c r="W27" s="319">
        <v>3000</v>
      </c>
      <c r="X27"/>
      <c r="Y27" s="319">
        <v>606998.28</v>
      </c>
      <c r="Z27" s="319">
        <v>210896.3</v>
      </c>
      <c r="AA27"/>
      <c r="AB27"/>
      <c r="AC27" s="319">
        <v>100000</v>
      </c>
      <c r="AD27"/>
    </row>
    <row r="28" spans="1:30" x14ac:dyDescent="0.25">
      <c r="A28" t="s">
        <v>2980</v>
      </c>
      <c r="B28" s="319">
        <v>373207.12</v>
      </c>
      <c r="C28" s="319">
        <v>1875</v>
      </c>
      <c r="D28" s="319">
        <v>21528.66</v>
      </c>
      <c r="E28"/>
      <c r="F28" s="319">
        <v>348538.51</v>
      </c>
      <c r="G28" s="319">
        <v>393470.41</v>
      </c>
      <c r="H28" s="319">
        <v>7000</v>
      </c>
      <c r="I28" s="319">
        <v>11652.56</v>
      </c>
      <c r="J28"/>
      <c r="K28"/>
      <c r="L28"/>
      <c r="M28"/>
      <c r="N28" s="319">
        <v>-945808.08</v>
      </c>
      <c r="O28" s="319">
        <v>2446216.73</v>
      </c>
      <c r="P28" s="319">
        <v>292480.89</v>
      </c>
      <c r="Q28" s="319">
        <v>151970</v>
      </c>
      <c r="R28" s="319">
        <v>577.82000000000005</v>
      </c>
      <c r="S28" s="319">
        <v>555614.5</v>
      </c>
      <c r="T28"/>
      <c r="U28" s="319">
        <v>760377.5</v>
      </c>
      <c r="V28"/>
      <c r="W28" s="319">
        <v>3000</v>
      </c>
      <c r="X28"/>
      <c r="Y28" s="319">
        <v>400164.55</v>
      </c>
      <c r="Z28" s="319">
        <v>217542.67</v>
      </c>
      <c r="AA28"/>
      <c r="AB28"/>
      <c r="AC28"/>
      <c r="AD28"/>
    </row>
    <row r="29" spans="1:30" x14ac:dyDescent="0.25">
      <c r="A29" t="s">
        <v>2981</v>
      </c>
      <c r="B29" s="319">
        <v>1295114.22</v>
      </c>
      <c r="C29" s="319">
        <v>415024.65</v>
      </c>
      <c r="D29" s="319">
        <v>4629.3599999999997</v>
      </c>
      <c r="E29"/>
      <c r="F29" s="319">
        <v>702670.24</v>
      </c>
      <c r="G29" s="319">
        <v>480805.38</v>
      </c>
      <c r="H29"/>
      <c r="I29"/>
      <c r="J29"/>
      <c r="K29" s="319">
        <v>10016</v>
      </c>
      <c r="L29"/>
      <c r="M29"/>
      <c r="N29" s="319">
        <v>335506.26</v>
      </c>
      <c r="O29" s="319">
        <v>1940194.37</v>
      </c>
      <c r="P29" s="319">
        <v>1526896.9</v>
      </c>
      <c r="Q29" s="319">
        <v>164000</v>
      </c>
      <c r="R29" s="319">
        <v>1121.5999999999999</v>
      </c>
      <c r="S29" s="319">
        <v>1881646.1</v>
      </c>
      <c r="T29" s="319">
        <v>4650</v>
      </c>
      <c r="U29" s="319">
        <v>2325789.2000000002</v>
      </c>
      <c r="V29"/>
      <c r="W29"/>
      <c r="X29"/>
      <c r="Y29" s="319">
        <v>430998.45</v>
      </c>
      <c r="Z29" s="319">
        <v>208999.73</v>
      </c>
      <c r="AA29"/>
      <c r="AB29"/>
      <c r="AC29"/>
      <c r="AD29"/>
    </row>
    <row r="30" spans="1:30" x14ac:dyDescent="0.25">
      <c r="A30" t="s">
        <v>2982</v>
      </c>
      <c r="B30" s="319">
        <v>740679.08</v>
      </c>
      <c r="C30" s="319">
        <v>413422.46</v>
      </c>
      <c r="D30" s="319">
        <v>40529.629999999997</v>
      </c>
      <c r="E30"/>
      <c r="F30" s="319">
        <v>2106371.67</v>
      </c>
      <c r="G30" s="319">
        <v>1128051.1000000001</v>
      </c>
      <c r="H30"/>
      <c r="I30"/>
      <c r="J30"/>
      <c r="K30"/>
      <c r="L30"/>
      <c r="M30"/>
      <c r="N30" s="319">
        <v>4166528.29</v>
      </c>
      <c r="O30" s="319">
        <v>225942.27</v>
      </c>
      <c r="P30" s="319">
        <v>1315722.5900000001</v>
      </c>
      <c r="Q30" s="319">
        <v>80000</v>
      </c>
      <c r="R30" s="319">
        <v>1343.65</v>
      </c>
      <c r="S30" s="319">
        <v>1226307.2</v>
      </c>
      <c r="T30"/>
      <c r="U30" s="319">
        <v>1638710.2</v>
      </c>
      <c r="V30"/>
      <c r="W30"/>
      <c r="X30"/>
      <c r="Y30" s="319">
        <v>640948.76</v>
      </c>
      <c r="Z30" s="319">
        <v>307131.09999999998</v>
      </c>
      <c r="AA30"/>
      <c r="AB30"/>
      <c r="AC30"/>
      <c r="AD30"/>
    </row>
    <row r="31" spans="1:30" x14ac:dyDescent="0.25">
      <c r="A31" t="s">
        <v>2983</v>
      </c>
      <c r="B31" s="319">
        <v>1820499.32</v>
      </c>
      <c r="C31" s="319">
        <v>418992.55</v>
      </c>
      <c r="D31" s="319">
        <v>28785.91</v>
      </c>
      <c r="E31"/>
      <c r="F31" s="319">
        <v>1099980.47</v>
      </c>
      <c r="G31" s="319">
        <v>288098.5</v>
      </c>
      <c r="H31"/>
      <c r="I31"/>
      <c r="J31"/>
      <c r="K31"/>
      <c r="L31"/>
      <c r="M31"/>
      <c r="N31" s="319">
        <v>2816993.38</v>
      </c>
      <c r="O31" s="319">
        <v>519805.36</v>
      </c>
      <c r="P31" s="319">
        <v>2036362.99</v>
      </c>
      <c r="Q31" s="319">
        <v>397124</v>
      </c>
      <c r="R31" s="319">
        <v>2371.7399999999998</v>
      </c>
      <c r="S31" s="319">
        <v>2340260.2999999998</v>
      </c>
      <c r="T31" s="319">
        <v>108000</v>
      </c>
      <c r="U31" s="319">
        <v>3086763.3</v>
      </c>
      <c r="V31"/>
      <c r="W31"/>
      <c r="X31" s="319">
        <v>2400</v>
      </c>
      <c r="Y31" s="319">
        <v>1359776.68</v>
      </c>
      <c r="Z31" s="319">
        <v>115621.04</v>
      </c>
      <c r="AA31"/>
      <c r="AB31"/>
      <c r="AC31"/>
      <c r="AD31"/>
    </row>
    <row r="32" spans="1:30" x14ac:dyDescent="0.25">
      <c r="A32" t="s">
        <v>2984</v>
      </c>
      <c r="B32" s="319">
        <v>1393604.03</v>
      </c>
      <c r="C32" s="319">
        <v>198307.6</v>
      </c>
      <c r="D32" s="319">
        <v>32360.68</v>
      </c>
      <c r="E32"/>
      <c r="F32" s="319">
        <v>2197360.94</v>
      </c>
      <c r="G32" s="319">
        <v>829855.28</v>
      </c>
      <c r="H32"/>
      <c r="I32"/>
      <c r="J32"/>
      <c r="K32"/>
      <c r="L32"/>
      <c r="M32"/>
      <c r="N32" s="319">
        <v>4282213.3499999996</v>
      </c>
      <c r="O32" s="319">
        <v>164243.42000000001</v>
      </c>
      <c r="P32" s="319">
        <v>1405853.49</v>
      </c>
      <c r="Q32" s="319">
        <v>75570</v>
      </c>
      <c r="R32" s="319">
        <v>1637.64</v>
      </c>
      <c r="S32" s="319">
        <v>1150804.3</v>
      </c>
      <c r="T32" s="319">
        <v>100000</v>
      </c>
      <c r="U32" s="319">
        <v>1711265.3</v>
      </c>
      <c r="V32"/>
      <c r="W32"/>
      <c r="X32" s="319">
        <v>4878</v>
      </c>
      <c r="Y32" s="319">
        <v>530448.86</v>
      </c>
      <c r="Z32" s="319">
        <v>282241.51</v>
      </c>
      <c r="AA32"/>
      <c r="AB32"/>
      <c r="AC32"/>
      <c r="AD32"/>
    </row>
    <row r="33" spans="1:30" x14ac:dyDescent="0.25">
      <c r="A33" t="s">
        <v>2985</v>
      </c>
      <c r="B33" s="319">
        <v>925058.29</v>
      </c>
      <c r="C33" s="319">
        <v>168016.5</v>
      </c>
      <c r="D33" s="319">
        <v>186.88</v>
      </c>
      <c r="E33"/>
      <c r="F33" s="319">
        <v>636609.75</v>
      </c>
      <c r="G33" s="319">
        <v>434617.7</v>
      </c>
      <c r="H33"/>
      <c r="I33"/>
      <c r="J33"/>
      <c r="K33"/>
      <c r="L33"/>
      <c r="M33"/>
      <c r="N33" s="319">
        <v>-2004680.71</v>
      </c>
      <c r="O33" s="319">
        <v>3631737.05</v>
      </c>
      <c r="P33" s="319">
        <v>2119449.0699999998</v>
      </c>
      <c r="Q33"/>
      <c r="R33" s="319">
        <v>1127.5</v>
      </c>
      <c r="S33" s="319">
        <v>1645717.9</v>
      </c>
      <c r="T33" s="319">
        <v>500</v>
      </c>
      <c r="U33" s="319">
        <v>2029475.9</v>
      </c>
      <c r="V33"/>
      <c r="W33" s="319">
        <v>6000</v>
      </c>
      <c r="X33" s="319">
        <v>3672</v>
      </c>
      <c r="Y33" s="319">
        <v>953365.82</v>
      </c>
      <c r="Z33" s="319">
        <v>236847.97</v>
      </c>
      <c r="AA33"/>
      <c r="AB33"/>
      <c r="AC33"/>
      <c r="AD33"/>
    </row>
    <row r="34" spans="1:30" x14ac:dyDescent="0.25">
      <c r="A34" t="s">
        <v>2986</v>
      </c>
      <c r="B34" s="319">
        <v>802105.41</v>
      </c>
      <c r="C34" s="319">
        <v>244683.34</v>
      </c>
      <c r="D34" s="319">
        <v>27121.13</v>
      </c>
      <c r="E34"/>
      <c r="F34" s="319">
        <v>304509.03000000003</v>
      </c>
      <c r="G34" s="319">
        <v>640916.22</v>
      </c>
      <c r="H34"/>
      <c r="I34"/>
      <c r="J34"/>
      <c r="K34"/>
      <c r="L34"/>
      <c r="M34"/>
      <c r="N34" s="319">
        <v>1144370.1599999999</v>
      </c>
      <c r="O34" s="319">
        <v>669957.9</v>
      </c>
      <c r="P34" s="319">
        <v>1627332.94</v>
      </c>
      <c r="Q34" s="319">
        <v>265000</v>
      </c>
      <c r="R34" s="319">
        <v>1278.6500000000001</v>
      </c>
      <c r="S34" s="319">
        <v>353955</v>
      </c>
      <c r="T34"/>
      <c r="U34" s="319">
        <v>950619</v>
      </c>
      <c r="V34"/>
      <c r="W34" s="319">
        <v>1380</v>
      </c>
      <c r="X34" s="319">
        <v>14802</v>
      </c>
      <c r="Y34" s="319">
        <v>902071.66</v>
      </c>
      <c r="Z34" s="319">
        <v>173686.86</v>
      </c>
      <c r="AA34"/>
      <c r="AB34"/>
      <c r="AC34"/>
      <c r="AD34"/>
    </row>
    <row r="35" spans="1:30" x14ac:dyDescent="0.25">
      <c r="A35" t="s">
        <v>2987</v>
      </c>
      <c r="B35" s="319">
        <v>1805824.9</v>
      </c>
      <c r="C35" s="319">
        <v>345166.62</v>
      </c>
      <c r="D35" s="319">
        <v>12698.61</v>
      </c>
      <c r="E35"/>
      <c r="F35" s="319">
        <v>573726.99</v>
      </c>
      <c r="G35" s="319">
        <v>345305.3</v>
      </c>
      <c r="H35"/>
      <c r="I35"/>
      <c r="J35"/>
      <c r="K35"/>
      <c r="L35"/>
      <c r="M35"/>
      <c r="N35" s="319">
        <v>96065.83</v>
      </c>
      <c r="O35" s="319">
        <v>2501284.2200000002</v>
      </c>
      <c r="P35" s="319">
        <v>1412699.35</v>
      </c>
      <c r="Q35" s="319">
        <v>278880</v>
      </c>
      <c r="R35" s="319">
        <v>1888.39</v>
      </c>
      <c r="S35" s="319">
        <v>1382551</v>
      </c>
      <c r="T35"/>
      <c r="U35" s="319">
        <v>1965623</v>
      </c>
      <c r="V35"/>
      <c r="W35"/>
      <c r="X35" s="319">
        <v>5166</v>
      </c>
      <c r="Y35" s="319">
        <v>486338.35</v>
      </c>
      <c r="Z35" s="319">
        <v>133519.01999999999</v>
      </c>
      <c r="AA35"/>
      <c r="AB35"/>
      <c r="AC35"/>
      <c r="AD35"/>
    </row>
    <row r="36" spans="1:30" x14ac:dyDescent="0.25">
      <c r="A36" t="s">
        <v>2988</v>
      </c>
      <c r="B36" s="319">
        <v>721812.65</v>
      </c>
      <c r="C36" s="319">
        <v>103100.5</v>
      </c>
      <c r="D36" s="319">
        <v>4864</v>
      </c>
      <c r="E36"/>
      <c r="F36" s="319">
        <v>2455901.19</v>
      </c>
      <c r="G36" s="319">
        <v>739030.36</v>
      </c>
      <c r="H36"/>
      <c r="I36" s="319">
        <v>31920</v>
      </c>
      <c r="J36"/>
      <c r="K36" s="319">
        <v>53355</v>
      </c>
      <c r="L36"/>
      <c r="M36"/>
      <c r="N36" s="319">
        <v>2090393.48</v>
      </c>
      <c r="O36" s="319">
        <v>1692932.58</v>
      </c>
      <c r="P36" s="319">
        <v>1436844.84</v>
      </c>
      <c r="Q36" s="319">
        <v>244037</v>
      </c>
      <c r="R36" s="319">
        <v>819.04</v>
      </c>
      <c r="S36" s="319">
        <v>838610</v>
      </c>
      <c r="T36" s="319">
        <v>9600</v>
      </c>
      <c r="U36" s="319">
        <v>1367055</v>
      </c>
      <c r="V36"/>
      <c r="W36"/>
      <c r="X36" s="319">
        <v>12400</v>
      </c>
      <c r="Y36" s="319">
        <v>606602.59</v>
      </c>
      <c r="Z36" s="319">
        <v>387745.65</v>
      </c>
      <c r="AA36"/>
      <c r="AB36"/>
      <c r="AC36"/>
      <c r="AD36"/>
    </row>
    <row r="37" spans="1:30" x14ac:dyDescent="0.25">
      <c r="A37" t="s">
        <v>2989</v>
      </c>
      <c r="B37" s="319">
        <v>594630.68000000005</v>
      </c>
      <c r="C37" s="319">
        <v>282654.67</v>
      </c>
      <c r="D37" s="319">
        <v>12117.57</v>
      </c>
      <c r="E37"/>
      <c r="F37" s="319">
        <v>1228888.6599999999</v>
      </c>
      <c r="G37" s="319">
        <v>456368.88</v>
      </c>
      <c r="H37"/>
      <c r="I37"/>
      <c r="J37"/>
      <c r="K37" s="319">
        <v>70930</v>
      </c>
      <c r="L37"/>
      <c r="M37"/>
      <c r="N37" s="319">
        <v>2430281.02</v>
      </c>
      <c r="O37"/>
      <c r="P37" s="319">
        <v>1219216.6399999999</v>
      </c>
      <c r="Q37" s="319">
        <v>103370</v>
      </c>
      <c r="R37" s="319">
        <v>586.12</v>
      </c>
      <c r="S37" s="319">
        <v>1128721.3999999999</v>
      </c>
      <c r="T37"/>
      <c r="U37" s="319">
        <v>1440582.82</v>
      </c>
      <c r="V37"/>
      <c r="W37"/>
      <c r="X37" s="319">
        <v>744</v>
      </c>
      <c r="Y37" s="319">
        <v>604154.18000000005</v>
      </c>
      <c r="Z37" s="319">
        <v>232963.72</v>
      </c>
      <c r="AA37"/>
      <c r="AB37"/>
      <c r="AC37" s="319">
        <v>100000</v>
      </c>
      <c r="AD37"/>
    </row>
    <row r="38" spans="1:30" x14ac:dyDescent="0.25">
      <c r="A38" t="s">
        <v>2990</v>
      </c>
      <c r="B38" s="319">
        <v>1005804.62</v>
      </c>
      <c r="C38" s="319">
        <v>265616.2</v>
      </c>
      <c r="D38" s="319">
        <v>5601.3</v>
      </c>
      <c r="E38"/>
      <c r="F38" s="319">
        <v>921373.67</v>
      </c>
      <c r="G38" s="319">
        <v>444119.29</v>
      </c>
      <c r="H38"/>
      <c r="I38" s="319">
        <v>0</v>
      </c>
      <c r="J38"/>
      <c r="K38" s="319">
        <v>0</v>
      </c>
      <c r="L38"/>
      <c r="M38"/>
      <c r="N38" s="319">
        <v>2335234.94</v>
      </c>
      <c r="O38"/>
      <c r="P38" s="319">
        <v>1415114.84</v>
      </c>
      <c r="Q38" s="319">
        <v>119200</v>
      </c>
      <c r="R38" s="319">
        <v>1243.92</v>
      </c>
      <c r="S38" s="319">
        <v>2283717.6</v>
      </c>
      <c r="T38"/>
      <c r="U38" s="319">
        <v>2798394.6</v>
      </c>
      <c r="V38"/>
      <c r="W38" s="319">
        <v>1380</v>
      </c>
      <c r="X38" s="319">
        <v>480</v>
      </c>
      <c r="Y38" s="319">
        <v>486034.21</v>
      </c>
      <c r="Z38" s="319">
        <v>117707.41</v>
      </c>
      <c r="AA38"/>
      <c r="AB38"/>
      <c r="AC38" s="319">
        <v>108000</v>
      </c>
      <c r="AD38"/>
    </row>
    <row r="39" spans="1:30" x14ac:dyDescent="0.25">
      <c r="A39" t="s">
        <v>2991</v>
      </c>
      <c r="B39" s="319">
        <v>985752.25</v>
      </c>
      <c r="C39" s="319">
        <v>36383.74</v>
      </c>
      <c r="D39" s="319">
        <v>57000.05</v>
      </c>
      <c r="E39"/>
      <c r="F39" s="319">
        <v>447013</v>
      </c>
      <c r="G39" s="319">
        <v>966864.28</v>
      </c>
      <c r="H39" s="319">
        <v>16683</v>
      </c>
      <c r="I39" s="319">
        <v>9100</v>
      </c>
      <c r="J39"/>
      <c r="K39" s="319">
        <v>103.84</v>
      </c>
      <c r="L39" s="319">
        <v>52178.63</v>
      </c>
      <c r="M39"/>
      <c r="N39" s="319">
        <v>-206169.07</v>
      </c>
      <c r="O39" s="319">
        <v>1814650.86</v>
      </c>
      <c r="P39" s="319">
        <v>1743778.25</v>
      </c>
      <c r="Q39" s="319">
        <v>8292</v>
      </c>
      <c r="R39" s="319">
        <v>2915.96</v>
      </c>
      <c r="S39" s="319">
        <v>1784001.8</v>
      </c>
      <c r="T39" s="319">
        <v>14700</v>
      </c>
      <c r="U39" s="319">
        <v>2062404.8</v>
      </c>
      <c r="V39"/>
      <c r="W39"/>
      <c r="X39"/>
      <c r="Y39" s="319">
        <v>519139.99</v>
      </c>
      <c r="Z39" s="319">
        <v>165677.16</v>
      </c>
      <c r="AA39"/>
      <c r="AB39"/>
      <c r="AC39"/>
      <c r="AD39"/>
    </row>
    <row r="40" spans="1:30" x14ac:dyDescent="0.25">
      <c r="A40" t="s">
        <v>2992</v>
      </c>
      <c r="B40" s="319">
        <v>157566.79</v>
      </c>
      <c r="C40" s="319">
        <v>9880.5</v>
      </c>
      <c r="D40" s="319">
        <v>29123.3</v>
      </c>
      <c r="E40"/>
      <c r="F40" s="319">
        <v>1394431.86</v>
      </c>
      <c r="G40" s="319">
        <v>199280.65</v>
      </c>
      <c r="H40" s="319">
        <v>4223.3999999999996</v>
      </c>
      <c r="I40" s="319">
        <v>10725</v>
      </c>
      <c r="J40"/>
      <c r="K40" s="319">
        <v>106432.71</v>
      </c>
      <c r="L40"/>
      <c r="M40"/>
      <c r="N40" s="319">
        <v>327444.78999999998</v>
      </c>
      <c r="O40" s="319">
        <v>1633793.05</v>
      </c>
      <c r="P40" s="319">
        <v>1032976.27</v>
      </c>
      <c r="Q40"/>
      <c r="R40" s="319">
        <v>337.08</v>
      </c>
      <c r="S40" s="319">
        <v>1319676.1000000001</v>
      </c>
      <c r="T40" s="319">
        <v>75000</v>
      </c>
      <c r="U40" s="319">
        <v>1586174.1</v>
      </c>
      <c r="V40"/>
      <c r="W40"/>
      <c r="X40"/>
      <c r="Y40" s="319">
        <v>932810.62</v>
      </c>
      <c r="Z40" s="319">
        <v>201340.58</v>
      </c>
      <c r="AA40"/>
      <c r="AB40"/>
      <c r="AC40"/>
      <c r="AD40"/>
    </row>
    <row r="41" spans="1:30" x14ac:dyDescent="0.25">
      <c r="A41" t="s">
        <v>2993</v>
      </c>
      <c r="B41" s="319">
        <v>570311.4</v>
      </c>
      <c r="C41" s="319">
        <v>31067.31</v>
      </c>
      <c r="D41" s="319">
        <v>51754.79</v>
      </c>
      <c r="E41"/>
      <c r="F41" s="319">
        <v>1085148.47</v>
      </c>
      <c r="G41" s="319">
        <v>228362.68</v>
      </c>
      <c r="H41" s="319">
        <v>4613.3999999999996</v>
      </c>
      <c r="I41" s="319">
        <v>21300</v>
      </c>
      <c r="J41"/>
      <c r="K41" s="319">
        <v>0</v>
      </c>
      <c r="L41"/>
      <c r="M41"/>
      <c r="N41" s="319">
        <v>2070516.38</v>
      </c>
      <c r="O41" s="319">
        <v>174893.33</v>
      </c>
      <c r="P41" s="319">
        <v>895204.24</v>
      </c>
      <c r="Q41" s="319">
        <v>42640</v>
      </c>
      <c r="R41" s="319">
        <v>949.76</v>
      </c>
      <c r="S41" s="319">
        <v>1373176</v>
      </c>
      <c r="T41" s="319">
        <v>30600</v>
      </c>
      <c r="U41" s="319">
        <v>1695154</v>
      </c>
      <c r="V41"/>
      <c r="W41"/>
      <c r="X41"/>
      <c r="Y41" s="319">
        <v>724154.84</v>
      </c>
      <c r="Z41" s="319">
        <v>227483.02</v>
      </c>
      <c r="AA41"/>
      <c r="AB41"/>
      <c r="AC41" s="319">
        <v>456.6</v>
      </c>
      <c r="AD41"/>
    </row>
    <row r="42" spans="1:30" x14ac:dyDescent="0.25">
      <c r="A42" t="s">
        <v>2994</v>
      </c>
      <c r="B42" s="319">
        <v>1790353.13</v>
      </c>
      <c r="C42" s="319">
        <v>76346.81</v>
      </c>
      <c r="D42" s="319">
        <v>42511.519999999997</v>
      </c>
      <c r="E42"/>
      <c r="F42" s="319">
        <v>1182956.55</v>
      </c>
      <c r="G42" s="319">
        <v>303913.33</v>
      </c>
      <c r="H42" s="319">
        <v>59499.8</v>
      </c>
      <c r="I42" s="319">
        <v>85500</v>
      </c>
      <c r="J42"/>
      <c r="K42" s="319">
        <v>3080.34</v>
      </c>
      <c r="L42" s="319">
        <v>-40000</v>
      </c>
      <c r="M42"/>
      <c r="N42" s="319">
        <v>1824824.14</v>
      </c>
      <c r="O42" s="319">
        <v>1781475.04</v>
      </c>
      <c r="P42" s="319">
        <v>1581090.38</v>
      </c>
      <c r="Q42" s="319">
        <v>119189.24</v>
      </c>
      <c r="R42" s="319">
        <v>6423.04</v>
      </c>
      <c r="S42" s="319">
        <v>1972353</v>
      </c>
      <c r="T42" s="319">
        <v>21000</v>
      </c>
      <c r="U42" s="319">
        <v>2411844</v>
      </c>
      <c r="V42"/>
      <c r="W42"/>
      <c r="X42"/>
      <c r="Y42" s="319">
        <v>1039562.94</v>
      </c>
      <c r="Z42" s="319">
        <v>263546.7</v>
      </c>
      <c r="AA42" s="319">
        <v>303400</v>
      </c>
      <c r="AB42"/>
      <c r="AC42"/>
      <c r="AD42"/>
    </row>
    <row r="43" spans="1:30" x14ac:dyDescent="0.25">
      <c r="A43" t="s">
        <v>2995</v>
      </c>
      <c r="B43" s="319">
        <v>1137644.8</v>
      </c>
      <c r="C43" s="319">
        <v>15321.86</v>
      </c>
      <c r="D43" s="319">
        <v>55022.73</v>
      </c>
      <c r="E43"/>
      <c r="F43" s="319">
        <v>288704.71000000002</v>
      </c>
      <c r="G43" s="319">
        <v>284093.7</v>
      </c>
      <c r="H43" s="319">
        <v>12764.4</v>
      </c>
      <c r="I43" s="319">
        <v>28675</v>
      </c>
      <c r="J43"/>
      <c r="K43" s="319">
        <v>2894.08</v>
      </c>
      <c r="L43"/>
      <c r="M43"/>
      <c r="N43" s="319">
        <v>140594.17000000001</v>
      </c>
      <c r="O43" s="319">
        <v>1769380.27</v>
      </c>
      <c r="P43" s="319">
        <v>1276252.3899999999</v>
      </c>
      <c r="Q43" s="319">
        <v>393090</v>
      </c>
      <c r="R43" s="319">
        <v>1597.07</v>
      </c>
      <c r="S43" s="319">
        <v>2051644.1</v>
      </c>
      <c r="T43" s="319">
        <v>31500</v>
      </c>
      <c r="U43" s="319">
        <v>2436841.1</v>
      </c>
      <c r="V43"/>
      <c r="W43" s="319">
        <v>1130</v>
      </c>
      <c r="X43" s="319">
        <v>784</v>
      </c>
      <c r="Y43" s="319">
        <v>1327326.6000000001</v>
      </c>
      <c r="Z43" s="319">
        <v>161521.98000000001</v>
      </c>
      <c r="AA43"/>
      <c r="AB43"/>
      <c r="AC43"/>
      <c r="AD43"/>
    </row>
    <row r="44" spans="1:30" x14ac:dyDescent="0.25">
      <c r="A44" t="s">
        <v>2996</v>
      </c>
      <c r="B44" s="319">
        <v>527497.43000000005</v>
      </c>
      <c r="C44" s="319">
        <v>12639.2</v>
      </c>
      <c r="D44" s="319">
        <v>32000</v>
      </c>
      <c r="E44"/>
      <c r="F44" s="319">
        <v>911769.36</v>
      </c>
      <c r="G44" s="319">
        <v>174212.22</v>
      </c>
      <c r="H44" s="319">
        <v>5455.2</v>
      </c>
      <c r="I44" s="319">
        <v>9200</v>
      </c>
      <c r="J44"/>
      <c r="K44" s="319">
        <v>0</v>
      </c>
      <c r="L44"/>
      <c r="M44"/>
      <c r="N44" s="319">
        <v>-1199930.26</v>
      </c>
      <c r="O44" s="319">
        <v>2854151.72</v>
      </c>
      <c r="P44" s="319">
        <v>797846.42</v>
      </c>
      <c r="Q44" s="319">
        <v>196040</v>
      </c>
      <c r="R44" s="319">
        <v>664.79</v>
      </c>
      <c r="S44" s="319">
        <v>1004738</v>
      </c>
      <c r="T44" s="319">
        <v>16100</v>
      </c>
      <c r="U44" s="319">
        <v>1355504</v>
      </c>
      <c r="V44"/>
      <c r="W44"/>
      <c r="X44"/>
      <c r="Y44" s="319">
        <v>454364.11</v>
      </c>
      <c r="Z44" s="319">
        <v>216279.55</v>
      </c>
      <c r="AA44"/>
      <c r="AB44"/>
      <c r="AC44"/>
      <c r="AD44"/>
    </row>
    <row r="45" spans="1:30" x14ac:dyDescent="0.25">
      <c r="A45" t="s">
        <v>2997</v>
      </c>
      <c r="B45" s="319">
        <v>503819.72</v>
      </c>
      <c r="C45" s="319">
        <v>9447.8799999999992</v>
      </c>
      <c r="D45" s="319">
        <v>50918.81</v>
      </c>
      <c r="E45"/>
      <c r="F45" s="319">
        <v>507896.4</v>
      </c>
      <c r="G45" s="319">
        <v>150647.93</v>
      </c>
      <c r="H45" s="319">
        <v>23127.4</v>
      </c>
      <c r="I45" s="319">
        <v>16200.41</v>
      </c>
      <c r="J45"/>
      <c r="K45" s="319">
        <v>1395.78</v>
      </c>
      <c r="L45"/>
      <c r="M45"/>
      <c r="N45" s="319">
        <v>-644696.85</v>
      </c>
      <c r="O45" s="319">
        <v>1653756.5</v>
      </c>
      <c r="P45" s="319">
        <v>1041522.85</v>
      </c>
      <c r="Q45" s="319">
        <v>135000</v>
      </c>
      <c r="R45" s="319">
        <v>537.44000000000005</v>
      </c>
      <c r="S45" s="319">
        <v>742329.9</v>
      </c>
      <c r="T45" s="319">
        <v>19900</v>
      </c>
      <c r="U45" s="319">
        <v>1092978.3999999999</v>
      </c>
      <c r="V45"/>
      <c r="W45"/>
      <c r="X45"/>
      <c r="Y45" s="319">
        <v>552860.17000000004</v>
      </c>
      <c r="Z45" s="319">
        <v>120504.12</v>
      </c>
      <c r="AA45"/>
      <c r="AB45"/>
      <c r="AC45"/>
      <c r="AD45"/>
    </row>
    <row r="46" spans="1:30" x14ac:dyDescent="0.25">
      <c r="A46" t="s">
        <v>2998</v>
      </c>
      <c r="B46" s="319">
        <v>367737.36</v>
      </c>
      <c r="C46" s="319">
        <v>170100.51</v>
      </c>
      <c r="D46" s="319">
        <v>34886.519999999997</v>
      </c>
      <c r="E46"/>
      <c r="F46" s="319">
        <v>667130.43999999994</v>
      </c>
      <c r="G46" s="319">
        <v>285473.07</v>
      </c>
      <c r="H46" s="319">
        <v>5581</v>
      </c>
      <c r="I46" s="319">
        <v>12934.64</v>
      </c>
      <c r="J46"/>
      <c r="K46" s="319">
        <v>1768.37</v>
      </c>
      <c r="L46"/>
      <c r="M46"/>
      <c r="N46" s="319">
        <v>55134.01</v>
      </c>
      <c r="O46" s="319">
        <v>1474437.8</v>
      </c>
      <c r="P46" s="319">
        <v>681490.06</v>
      </c>
      <c r="Q46" s="319">
        <v>475937</v>
      </c>
      <c r="R46" s="319">
        <v>339.66</v>
      </c>
      <c r="S46" s="319">
        <v>370763</v>
      </c>
      <c r="T46" s="319">
        <v>10500</v>
      </c>
      <c r="U46" s="319">
        <v>670994</v>
      </c>
      <c r="V46"/>
      <c r="W46"/>
      <c r="X46"/>
      <c r="Y46" s="319">
        <v>720207.68</v>
      </c>
      <c r="Z46" s="319">
        <v>172355.96</v>
      </c>
      <c r="AA46"/>
      <c r="AB46"/>
      <c r="AC46"/>
      <c r="AD46"/>
    </row>
    <row r="47" spans="1:30" x14ac:dyDescent="0.25">
      <c r="A47" t="s">
        <v>2999</v>
      </c>
      <c r="B47" s="319">
        <v>374286</v>
      </c>
      <c r="C47" s="319">
        <v>54811.11</v>
      </c>
      <c r="D47" s="319">
        <v>31978.71</v>
      </c>
      <c r="E47"/>
      <c r="F47" s="319">
        <v>1395787.92</v>
      </c>
      <c r="G47" s="319">
        <v>270342.92</v>
      </c>
      <c r="H47" s="319">
        <v>27203.200000000001</v>
      </c>
      <c r="I47" s="319">
        <v>64925</v>
      </c>
      <c r="J47"/>
      <c r="K47" s="319">
        <v>699.4</v>
      </c>
      <c r="L47"/>
      <c r="M47"/>
      <c r="N47" s="319">
        <v>-19019.75</v>
      </c>
      <c r="O47" s="319">
        <v>2017007.85</v>
      </c>
      <c r="P47" s="319">
        <v>1791404.4</v>
      </c>
      <c r="Q47" s="319">
        <v>382130</v>
      </c>
      <c r="R47" s="319">
        <v>635.59</v>
      </c>
      <c r="S47" s="319">
        <v>1490859.1</v>
      </c>
      <c r="T47" s="319">
        <v>16500</v>
      </c>
      <c r="U47" s="319">
        <v>2062196.1</v>
      </c>
      <c r="V47"/>
      <c r="W47"/>
      <c r="X47"/>
      <c r="Y47" s="319">
        <v>1371574.24</v>
      </c>
      <c r="Z47" s="319">
        <v>211367.79</v>
      </c>
      <c r="AA47"/>
      <c r="AB47"/>
      <c r="AC47"/>
      <c r="AD47"/>
    </row>
    <row r="48" spans="1:30" x14ac:dyDescent="0.25">
      <c r="A48" t="s">
        <v>3000</v>
      </c>
      <c r="B48" s="319">
        <v>327743.09000000003</v>
      </c>
      <c r="C48" s="319">
        <v>2954.39</v>
      </c>
      <c r="D48" s="319">
        <v>35254.32</v>
      </c>
      <c r="E48"/>
      <c r="F48" s="319">
        <v>1174215.1200000001</v>
      </c>
      <c r="G48" s="319">
        <v>136252.14000000001</v>
      </c>
      <c r="H48" s="319">
        <v>3824</v>
      </c>
      <c r="I48" s="319">
        <v>45100</v>
      </c>
      <c r="J48"/>
      <c r="K48" s="319">
        <v>942.91</v>
      </c>
      <c r="L48"/>
      <c r="M48"/>
      <c r="N48" s="319">
        <v>1552532.54</v>
      </c>
      <c r="O48" s="319">
        <v>216270.07999999999</v>
      </c>
      <c r="P48" s="319">
        <v>817401.48</v>
      </c>
      <c r="Q48" s="319">
        <v>150000</v>
      </c>
      <c r="R48" s="319">
        <v>469.27</v>
      </c>
      <c r="S48" s="319">
        <v>1161245.6000000001</v>
      </c>
      <c r="T48" s="319">
        <v>34500</v>
      </c>
      <c r="U48" s="319">
        <v>1514617.36</v>
      </c>
      <c r="V48"/>
      <c r="W48"/>
      <c r="X48"/>
      <c r="Y48" s="319">
        <v>639254.89</v>
      </c>
      <c r="Z48" s="319">
        <v>151994.57</v>
      </c>
      <c r="AA48"/>
      <c r="AB48"/>
      <c r="AC48"/>
      <c r="AD48"/>
    </row>
    <row r="49" spans="1:30" x14ac:dyDescent="0.25">
      <c r="A49" t="s">
        <v>3001</v>
      </c>
      <c r="B49" s="319">
        <v>846223.93</v>
      </c>
      <c r="C49" s="319">
        <v>17028.38</v>
      </c>
      <c r="D49" s="319">
        <v>58547.93</v>
      </c>
      <c r="E49"/>
      <c r="F49" s="319">
        <v>1240205.74</v>
      </c>
      <c r="G49" s="319">
        <v>345460.06</v>
      </c>
      <c r="H49" s="319">
        <v>7872</v>
      </c>
      <c r="I49" s="319">
        <v>9100</v>
      </c>
      <c r="J49"/>
      <c r="K49" s="319">
        <v>4752</v>
      </c>
      <c r="L49" s="319">
        <v>272666.83</v>
      </c>
      <c r="M49"/>
      <c r="N49" s="319">
        <v>-128158.68</v>
      </c>
      <c r="O49" s="319">
        <v>2076002.99</v>
      </c>
      <c r="P49" s="319">
        <v>1864236.17</v>
      </c>
      <c r="Q49" s="319">
        <v>379333.28</v>
      </c>
      <c r="R49" s="319">
        <v>969.04</v>
      </c>
      <c r="S49" s="319">
        <v>1841849.7</v>
      </c>
      <c r="T49" s="319">
        <v>52100</v>
      </c>
      <c r="U49" s="319">
        <v>2577434.7000000002</v>
      </c>
      <c r="V49"/>
      <c r="W49" s="319">
        <v>1800</v>
      </c>
      <c r="X49" s="319">
        <v>3656</v>
      </c>
      <c r="Y49" s="319">
        <v>1009458.69</v>
      </c>
      <c r="Z49" s="319">
        <v>280907.90000000002</v>
      </c>
      <c r="AA49"/>
      <c r="AB49"/>
      <c r="AC49"/>
      <c r="AD49"/>
    </row>
    <row r="50" spans="1:30" x14ac:dyDescent="0.25">
      <c r="A50" t="s">
        <v>3002</v>
      </c>
      <c r="B50" s="319">
        <v>369620.97</v>
      </c>
      <c r="C50" s="319">
        <v>34637.82</v>
      </c>
      <c r="D50" s="319">
        <v>32303.97</v>
      </c>
      <c r="E50"/>
      <c r="F50" s="319">
        <v>758658.02</v>
      </c>
      <c r="G50" s="319">
        <v>155342.12</v>
      </c>
      <c r="H50" s="319">
        <v>4422.6000000000004</v>
      </c>
      <c r="I50" s="319">
        <v>87375</v>
      </c>
      <c r="J50"/>
      <c r="K50" s="319">
        <v>1693.05</v>
      </c>
      <c r="L50"/>
      <c r="M50"/>
      <c r="N50" s="319">
        <v>-1368602.89</v>
      </c>
      <c r="O50" s="319">
        <v>2700044.99</v>
      </c>
      <c r="P50" s="319">
        <v>1069706</v>
      </c>
      <c r="Q50" s="319">
        <v>119015</v>
      </c>
      <c r="R50" s="319">
        <v>355.48</v>
      </c>
      <c r="S50" s="319">
        <v>984705.8</v>
      </c>
      <c r="T50" s="319">
        <v>34500</v>
      </c>
      <c r="U50" s="319">
        <v>1437957.8</v>
      </c>
      <c r="V50"/>
      <c r="W50"/>
      <c r="X50"/>
      <c r="Y50" s="319">
        <v>645613.65</v>
      </c>
      <c r="Z50" s="319">
        <v>199080.68</v>
      </c>
      <c r="AA50"/>
      <c r="AB50"/>
      <c r="AC50"/>
      <c r="AD50"/>
    </row>
    <row r="51" spans="1:30" x14ac:dyDescent="0.25">
      <c r="A51" t="s">
        <v>3003</v>
      </c>
      <c r="B51" s="319">
        <v>418810.52</v>
      </c>
      <c r="C51" s="319">
        <v>20093.759999999998</v>
      </c>
      <c r="D51" s="319">
        <v>11786.96</v>
      </c>
      <c r="E51"/>
      <c r="F51" s="319">
        <v>683987.01</v>
      </c>
      <c r="G51" s="319">
        <v>81958</v>
      </c>
      <c r="H51" s="319">
        <v>8401.2000000000007</v>
      </c>
      <c r="I51" s="319">
        <v>39100</v>
      </c>
      <c r="J51"/>
      <c r="K51" s="319">
        <v>1318.38</v>
      </c>
      <c r="L51" s="319">
        <v>48800.27</v>
      </c>
      <c r="M51"/>
      <c r="N51" s="319">
        <v>-509631.23</v>
      </c>
      <c r="O51" s="319">
        <v>1671717.03</v>
      </c>
      <c r="P51" s="319">
        <v>982097.14</v>
      </c>
      <c r="Q51" s="319">
        <v>234251.04</v>
      </c>
      <c r="R51" s="319">
        <v>1359.63</v>
      </c>
      <c r="S51" s="319">
        <v>772115.4</v>
      </c>
      <c r="T51" s="319">
        <v>8650</v>
      </c>
      <c r="U51" s="319">
        <v>1118380.3999999999</v>
      </c>
      <c r="V51"/>
      <c r="W51" s="319">
        <v>960</v>
      </c>
      <c r="X51" s="319">
        <v>3540</v>
      </c>
      <c r="Y51" s="319">
        <v>756085.01</v>
      </c>
      <c r="Z51" s="319">
        <v>162577.20000000001</v>
      </c>
      <c r="AA51"/>
      <c r="AB51"/>
      <c r="AC51"/>
      <c r="AD51"/>
    </row>
    <row r="52" spans="1:30" x14ac:dyDescent="0.25">
      <c r="A52" t="s">
        <v>3004</v>
      </c>
      <c r="B52" s="319">
        <v>631995.38</v>
      </c>
      <c r="C52" s="319">
        <v>141406.85</v>
      </c>
      <c r="D52" s="319">
        <v>53473</v>
      </c>
      <c r="E52"/>
      <c r="F52" s="319">
        <v>857870.86</v>
      </c>
      <c r="G52" s="319">
        <v>166819.4</v>
      </c>
      <c r="H52" s="319">
        <v>3081</v>
      </c>
      <c r="I52" s="319">
        <v>86450</v>
      </c>
      <c r="J52"/>
      <c r="K52" s="319">
        <v>528.29999999999995</v>
      </c>
      <c r="L52"/>
      <c r="M52"/>
      <c r="N52" s="319">
        <v>1033452.65</v>
      </c>
      <c r="O52" s="319">
        <v>579857.57999999996</v>
      </c>
      <c r="P52" s="319">
        <v>1273766.8700000001</v>
      </c>
      <c r="Q52" s="319">
        <v>333130</v>
      </c>
      <c r="R52" s="319">
        <v>597.80999999999995</v>
      </c>
      <c r="S52" s="319">
        <v>481473</v>
      </c>
      <c r="T52" s="319">
        <v>14900</v>
      </c>
      <c r="U52" s="319">
        <v>871189.08</v>
      </c>
      <c r="V52"/>
      <c r="W52"/>
      <c r="X52"/>
      <c r="Y52" s="319">
        <v>943693.88</v>
      </c>
      <c r="Z52" s="319">
        <v>140788.76</v>
      </c>
      <c r="AA52"/>
      <c r="AB52"/>
      <c r="AC52"/>
      <c r="AD52"/>
    </row>
    <row r="53" spans="1:30" x14ac:dyDescent="0.25">
      <c r="A53" t="s">
        <v>3005</v>
      </c>
      <c r="B53" s="319">
        <v>669664.81000000006</v>
      </c>
      <c r="C53" s="319">
        <v>84609.01</v>
      </c>
      <c r="D53" s="319">
        <v>19571.23</v>
      </c>
      <c r="E53"/>
      <c r="F53" s="319">
        <v>1215335.99</v>
      </c>
      <c r="G53" s="319">
        <v>141376.09</v>
      </c>
      <c r="H53" s="319">
        <v>6896.8</v>
      </c>
      <c r="I53" s="319">
        <v>19340</v>
      </c>
      <c r="J53"/>
      <c r="K53" s="319">
        <v>1236.55</v>
      </c>
      <c r="L53" s="319">
        <v>-3555.52</v>
      </c>
      <c r="M53"/>
      <c r="N53" s="319">
        <v>1511216.67</v>
      </c>
      <c r="O53" s="319">
        <v>446722.69</v>
      </c>
      <c r="P53" s="319">
        <v>1096833.1599999999</v>
      </c>
      <c r="Q53" s="319">
        <v>3555.52</v>
      </c>
      <c r="R53" s="319">
        <v>1521.56</v>
      </c>
      <c r="S53" s="319">
        <v>1380601.5</v>
      </c>
      <c r="T53" s="319">
        <v>4800</v>
      </c>
      <c r="U53" s="319">
        <v>1705209.5</v>
      </c>
      <c r="V53"/>
      <c r="W53"/>
      <c r="X53"/>
      <c r="Y53" s="319">
        <v>480762.8</v>
      </c>
      <c r="Z53" s="319">
        <v>152639.5</v>
      </c>
      <c r="AA53"/>
      <c r="AB53"/>
      <c r="AC53"/>
      <c r="AD53"/>
    </row>
    <row r="54" spans="1:30" ht="15" customHeight="1" x14ac:dyDescent="0.25">
      <c r="A54" t="s">
        <v>3008</v>
      </c>
      <c r="B54" s="319">
        <v>168965.17</v>
      </c>
      <c r="C54" s="319">
        <v>4500</v>
      </c>
      <c r="D54" s="319">
        <v>74109.3</v>
      </c>
      <c r="E54"/>
      <c r="F54" s="319">
        <v>4</v>
      </c>
      <c r="G54" s="319">
        <v>548864.74</v>
      </c>
      <c r="H54" s="319">
        <v>18755</v>
      </c>
      <c r="I54" s="319">
        <v>28907.97</v>
      </c>
      <c r="J54"/>
      <c r="K54" s="319">
        <v>1242.43</v>
      </c>
      <c r="L54"/>
      <c r="M54"/>
      <c r="N54" s="319">
        <v>-746511.94</v>
      </c>
      <c r="O54" s="319">
        <v>1557377.06</v>
      </c>
      <c r="P54" s="319">
        <v>517410.3</v>
      </c>
      <c r="Q54" s="319">
        <v>192500</v>
      </c>
      <c r="R54" s="319">
        <v>269.01</v>
      </c>
      <c r="S54" s="319">
        <v>932196.5</v>
      </c>
      <c r="T54" s="319">
        <v>11050</v>
      </c>
      <c r="U54" s="319">
        <v>1248523.5</v>
      </c>
      <c r="V54"/>
      <c r="W54"/>
      <c r="X54"/>
      <c r="Y54" s="319">
        <v>321276.46999999997</v>
      </c>
      <c r="Z54" s="319">
        <v>146953.15</v>
      </c>
      <c r="AA54"/>
      <c r="AB54"/>
      <c r="AC54"/>
      <c r="AD54"/>
    </row>
    <row r="55" spans="1:30" x14ac:dyDescent="0.25">
      <c r="A55" t="s">
        <v>3009</v>
      </c>
      <c r="B55" s="319">
        <v>257245.96</v>
      </c>
      <c r="C55" s="319">
        <v>0</v>
      </c>
      <c r="D55" s="319">
        <v>75796.12</v>
      </c>
      <c r="E55"/>
      <c r="F55" s="319">
        <v>921303.36</v>
      </c>
      <c r="G55" s="319">
        <v>620557.57999999996</v>
      </c>
      <c r="H55" s="319">
        <v>244037.97</v>
      </c>
      <c r="I55" s="319">
        <v>165475</v>
      </c>
      <c r="J55"/>
      <c r="K55" s="319">
        <v>782.03</v>
      </c>
      <c r="L55"/>
      <c r="M55"/>
      <c r="N55" s="319">
        <v>264852.25</v>
      </c>
      <c r="O55" s="319">
        <v>1296912.72</v>
      </c>
      <c r="P55" s="319">
        <v>875857.95</v>
      </c>
      <c r="Q55"/>
      <c r="R55" s="319">
        <v>320.06</v>
      </c>
      <c r="S55" s="319">
        <v>924525</v>
      </c>
      <c r="T55" s="319">
        <v>9000</v>
      </c>
      <c r="U55" s="319">
        <v>1216124.05</v>
      </c>
      <c r="V55"/>
      <c r="W55"/>
      <c r="X55"/>
      <c r="Y55" s="319">
        <v>462582.8</v>
      </c>
      <c r="Z55" s="319">
        <v>228153.11</v>
      </c>
      <c r="AA55"/>
      <c r="AB55"/>
      <c r="AC55"/>
      <c r="AD55"/>
    </row>
    <row r="56" spans="1:30" x14ac:dyDescent="0.25">
      <c r="A56" t="s">
        <v>3010</v>
      </c>
      <c r="B56" s="319">
        <v>473880.48</v>
      </c>
      <c r="C56" s="319">
        <v>27875</v>
      </c>
      <c r="D56" s="319">
        <v>43639.61</v>
      </c>
      <c r="E56"/>
      <c r="F56" s="319">
        <v>480706.31</v>
      </c>
      <c r="G56" s="319">
        <v>175588.71</v>
      </c>
      <c r="H56" s="319">
        <v>0</v>
      </c>
      <c r="I56" s="319">
        <v>44123.59</v>
      </c>
      <c r="J56"/>
      <c r="K56" s="319">
        <v>444.73</v>
      </c>
      <c r="L56"/>
      <c r="M56"/>
      <c r="N56" s="319">
        <v>-550973.55000000005</v>
      </c>
      <c r="O56" s="319">
        <v>1593000.06</v>
      </c>
      <c r="P56" s="319">
        <v>895175.95</v>
      </c>
      <c r="Q56" s="319">
        <v>182143</v>
      </c>
      <c r="R56" s="319">
        <v>639.41</v>
      </c>
      <c r="S56" s="319">
        <v>1322799.1000000001</v>
      </c>
      <c r="T56" s="319">
        <v>72400</v>
      </c>
      <c r="U56" s="319">
        <v>1680053.1</v>
      </c>
      <c r="V56"/>
      <c r="W56" s="319">
        <v>480</v>
      </c>
      <c r="X56" s="319">
        <v>1920</v>
      </c>
      <c r="Y56" s="319">
        <v>576811.06000000006</v>
      </c>
      <c r="Z56" s="319">
        <v>98172.07</v>
      </c>
      <c r="AA56"/>
      <c r="AB56"/>
      <c r="AC56"/>
      <c r="AD56" s="319">
        <v>625.95000000000005</v>
      </c>
    </row>
    <row r="57" spans="1:30" x14ac:dyDescent="0.25">
      <c r="A57" t="s">
        <v>3011</v>
      </c>
      <c r="B57" s="319">
        <v>552295.5</v>
      </c>
      <c r="C57" s="319">
        <v>4500</v>
      </c>
      <c r="D57" s="319">
        <v>51732.51</v>
      </c>
      <c r="E57"/>
      <c r="F57" s="319">
        <v>2</v>
      </c>
      <c r="G57" s="319">
        <v>176463.2</v>
      </c>
      <c r="H57" s="319">
        <v>15800</v>
      </c>
      <c r="I57" s="319">
        <v>26824</v>
      </c>
      <c r="J57"/>
      <c r="K57" s="319">
        <v>829.3</v>
      </c>
      <c r="L57"/>
      <c r="M57"/>
      <c r="N57" s="319">
        <v>-778429.65</v>
      </c>
      <c r="O57" s="319">
        <v>1261656.71</v>
      </c>
      <c r="P57" s="319">
        <v>719994.24</v>
      </c>
      <c r="Q57" s="319">
        <v>279248</v>
      </c>
      <c r="R57" s="319">
        <v>500.64</v>
      </c>
      <c r="S57" s="319">
        <v>1308639</v>
      </c>
      <c r="T57" s="319">
        <v>6630</v>
      </c>
      <c r="U57" s="319">
        <v>1646584</v>
      </c>
      <c r="V57"/>
      <c r="W57" s="319">
        <v>6440</v>
      </c>
      <c r="X57" s="319">
        <v>1084</v>
      </c>
      <c r="Y57" s="319">
        <v>357058.85</v>
      </c>
      <c r="Z57" s="319">
        <v>45532.18</v>
      </c>
      <c r="AA57"/>
      <c r="AB57"/>
      <c r="AC57"/>
      <c r="AD57"/>
    </row>
    <row r="58" spans="1:30" x14ac:dyDescent="0.25">
      <c r="A58" t="s">
        <v>3035</v>
      </c>
      <c r="B58" s="319">
        <v>109402.04</v>
      </c>
      <c r="C58" s="319">
        <v>3000</v>
      </c>
      <c r="D58" s="319">
        <v>39987.65</v>
      </c>
      <c r="E58"/>
      <c r="F58" s="319">
        <v>3</v>
      </c>
      <c r="G58" s="319">
        <v>397245.6</v>
      </c>
      <c r="H58" s="319">
        <v>0</v>
      </c>
      <c r="I58" s="319">
        <v>28459.27</v>
      </c>
      <c r="J58"/>
      <c r="K58" s="319">
        <v>442.35</v>
      </c>
      <c r="L58"/>
      <c r="M58"/>
      <c r="N58" s="319">
        <v>-1623847.03</v>
      </c>
      <c r="O58" s="319">
        <v>2075132.5</v>
      </c>
      <c r="P58" s="319">
        <v>508741.73</v>
      </c>
      <c r="Q58" s="319">
        <v>107600</v>
      </c>
      <c r="R58" s="319">
        <v>142.16999999999999</v>
      </c>
      <c r="S58" s="319">
        <v>660827.19999999995</v>
      </c>
      <c r="T58" s="319">
        <v>2400</v>
      </c>
      <c r="U58" s="319">
        <v>883808.2</v>
      </c>
      <c r="V58"/>
      <c r="W58" s="319">
        <v>640</v>
      </c>
      <c r="X58" s="319">
        <v>1764</v>
      </c>
      <c r="Y58" s="319">
        <v>242043.04</v>
      </c>
      <c r="Z58" s="319">
        <v>73412.66</v>
      </c>
      <c r="AA58"/>
      <c r="AB58"/>
      <c r="AC58" s="319">
        <v>8592</v>
      </c>
      <c r="AD58"/>
    </row>
    <row r="59" spans="1:30" ht="12" customHeight="1" x14ac:dyDescent="0.25">
      <c r="A59" t="s">
        <v>3036</v>
      </c>
      <c r="B59" s="319">
        <v>610200.43000000005</v>
      </c>
      <c r="C59" s="319">
        <v>26875</v>
      </c>
      <c r="D59" s="319">
        <v>25305.200000000001</v>
      </c>
      <c r="E59"/>
      <c r="F59" s="319">
        <v>329372.21999999997</v>
      </c>
      <c r="G59" s="319">
        <v>163536.65</v>
      </c>
      <c r="H59" s="319">
        <v>0</v>
      </c>
      <c r="I59" s="319">
        <v>28161.67</v>
      </c>
      <c r="J59"/>
      <c r="K59" s="319">
        <v>955.14</v>
      </c>
      <c r="L59"/>
      <c r="M59"/>
      <c r="N59" s="319">
        <v>-2126125.9300000002</v>
      </c>
      <c r="O59" s="319">
        <v>3409443.43</v>
      </c>
      <c r="P59" s="319">
        <v>624320.04</v>
      </c>
      <c r="Q59"/>
      <c r="R59" s="319">
        <v>930.98</v>
      </c>
      <c r="S59" s="319">
        <v>1205429</v>
      </c>
      <c r="T59"/>
      <c r="U59" s="319">
        <v>1486380</v>
      </c>
      <c r="V59"/>
      <c r="W59" s="319">
        <v>1540</v>
      </c>
      <c r="X59" s="319">
        <v>2360</v>
      </c>
      <c r="Y59" s="319">
        <v>323628.75</v>
      </c>
      <c r="Z59" s="319">
        <v>124916.08</v>
      </c>
      <c r="AA59"/>
      <c r="AB59"/>
      <c r="AC59" s="319">
        <v>49000</v>
      </c>
      <c r="AD59"/>
    </row>
    <row r="60" spans="1:30" x14ac:dyDescent="0.25">
      <c r="A60" t="s">
        <v>3015</v>
      </c>
      <c r="B60" s="319">
        <v>302828.84000000003</v>
      </c>
      <c r="C60" s="319">
        <v>0</v>
      </c>
      <c r="D60" s="319">
        <v>54074.7</v>
      </c>
      <c r="E60"/>
      <c r="F60" s="319">
        <v>77543.95</v>
      </c>
      <c r="G60" s="319">
        <v>137413.42000000001</v>
      </c>
      <c r="H60"/>
      <c r="I60"/>
      <c r="J60"/>
      <c r="K60" s="319">
        <v>466.54</v>
      </c>
      <c r="L60"/>
      <c r="M60"/>
      <c r="N60" s="319">
        <v>115883.67</v>
      </c>
      <c r="O60" s="319">
        <v>280935.62</v>
      </c>
      <c r="P60" s="319">
        <v>785195.41</v>
      </c>
      <c r="Q60" s="319">
        <v>249074</v>
      </c>
      <c r="R60" s="319">
        <v>165.31</v>
      </c>
      <c r="S60" s="319">
        <v>1148762</v>
      </c>
      <c r="T60"/>
      <c r="U60" s="319">
        <v>1507371.16</v>
      </c>
      <c r="V60"/>
      <c r="W60" s="319">
        <v>1712</v>
      </c>
      <c r="X60"/>
      <c r="Y60" s="319">
        <v>460129.66</v>
      </c>
      <c r="Z60" s="319">
        <v>34908.82</v>
      </c>
      <c r="AA60"/>
      <c r="AB60"/>
      <c r="AC60" s="319">
        <v>4500</v>
      </c>
      <c r="AD60"/>
    </row>
    <row r="61" spans="1:30" x14ac:dyDescent="0.25">
      <c r="A61" t="s">
        <v>3016</v>
      </c>
      <c r="B61" s="319">
        <v>1308451.79</v>
      </c>
      <c r="C61" s="319">
        <v>0</v>
      </c>
      <c r="D61" s="319">
        <v>4757.46</v>
      </c>
      <c r="E61"/>
      <c r="F61" s="319">
        <v>240937.51</v>
      </c>
      <c r="G61" s="319">
        <v>-34695.96</v>
      </c>
      <c r="H61"/>
      <c r="I61"/>
      <c r="J61"/>
      <c r="K61"/>
      <c r="L61"/>
      <c r="M61"/>
      <c r="N61" s="319">
        <v>908114.57</v>
      </c>
      <c r="O61" s="319">
        <v>179132.84</v>
      </c>
      <c r="P61" s="319">
        <v>862179.31</v>
      </c>
      <c r="Q61" s="319">
        <v>217000</v>
      </c>
      <c r="R61" s="319">
        <v>866.53</v>
      </c>
      <c r="S61" s="319">
        <v>1748040</v>
      </c>
      <c r="T61"/>
      <c r="U61" s="319">
        <v>2053369</v>
      </c>
      <c r="V61"/>
      <c r="W61"/>
      <c r="X61" s="319">
        <v>2140</v>
      </c>
      <c r="Y61" s="319">
        <v>234599.97</v>
      </c>
      <c r="Z61" s="319">
        <v>105773.48</v>
      </c>
      <c r="AA61"/>
      <c r="AB61"/>
      <c r="AC61"/>
      <c r="AD61"/>
    </row>
    <row r="62" spans="1:30" x14ac:dyDescent="0.25">
      <c r="A62" t="s">
        <v>3017</v>
      </c>
      <c r="B62" s="319">
        <v>186741.5</v>
      </c>
      <c r="C62" s="319">
        <v>0</v>
      </c>
      <c r="D62" s="319">
        <v>3698.79</v>
      </c>
      <c r="E62"/>
      <c r="F62" s="319">
        <v>261717.02</v>
      </c>
      <c r="G62" s="319">
        <v>239942.52</v>
      </c>
      <c r="H62"/>
      <c r="I62"/>
      <c r="J62"/>
      <c r="K62" s="319">
        <v>3606</v>
      </c>
      <c r="L62"/>
      <c r="M62"/>
      <c r="N62" s="319">
        <v>-1919228.81</v>
      </c>
      <c r="O62" s="319">
        <v>2768470.84</v>
      </c>
      <c r="P62" s="319">
        <v>813008.26</v>
      </c>
      <c r="Q62" s="319">
        <v>82300</v>
      </c>
      <c r="R62" s="319">
        <v>375.09</v>
      </c>
      <c r="S62" s="319">
        <v>1064920</v>
      </c>
      <c r="T62"/>
      <c r="U62" s="319">
        <v>1526440</v>
      </c>
      <c r="V62"/>
      <c r="W62" s="319">
        <v>1580</v>
      </c>
      <c r="X62"/>
      <c r="Y62" s="319">
        <v>471388.78</v>
      </c>
      <c r="Z62" s="319">
        <v>121942.77</v>
      </c>
      <c r="AA62"/>
      <c r="AB62"/>
      <c r="AC62"/>
      <c r="AD62"/>
    </row>
    <row r="63" spans="1:30" x14ac:dyDescent="0.25">
      <c r="A63" t="s">
        <v>3018</v>
      </c>
      <c r="B63" s="319">
        <v>436881.94</v>
      </c>
      <c r="C63" s="319">
        <v>0</v>
      </c>
      <c r="D63" s="319">
        <v>60462.31</v>
      </c>
      <c r="E63"/>
      <c r="F63" s="319">
        <v>311355.09999999998</v>
      </c>
      <c r="G63" s="319">
        <v>178369.96</v>
      </c>
      <c r="H63"/>
      <c r="I63"/>
      <c r="J63"/>
      <c r="K63"/>
      <c r="L63"/>
      <c r="M63"/>
      <c r="N63" s="319">
        <v>-919387</v>
      </c>
      <c r="O63" s="319">
        <v>2027508.56</v>
      </c>
      <c r="P63" s="319">
        <v>1263586.8700000001</v>
      </c>
      <c r="Q63" s="319">
        <v>415635</v>
      </c>
      <c r="R63" s="319">
        <v>753.95</v>
      </c>
      <c r="S63" s="319">
        <v>1252160</v>
      </c>
      <c r="T63"/>
      <c r="U63" s="319">
        <v>1901925</v>
      </c>
      <c r="V63"/>
      <c r="W63" s="319">
        <v>10308</v>
      </c>
      <c r="X63"/>
      <c r="Y63" s="319">
        <v>982780.36</v>
      </c>
      <c r="Z63" s="319">
        <v>108174.71</v>
      </c>
      <c r="AA63"/>
      <c r="AB63"/>
      <c r="AC63" s="319">
        <v>50000</v>
      </c>
      <c r="AD63"/>
    </row>
    <row r="64" spans="1:30" x14ac:dyDescent="0.25">
      <c r="A64" t="s">
        <v>3019</v>
      </c>
      <c r="B64" s="319">
        <v>1116343.02</v>
      </c>
      <c r="C64" s="319">
        <v>0</v>
      </c>
      <c r="D64" s="319">
        <v>18726.57</v>
      </c>
      <c r="E64"/>
      <c r="F64" s="319">
        <v>623302.44999999995</v>
      </c>
      <c r="G64" s="319">
        <v>212994.22</v>
      </c>
      <c r="H64"/>
      <c r="I64"/>
      <c r="J64"/>
      <c r="K64"/>
      <c r="L64"/>
      <c r="M64"/>
      <c r="N64" s="319">
        <v>1119730.97</v>
      </c>
      <c r="O64" s="319">
        <v>179132.84</v>
      </c>
      <c r="P64" s="319">
        <v>1934359.11</v>
      </c>
      <c r="Q64" s="319">
        <v>90000</v>
      </c>
      <c r="R64" s="319">
        <v>1203.21</v>
      </c>
      <c r="S64" s="319">
        <v>486586.55</v>
      </c>
      <c r="T64" s="319">
        <v>18162.95</v>
      </c>
      <c r="U64" s="319">
        <v>869252.43</v>
      </c>
      <c r="V64"/>
      <c r="W64" s="319">
        <v>45416</v>
      </c>
      <c r="X64" s="319">
        <v>3020</v>
      </c>
      <c r="Y64" s="319">
        <v>844120.43</v>
      </c>
      <c r="Z64" s="319">
        <v>96000.51</v>
      </c>
      <c r="AA64"/>
      <c r="AB64"/>
      <c r="AC64"/>
      <c r="AD64"/>
    </row>
    <row r="65" spans="1:30" x14ac:dyDescent="0.25">
      <c r="A65" t="s">
        <v>3020</v>
      </c>
      <c r="B65" s="319">
        <v>1118202.93</v>
      </c>
      <c r="C65" s="319">
        <v>40661.599999999999</v>
      </c>
      <c r="D65" s="319">
        <v>100476.65</v>
      </c>
      <c r="E65"/>
      <c r="F65" s="319">
        <v>1629472</v>
      </c>
      <c r="G65" s="319">
        <v>239134.91</v>
      </c>
      <c r="H65" s="319">
        <v>0</v>
      </c>
      <c r="I65" s="319">
        <v>0</v>
      </c>
      <c r="J65"/>
      <c r="K65" s="319">
        <v>0</v>
      </c>
      <c r="L65"/>
      <c r="M65"/>
      <c r="N65" s="319">
        <v>-139558.35</v>
      </c>
      <c r="O65" s="319">
        <v>2752937.45</v>
      </c>
      <c r="P65" s="319">
        <v>1014582.95</v>
      </c>
      <c r="Q65" s="319">
        <v>565610</v>
      </c>
      <c r="R65" s="319">
        <v>516.64</v>
      </c>
      <c r="S65" s="319">
        <v>1582935</v>
      </c>
      <c r="T65" s="319">
        <v>96350</v>
      </c>
      <c r="U65" s="319">
        <v>1874691</v>
      </c>
      <c r="V65"/>
      <c r="W65" s="319">
        <v>1440</v>
      </c>
      <c r="X65" s="319">
        <v>2460</v>
      </c>
      <c r="Y65" s="319">
        <v>657993.92000000004</v>
      </c>
      <c r="Z65" s="319">
        <v>208836.73</v>
      </c>
      <c r="AA65"/>
      <c r="AB65"/>
      <c r="AC65" s="319">
        <v>3.95</v>
      </c>
      <c r="AD65"/>
    </row>
    <row r="66" spans="1:30" x14ac:dyDescent="0.25">
      <c r="A66" t="s">
        <v>3021</v>
      </c>
      <c r="B66" s="319">
        <v>845423.29</v>
      </c>
      <c r="C66" s="319">
        <v>4800</v>
      </c>
      <c r="D66" s="319">
        <v>55621.62</v>
      </c>
      <c r="E66"/>
      <c r="F66" s="319">
        <v>679629.73</v>
      </c>
      <c r="G66" s="319">
        <v>1177415.6499999999</v>
      </c>
      <c r="H66" s="319">
        <v>0</v>
      </c>
      <c r="I66" s="319">
        <v>0</v>
      </c>
      <c r="J66"/>
      <c r="K66" s="319">
        <v>4709.5</v>
      </c>
      <c r="L66"/>
      <c r="M66"/>
      <c r="N66" s="319">
        <v>-617694.13</v>
      </c>
      <c r="O66" s="319">
        <v>3437556.74</v>
      </c>
      <c r="P66" s="319">
        <v>714288.76</v>
      </c>
      <c r="Q66" s="319">
        <v>126732</v>
      </c>
      <c r="R66" s="319">
        <v>589.58000000000004</v>
      </c>
      <c r="S66" s="319">
        <v>1405165.33</v>
      </c>
      <c r="T66" s="319">
        <v>119100</v>
      </c>
      <c r="U66" s="319">
        <v>1692214.83</v>
      </c>
      <c r="V66"/>
      <c r="W66" s="319">
        <v>800</v>
      </c>
      <c r="X66" s="319">
        <v>1080</v>
      </c>
      <c r="Y66" s="319">
        <v>277519.07</v>
      </c>
      <c r="Z66" s="319">
        <v>455943.59</v>
      </c>
      <c r="AA66"/>
      <c r="AB66"/>
      <c r="AC66"/>
      <c r="AD66"/>
    </row>
    <row r="67" spans="1:30" x14ac:dyDescent="0.25">
      <c r="A67" t="s">
        <v>3022</v>
      </c>
      <c r="B67" s="319">
        <v>1067676.8999999999</v>
      </c>
      <c r="C67" s="319">
        <v>0</v>
      </c>
      <c r="D67" s="319">
        <v>48054.41</v>
      </c>
      <c r="E67"/>
      <c r="F67" s="319">
        <v>1344106.07</v>
      </c>
      <c r="G67" s="319">
        <v>251712.24</v>
      </c>
      <c r="H67" s="319">
        <v>0</v>
      </c>
      <c r="I67" s="319">
        <v>0</v>
      </c>
      <c r="J67"/>
      <c r="K67" s="319">
        <v>12376</v>
      </c>
      <c r="L67"/>
      <c r="M67"/>
      <c r="N67" s="319">
        <v>1634176.38</v>
      </c>
      <c r="O67" s="319">
        <v>785641.8</v>
      </c>
      <c r="P67" s="319">
        <v>970689.47</v>
      </c>
      <c r="Q67" s="319">
        <v>330192</v>
      </c>
      <c r="R67" s="319">
        <v>886.3</v>
      </c>
      <c r="S67" s="319">
        <v>1342780.8</v>
      </c>
      <c r="T67" s="319">
        <v>120290</v>
      </c>
      <c r="U67" s="319">
        <v>1713141.8</v>
      </c>
      <c r="V67"/>
      <c r="W67" s="319">
        <v>19692</v>
      </c>
      <c r="X67" s="319">
        <v>3400</v>
      </c>
      <c r="Y67" s="319">
        <v>601722.91</v>
      </c>
      <c r="Z67" s="319">
        <v>147526.42000000001</v>
      </c>
      <c r="AA67"/>
      <c r="AB67"/>
      <c r="AC67"/>
      <c r="AD67"/>
    </row>
    <row r="68" spans="1:30" x14ac:dyDescent="0.25">
      <c r="A68" t="s">
        <v>3023</v>
      </c>
      <c r="B68" s="319">
        <v>1792976.28</v>
      </c>
      <c r="C68" s="319">
        <v>0</v>
      </c>
      <c r="D68" s="319">
        <v>31000</v>
      </c>
      <c r="E68"/>
      <c r="F68" s="319">
        <v>403746.96</v>
      </c>
      <c r="G68" s="319">
        <v>171145.48</v>
      </c>
      <c r="H68" s="319">
        <v>486</v>
      </c>
      <c r="I68" s="319">
        <v>5812.73</v>
      </c>
      <c r="J68"/>
      <c r="K68" s="319">
        <v>3994.54</v>
      </c>
      <c r="L68"/>
      <c r="M68"/>
      <c r="N68" s="319">
        <v>-1319647.23</v>
      </c>
      <c r="O68" s="319">
        <v>2929218.73</v>
      </c>
      <c r="P68" s="319">
        <v>2989258.58</v>
      </c>
      <c r="Q68"/>
      <c r="R68" s="319">
        <v>1506.02</v>
      </c>
      <c r="S68" s="319">
        <v>1394083.3</v>
      </c>
      <c r="T68"/>
      <c r="U68" s="319">
        <v>2504207.2999999998</v>
      </c>
      <c r="V68"/>
      <c r="W68" s="319">
        <v>10110</v>
      </c>
      <c r="X68" s="319">
        <v>2100</v>
      </c>
      <c r="Y68" s="319">
        <v>621305.9</v>
      </c>
      <c r="Z68" s="319">
        <v>407285.75</v>
      </c>
      <c r="AA68"/>
      <c r="AB68"/>
      <c r="AC68" s="319">
        <v>60835</v>
      </c>
      <c r="AD68"/>
    </row>
    <row r="69" spans="1:30" x14ac:dyDescent="0.25">
      <c r="A69" t="s">
        <v>3024</v>
      </c>
      <c r="B69" s="319">
        <v>882710.34</v>
      </c>
      <c r="C69" s="319">
        <v>0</v>
      </c>
      <c r="D69" s="319">
        <v>37371.040000000001</v>
      </c>
      <c r="E69"/>
      <c r="F69" s="319">
        <v>1579542.27</v>
      </c>
      <c r="G69" s="319">
        <v>110497.32</v>
      </c>
      <c r="H69"/>
      <c r="I69"/>
      <c r="J69"/>
      <c r="K69" s="319">
        <v>-49331.57</v>
      </c>
      <c r="L69"/>
      <c r="M69"/>
      <c r="N69" s="319">
        <v>1649415.49</v>
      </c>
      <c r="O69" s="319">
        <v>574529.34</v>
      </c>
      <c r="P69" s="319">
        <v>1747195.86</v>
      </c>
      <c r="Q69"/>
      <c r="R69" s="319">
        <v>585.62</v>
      </c>
      <c r="S69" s="319">
        <v>763867.3</v>
      </c>
      <c r="T69"/>
      <c r="U69" s="319">
        <v>1080255.3</v>
      </c>
      <c r="V69"/>
      <c r="W69" s="319">
        <v>480</v>
      </c>
      <c r="X69" s="319">
        <v>2868</v>
      </c>
      <c r="Y69" s="319">
        <v>774465.65</v>
      </c>
      <c r="Z69" s="319">
        <v>189444.37</v>
      </c>
      <c r="AA69"/>
      <c r="AB69"/>
      <c r="AC69" s="319">
        <v>28627.75</v>
      </c>
      <c r="AD69"/>
    </row>
    <row r="70" spans="1:30" x14ac:dyDescent="0.25">
      <c r="A70" t="s">
        <v>3025</v>
      </c>
      <c r="B70" s="319">
        <v>889266.99</v>
      </c>
      <c r="C70" s="319">
        <v>0</v>
      </c>
      <c r="D70" s="319">
        <v>18388.400000000001</v>
      </c>
      <c r="E70"/>
      <c r="F70" s="319">
        <v>128918.88</v>
      </c>
      <c r="G70" s="319">
        <v>312630.78999999998</v>
      </c>
      <c r="H70"/>
      <c r="I70"/>
      <c r="J70"/>
      <c r="K70" s="319">
        <v>4565</v>
      </c>
      <c r="L70"/>
      <c r="M70"/>
      <c r="N70" s="319">
        <v>-1476240.9</v>
      </c>
      <c r="O70" s="319">
        <v>2183187.2799999998</v>
      </c>
      <c r="P70" s="319">
        <v>2610817.7599999998</v>
      </c>
      <c r="Q70"/>
      <c r="R70" s="319">
        <v>783.48</v>
      </c>
      <c r="S70" s="319">
        <v>1909286</v>
      </c>
      <c r="T70"/>
      <c r="U70" s="319">
        <v>2558939.5699999998</v>
      </c>
      <c r="V70"/>
      <c r="W70" s="319">
        <v>4096.5</v>
      </c>
      <c r="X70" s="319">
        <v>4800</v>
      </c>
      <c r="Y70" s="319">
        <v>1085715.2</v>
      </c>
      <c r="Z70" s="319">
        <v>122732.12</v>
      </c>
      <c r="AA70"/>
      <c r="AB70"/>
      <c r="AC70" s="319">
        <v>106910.17</v>
      </c>
      <c r="AD70"/>
    </row>
    <row r="71" spans="1:30" x14ac:dyDescent="0.25">
      <c r="A71" t="s">
        <v>3026</v>
      </c>
      <c r="B71" s="319">
        <v>2294111.7799999998</v>
      </c>
      <c r="C71" s="319">
        <v>0</v>
      </c>
      <c r="D71" s="319">
        <v>24857</v>
      </c>
      <c r="E71"/>
      <c r="F71" s="319">
        <v>1403011.62</v>
      </c>
      <c r="G71" s="319">
        <v>97104.72</v>
      </c>
      <c r="H71"/>
      <c r="I71" s="319">
        <v>15680</v>
      </c>
      <c r="J71"/>
      <c r="K71" s="319">
        <v>-1884.5</v>
      </c>
      <c r="L71"/>
      <c r="M71"/>
      <c r="N71" s="319">
        <v>1836857.41</v>
      </c>
      <c r="O71" s="319">
        <v>1562778.07</v>
      </c>
      <c r="P71" s="319">
        <v>2131527.84</v>
      </c>
      <c r="Q71"/>
      <c r="R71" s="319">
        <v>2466.02</v>
      </c>
      <c r="S71" s="319">
        <v>976283.7</v>
      </c>
      <c r="T71"/>
      <c r="U71" s="319">
        <v>1555320.7</v>
      </c>
      <c r="V71"/>
      <c r="W71" s="319">
        <v>9360.5</v>
      </c>
      <c r="X71" s="319">
        <v>11704</v>
      </c>
      <c r="Y71" s="319">
        <v>819607.52</v>
      </c>
      <c r="Z71" s="319">
        <v>230152.7</v>
      </c>
      <c r="AA71"/>
      <c r="AB71"/>
      <c r="AC71" s="319">
        <v>78478</v>
      </c>
      <c r="AD71"/>
    </row>
    <row r="72" spans="1:30" x14ac:dyDescent="0.25">
      <c r="A72" t="s">
        <v>3027</v>
      </c>
      <c r="B72" s="319">
        <v>2170689.0699999998</v>
      </c>
      <c r="C72" s="319">
        <v>0</v>
      </c>
      <c r="D72" s="319">
        <v>8000</v>
      </c>
      <c r="E72"/>
      <c r="F72" s="319">
        <v>1929533.94</v>
      </c>
      <c r="G72" s="319">
        <v>668000.59</v>
      </c>
      <c r="H72"/>
      <c r="I72"/>
      <c r="J72" s="319">
        <v>13000</v>
      </c>
      <c r="K72" s="319">
        <v>2292</v>
      </c>
      <c r="L72"/>
      <c r="M72"/>
      <c r="N72" s="319">
        <v>1922613.26</v>
      </c>
      <c r="O72" s="319">
        <v>1881658.83</v>
      </c>
      <c r="P72" s="319">
        <v>3483524.85</v>
      </c>
      <c r="Q72"/>
      <c r="R72" s="319">
        <v>1842.84</v>
      </c>
      <c r="S72" s="319">
        <v>2454519.2999999998</v>
      </c>
      <c r="T72"/>
      <c r="U72" s="319">
        <v>3345933.3</v>
      </c>
      <c r="V72"/>
      <c r="W72" s="319">
        <v>6257</v>
      </c>
      <c r="X72" s="319">
        <v>14420</v>
      </c>
      <c r="Y72" s="319">
        <v>1176889.9099999999</v>
      </c>
      <c r="Z72" s="319">
        <v>298856.27</v>
      </c>
      <c r="AA72"/>
      <c r="AB72"/>
      <c r="AC72" s="319">
        <v>140871</v>
      </c>
      <c r="AD72"/>
    </row>
    <row r="73" spans="1:30" x14ac:dyDescent="0.25">
      <c r="A73" t="s">
        <v>3028</v>
      </c>
      <c r="B73" s="319">
        <v>1130326.83</v>
      </c>
      <c r="C73" s="319">
        <v>0</v>
      </c>
      <c r="D73" s="319">
        <v>79303.56</v>
      </c>
      <c r="E73"/>
      <c r="F73" s="319">
        <v>192481.44</v>
      </c>
      <c r="G73" s="319">
        <v>184597.95</v>
      </c>
      <c r="H73"/>
      <c r="I73"/>
      <c r="J73"/>
      <c r="K73" s="319">
        <v>1897</v>
      </c>
      <c r="L73"/>
      <c r="M73"/>
      <c r="N73" s="319">
        <v>-218266.68</v>
      </c>
      <c r="O73" s="319">
        <v>1497958.46</v>
      </c>
      <c r="P73" s="319">
        <v>1359768.2</v>
      </c>
      <c r="Q73"/>
      <c r="R73" s="319">
        <v>2852.45</v>
      </c>
      <c r="S73" s="319">
        <v>999861.7</v>
      </c>
      <c r="T73"/>
      <c r="U73" s="319">
        <v>1233605.7</v>
      </c>
      <c r="V73"/>
      <c r="W73" s="319">
        <v>8928.5</v>
      </c>
      <c r="X73" s="319">
        <v>7144</v>
      </c>
      <c r="Y73" s="319">
        <v>584208.02</v>
      </c>
      <c r="Z73" s="319">
        <v>200628.63</v>
      </c>
      <c r="AA73"/>
      <c r="AB73"/>
      <c r="AC73" s="319">
        <v>22846.5</v>
      </c>
      <c r="AD73"/>
    </row>
    <row r="74" spans="1:30" x14ac:dyDescent="0.25">
      <c r="A74" t="s">
        <v>3029</v>
      </c>
      <c r="B74" s="319">
        <v>599328.92000000004</v>
      </c>
      <c r="C74" s="319">
        <v>0</v>
      </c>
      <c r="D74" s="319">
        <v>-16312.73</v>
      </c>
      <c r="E74"/>
      <c r="F74" s="319">
        <v>1147169.78</v>
      </c>
      <c r="G74" s="319">
        <v>195218.49</v>
      </c>
      <c r="H74" s="319">
        <v>162</v>
      </c>
      <c r="I74" s="319">
        <v>-1892.19</v>
      </c>
      <c r="J74"/>
      <c r="K74" s="319">
        <v>24507.27</v>
      </c>
      <c r="L74"/>
      <c r="M74"/>
      <c r="N74" s="319">
        <v>-732805.13</v>
      </c>
      <c r="O74" s="319">
        <v>2412599.04</v>
      </c>
      <c r="P74" s="319">
        <v>1448739.91</v>
      </c>
      <c r="Q74"/>
      <c r="R74" s="319">
        <v>510.12</v>
      </c>
      <c r="S74" s="319">
        <v>662048.80000000005</v>
      </c>
      <c r="T74"/>
      <c r="U74" s="319">
        <v>1160537.72</v>
      </c>
      <c r="V74"/>
      <c r="W74" s="319">
        <v>2608.5</v>
      </c>
      <c r="X74" s="319">
        <v>7084</v>
      </c>
      <c r="Y74" s="319">
        <v>543651.1</v>
      </c>
      <c r="Z74" s="319">
        <v>138874.29</v>
      </c>
      <c r="AA74"/>
      <c r="AB74"/>
      <c r="AC74" s="319">
        <v>35709.75</v>
      </c>
      <c r="AD74"/>
    </row>
    <row r="75" spans="1:30" x14ac:dyDescent="0.25">
      <c r="A75" t="s">
        <v>3030</v>
      </c>
      <c r="B75" s="319">
        <v>833464.82</v>
      </c>
      <c r="C75" s="319">
        <v>41394.06</v>
      </c>
      <c r="D75" s="319">
        <v>30825</v>
      </c>
      <c r="E75"/>
      <c r="F75" s="319">
        <v>841180.62</v>
      </c>
      <c r="G75" s="319">
        <v>1767268.34</v>
      </c>
      <c r="H75" s="319">
        <v>25000</v>
      </c>
      <c r="I75" s="319">
        <v>17061.3</v>
      </c>
      <c r="J75"/>
      <c r="K75" s="319">
        <v>2046.44</v>
      </c>
      <c r="L75"/>
      <c r="M75"/>
      <c r="N75" s="319">
        <v>916724.83</v>
      </c>
      <c r="O75" s="319">
        <v>2174520.91</v>
      </c>
      <c r="P75" s="319">
        <v>2026625.76</v>
      </c>
      <c r="Q75" s="319">
        <v>355300</v>
      </c>
      <c r="R75" s="319">
        <v>654.08000000000004</v>
      </c>
      <c r="S75" s="319">
        <v>1388069.3</v>
      </c>
      <c r="T75"/>
      <c r="U75" s="319">
        <v>1921275.3</v>
      </c>
      <c r="V75"/>
      <c r="W75" s="319">
        <v>768</v>
      </c>
      <c r="X75"/>
      <c r="Y75" s="319">
        <v>942901.5</v>
      </c>
      <c r="Z75" s="319">
        <v>446098.07</v>
      </c>
      <c r="AA75"/>
      <c r="AB75"/>
      <c r="AC75" s="319">
        <v>80826.91</v>
      </c>
      <c r="AD75"/>
    </row>
    <row r="76" spans="1:30" x14ac:dyDescent="0.25">
      <c r="A76" t="s">
        <v>3031</v>
      </c>
      <c r="B76" s="319">
        <v>931307.65</v>
      </c>
      <c r="C76" s="319">
        <v>39521.25</v>
      </c>
      <c r="D76" s="319">
        <v>80459.17</v>
      </c>
      <c r="E76"/>
      <c r="F76" s="319">
        <v>1178455.44</v>
      </c>
      <c r="G76" s="319">
        <v>985686.62</v>
      </c>
      <c r="H76"/>
      <c r="I76" s="319">
        <v>64701</v>
      </c>
      <c r="J76"/>
      <c r="K76" s="319">
        <v>156884.82999999999</v>
      </c>
      <c r="L76"/>
      <c r="M76"/>
      <c r="N76" s="319">
        <v>387091.95</v>
      </c>
      <c r="O76" s="319">
        <v>2426315.1</v>
      </c>
      <c r="P76" s="319">
        <v>2081207.83</v>
      </c>
      <c r="Q76" s="319">
        <v>345000</v>
      </c>
      <c r="R76" s="319">
        <v>953.94</v>
      </c>
      <c r="S76" s="319">
        <v>1347676.23</v>
      </c>
      <c r="T76"/>
      <c r="U76" s="319">
        <v>2103078.3199999998</v>
      </c>
      <c r="V76"/>
      <c r="W76" s="319">
        <v>23218</v>
      </c>
      <c r="X76" s="319">
        <v>2552</v>
      </c>
      <c r="Y76" s="319">
        <v>933731.24</v>
      </c>
      <c r="Z76" s="319">
        <v>421654.69</v>
      </c>
      <c r="AA76"/>
      <c r="AB76"/>
      <c r="AC76" s="319">
        <v>110166.5</v>
      </c>
      <c r="AD76"/>
    </row>
    <row r="77" spans="1:30" x14ac:dyDescent="0.25">
      <c r="A77" t="s">
        <v>3032</v>
      </c>
      <c r="B77" s="319">
        <v>530402.22</v>
      </c>
      <c r="C77" s="319">
        <v>155231.41</v>
      </c>
      <c r="D77" s="319">
        <v>4444.2700000000004</v>
      </c>
      <c r="E77"/>
      <c r="F77" s="319">
        <v>121628.41</v>
      </c>
      <c r="G77" s="319">
        <v>268729.42</v>
      </c>
      <c r="H77"/>
      <c r="I77" s="319">
        <v>9100</v>
      </c>
      <c r="J77"/>
      <c r="K77" s="319">
        <v>5735.62</v>
      </c>
      <c r="L77"/>
      <c r="M77"/>
      <c r="N77" s="319">
        <v>-550510.43000000005</v>
      </c>
      <c r="O77" s="319">
        <v>1120243.3</v>
      </c>
      <c r="P77" s="319">
        <v>1233452.68</v>
      </c>
      <c r="Q77" s="319">
        <v>40000</v>
      </c>
      <c r="R77" s="319">
        <v>335.4</v>
      </c>
      <c r="S77" s="319">
        <v>592566.1</v>
      </c>
      <c r="T77"/>
      <c r="U77" s="319">
        <v>892137.1</v>
      </c>
      <c r="V77"/>
      <c r="W77" s="319">
        <v>4984</v>
      </c>
      <c r="X77" s="319">
        <v>688</v>
      </c>
      <c r="Y77" s="319">
        <v>336842.84</v>
      </c>
      <c r="Z77" s="319">
        <v>114257.2</v>
      </c>
      <c r="AA77"/>
      <c r="AB77"/>
      <c r="AC77" s="319">
        <v>21577.8</v>
      </c>
      <c r="AD77"/>
    </row>
    <row r="78" spans="1:30" x14ac:dyDescent="0.25">
      <c r="A78" t="s">
        <v>3033</v>
      </c>
      <c r="B78" s="319">
        <v>687922.75</v>
      </c>
      <c r="C78" s="319">
        <v>136485.48000000001</v>
      </c>
      <c r="D78" s="319">
        <v>28260.560000000001</v>
      </c>
      <c r="E78"/>
      <c r="F78" s="319">
        <v>1046756.03</v>
      </c>
      <c r="G78" s="319">
        <v>475639.73</v>
      </c>
      <c r="H78"/>
      <c r="I78" s="319">
        <v>45332.46</v>
      </c>
      <c r="J78"/>
      <c r="K78" s="319">
        <v>36799.24</v>
      </c>
      <c r="L78"/>
      <c r="M78"/>
      <c r="N78" s="319">
        <v>-889486.76</v>
      </c>
      <c r="O78" s="319">
        <v>2732486.08</v>
      </c>
      <c r="P78" s="319">
        <v>1650593.74</v>
      </c>
      <c r="Q78" s="319">
        <v>229200</v>
      </c>
      <c r="R78" s="319">
        <v>509.38</v>
      </c>
      <c r="S78" s="319">
        <v>1211797.3</v>
      </c>
      <c r="T78"/>
      <c r="U78" s="319">
        <v>1746910.3</v>
      </c>
      <c r="V78"/>
      <c r="W78" s="319">
        <v>3070</v>
      </c>
      <c r="X78" s="319">
        <v>2844</v>
      </c>
      <c r="Y78" s="319">
        <v>645355.67000000004</v>
      </c>
      <c r="Z78" s="319">
        <v>210069.39</v>
      </c>
      <c r="AA78"/>
      <c r="AB78"/>
      <c r="AC78" s="319">
        <v>33917.53</v>
      </c>
      <c r="AD78"/>
    </row>
    <row r="79" spans="1:30" x14ac:dyDescent="0.25">
      <c r="A79" t="s">
        <v>3034</v>
      </c>
      <c r="B79" s="319">
        <v>875816.37</v>
      </c>
      <c r="C79" s="319">
        <v>45393</v>
      </c>
      <c r="D79" s="319">
        <v>13500</v>
      </c>
      <c r="E79"/>
      <c r="F79" s="319">
        <v>1859309.03</v>
      </c>
      <c r="G79" s="319">
        <v>331409.65999999997</v>
      </c>
      <c r="H79"/>
      <c r="I79" s="319">
        <v>13580</v>
      </c>
      <c r="J79"/>
      <c r="K79" s="319">
        <v>-594577.4</v>
      </c>
      <c r="L79"/>
      <c r="M79"/>
      <c r="N79" s="319">
        <v>484157</v>
      </c>
      <c r="O79" s="319">
        <v>3283107.89</v>
      </c>
      <c r="P79" s="319">
        <v>1835266.21</v>
      </c>
      <c r="Q79" s="319">
        <v>3000</v>
      </c>
      <c r="R79" s="319">
        <v>1937.74</v>
      </c>
      <c r="S79" s="319">
        <v>1040202.8</v>
      </c>
      <c r="T79"/>
      <c r="U79" s="319">
        <v>1555438.5</v>
      </c>
      <c r="V79"/>
      <c r="W79" s="319">
        <v>3040</v>
      </c>
      <c r="X79" s="319">
        <v>14418</v>
      </c>
      <c r="Y79" s="319">
        <v>864180.41</v>
      </c>
      <c r="Z79" s="319">
        <v>221559.97</v>
      </c>
      <c r="AA79"/>
      <c r="AB79"/>
      <c r="AC79" s="319">
        <v>282609.3</v>
      </c>
      <c r="AD79"/>
    </row>
    <row r="80" spans="1:30" x14ac:dyDescent="0.25">
      <c r="A80" t="s">
        <v>3037</v>
      </c>
      <c r="B80" s="319">
        <v>1595960.62</v>
      </c>
      <c r="C80" s="319">
        <v>20637</v>
      </c>
      <c r="D80" s="319">
        <v>28916</v>
      </c>
      <c r="E80"/>
      <c r="F80" s="319">
        <v>445936.56</v>
      </c>
      <c r="G80" s="319">
        <v>333219.89</v>
      </c>
      <c r="H80"/>
      <c r="I80" s="319">
        <v>12250</v>
      </c>
      <c r="J80"/>
      <c r="K80" s="319">
        <v>1884.48</v>
      </c>
      <c r="L80"/>
      <c r="M80"/>
      <c r="N80" s="319">
        <v>-293162.84000000003</v>
      </c>
      <c r="O80" s="319">
        <v>1600443.98</v>
      </c>
      <c r="P80" s="319">
        <v>1929396.84</v>
      </c>
      <c r="Q80" s="319">
        <v>185800</v>
      </c>
      <c r="R80" s="319">
        <v>970.73</v>
      </c>
      <c r="S80" s="319">
        <v>1026569.8</v>
      </c>
      <c r="T80"/>
      <c r="U80" s="319">
        <v>1294256.8</v>
      </c>
      <c r="V80"/>
      <c r="W80" s="319">
        <v>5128</v>
      </c>
      <c r="X80" s="319">
        <v>720</v>
      </c>
      <c r="Y80" s="319">
        <v>529164.03</v>
      </c>
      <c r="Z80" s="319">
        <v>191696.09</v>
      </c>
      <c r="AA80"/>
      <c r="AB80"/>
      <c r="AC80" s="319">
        <v>18518</v>
      </c>
      <c r="AD80"/>
    </row>
    <row r="81" spans="1:30" x14ac:dyDescent="0.25">
      <c r="A81" t="s">
        <v>3006</v>
      </c>
      <c r="B81" s="319">
        <v>243305.25</v>
      </c>
      <c r="C81" s="319">
        <v>0</v>
      </c>
      <c r="D81" s="319">
        <v>12081.61</v>
      </c>
      <c r="E81"/>
      <c r="F81" s="319">
        <v>356201.29</v>
      </c>
      <c r="G81" s="319">
        <v>140010.57999999999</v>
      </c>
      <c r="H81"/>
      <c r="I81"/>
      <c r="J81"/>
      <c r="K81"/>
      <c r="L81"/>
      <c r="M81"/>
      <c r="N81" s="319">
        <v>-2057114.18</v>
      </c>
      <c r="O81" s="319">
        <v>2663000</v>
      </c>
      <c r="P81" s="319">
        <v>603182.13</v>
      </c>
      <c r="Q81"/>
      <c r="R81" s="319">
        <v>81.87</v>
      </c>
      <c r="S81" s="319">
        <v>671210.6</v>
      </c>
      <c r="T81"/>
      <c r="U81" s="319">
        <v>880830.15</v>
      </c>
      <c r="V81"/>
      <c r="W81" s="319">
        <v>3032</v>
      </c>
      <c r="X81"/>
      <c r="Y81" s="319">
        <v>174220.12</v>
      </c>
      <c r="Z81" s="319">
        <v>70679.42</v>
      </c>
      <c r="AA81"/>
      <c r="AB81"/>
      <c r="AC81"/>
      <c r="AD81"/>
    </row>
    <row r="82" spans="1:30" x14ac:dyDescent="0.25">
      <c r="A82" t="s">
        <v>3007</v>
      </c>
      <c r="B82" s="319">
        <v>875113.91</v>
      </c>
      <c r="C82" s="319">
        <v>19327.5</v>
      </c>
      <c r="D82" s="319">
        <v>9181.94</v>
      </c>
      <c r="E82"/>
      <c r="F82" s="319">
        <v>264547.34000000003</v>
      </c>
      <c r="G82" s="319">
        <v>145299.19</v>
      </c>
      <c r="H82"/>
      <c r="I82"/>
      <c r="J82"/>
      <c r="K82"/>
      <c r="L82"/>
      <c r="M82"/>
      <c r="N82" s="319">
        <v>-1155608.79</v>
      </c>
      <c r="O82" s="319">
        <v>1891769.64</v>
      </c>
      <c r="P82" s="319">
        <v>1193106.56</v>
      </c>
      <c r="Q82"/>
      <c r="R82" s="319">
        <v>409.16</v>
      </c>
      <c r="S82" s="319">
        <v>206639</v>
      </c>
      <c r="T82"/>
      <c r="U82" s="319">
        <v>503453</v>
      </c>
      <c r="V82"/>
      <c r="W82" s="319">
        <v>1996</v>
      </c>
      <c r="X82"/>
      <c r="Y82" s="319">
        <v>207792.53</v>
      </c>
      <c r="Z82" s="319">
        <v>109604.16</v>
      </c>
      <c r="AA82"/>
      <c r="AB82"/>
      <c r="AC82"/>
      <c r="AD82"/>
    </row>
    <row r="83" spans="1:30" x14ac:dyDescent="0.25">
      <c r="A83" t="s">
        <v>3012</v>
      </c>
      <c r="B83" s="319">
        <v>469925.92</v>
      </c>
      <c r="C83" s="319">
        <v>0</v>
      </c>
      <c r="D83" s="319">
        <v>15077.04</v>
      </c>
      <c r="E83"/>
      <c r="F83" s="319">
        <v>801342.37</v>
      </c>
      <c r="G83" s="319">
        <v>249040.16</v>
      </c>
      <c r="H83"/>
      <c r="I83"/>
      <c r="J83"/>
      <c r="K83"/>
      <c r="L83"/>
      <c r="M83" s="319">
        <v>-541668.11</v>
      </c>
      <c r="N83" s="319">
        <v>73638.740000000005</v>
      </c>
      <c r="O83" s="319">
        <v>1861215.28</v>
      </c>
      <c r="P83" s="319">
        <v>884075.35</v>
      </c>
      <c r="Q83"/>
      <c r="R83" s="319">
        <v>313.64</v>
      </c>
      <c r="S83" s="319">
        <v>1060645.6499999999</v>
      </c>
      <c r="T83"/>
      <c r="U83" s="319">
        <v>1384582.65</v>
      </c>
      <c r="V83"/>
      <c r="W83" s="319">
        <v>12092</v>
      </c>
      <c r="X83"/>
      <c r="Y83" s="319">
        <v>326193.46000000002</v>
      </c>
      <c r="Z83" s="319">
        <v>79966.95</v>
      </c>
      <c r="AA83"/>
      <c r="AB83"/>
      <c r="AC83"/>
      <c r="AD83"/>
    </row>
    <row r="84" spans="1:30" x14ac:dyDescent="0.25">
      <c r="A84" t="s">
        <v>3013</v>
      </c>
      <c r="B84" s="319">
        <v>258112.94</v>
      </c>
      <c r="C84" s="319">
        <v>0</v>
      </c>
      <c r="D84" s="319">
        <v>14121.73</v>
      </c>
      <c r="E84"/>
      <c r="F84" s="319">
        <v>294253.21999999997</v>
      </c>
      <c r="G84" s="319">
        <v>165884.82</v>
      </c>
      <c r="H84"/>
      <c r="I84"/>
      <c r="J84"/>
      <c r="K84"/>
      <c r="L84"/>
      <c r="M84"/>
      <c r="N84" s="319">
        <v>-1255196.6499999999</v>
      </c>
      <c r="O84" s="319">
        <v>1831896</v>
      </c>
      <c r="P84" s="319">
        <v>933662.97</v>
      </c>
      <c r="Q84"/>
      <c r="R84" s="319">
        <v>51.39</v>
      </c>
      <c r="S84" s="319">
        <v>1297578.5</v>
      </c>
      <c r="T84"/>
      <c r="U84" s="319">
        <v>1641098.5</v>
      </c>
      <c r="V84"/>
      <c r="W84" s="319">
        <v>468</v>
      </c>
      <c r="X84"/>
      <c r="Y84" s="319">
        <v>317529.59000000003</v>
      </c>
      <c r="Z84" s="319">
        <v>115123.41</v>
      </c>
      <c r="AA84"/>
      <c r="AB84"/>
      <c r="AC84" s="319">
        <v>1400</v>
      </c>
      <c r="AD84"/>
    </row>
    <row r="85" spans="1:30" x14ac:dyDescent="0.25">
      <c r="A85" t="s">
        <v>3014</v>
      </c>
      <c r="B85" s="319">
        <v>390007.81</v>
      </c>
      <c r="C85" s="319">
        <v>7200</v>
      </c>
      <c r="D85" s="319">
        <v>19937.77</v>
      </c>
      <c r="E85"/>
      <c r="F85" s="319">
        <v>5341699.8499999996</v>
      </c>
      <c r="G85" s="319">
        <v>173186.38</v>
      </c>
      <c r="H85"/>
      <c r="I85" s="319">
        <v>17200</v>
      </c>
      <c r="J85"/>
      <c r="K85" s="319">
        <v>28.03</v>
      </c>
      <c r="L85"/>
      <c r="M85"/>
      <c r="N85" s="319">
        <v>-770315.7</v>
      </c>
      <c r="O85" s="319">
        <v>4000000</v>
      </c>
      <c r="P85" s="319">
        <v>1008369.92</v>
      </c>
      <c r="Q85"/>
      <c r="R85" s="319">
        <v>141.62</v>
      </c>
      <c r="S85" s="319">
        <v>1094850.1000000001</v>
      </c>
      <c r="T85" s="319">
        <v>2720000</v>
      </c>
      <c r="U85" s="319">
        <v>1448752.1</v>
      </c>
      <c r="V85"/>
      <c r="W85" s="319">
        <v>10340</v>
      </c>
      <c r="X85"/>
      <c r="Y85" s="319">
        <v>374558.33</v>
      </c>
      <c r="Z85" s="319">
        <v>304591.73</v>
      </c>
      <c r="AA85"/>
      <c r="AB85"/>
      <c r="AC85"/>
      <c r="AD85"/>
    </row>
  </sheetData>
  <sheetProtection algorithmName="SHA-512" hashValue="ve5BjGKoxk+SqgQhLhDP1Fgn6bKLpcdUQYxLuYv2EwLNrSYrLX/Uv5jfuXy73mNPSG/a7Whyw5uVI8o/GuOH4w==" saltValue="m1zsvzSP8Tt1rcluqFQtr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2021-06-30T04:11:30Z</cp:lastPrinted>
  <dcterms:created xsi:type="dcterms:W3CDTF">2018-02-08T06:24:17Z</dcterms:created>
  <dcterms:modified xsi:type="dcterms:W3CDTF">2021-07-01T02:27:28Z</dcterms:modified>
</cp:coreProperties>
</file>